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1310"/>
  </bookViews>
  <sheets>
    <sheet name="bevételek-kiadások 1" sheetId="1" r:id="rId1"/>
    <sheet name="működési 2.1" sheetId="10" r:id="rId2"/>
    <sheet name="felhalm.2.2" sheetId="11" r:id="rId3"/>
    <sheet name="pénzeszk átadás 3" sheetId="9" r:id="rId4"/>
    <sheet name="felhalmozási3" sheetId="3" state="hidden" r:id="rId5"/>
    <sheet name="kiemelt ei.feladatonként4" sheetId="5" r:id="rId6"/>
    <sheet name="előir. felh.terv5" sheetId="6" r:id="rId7"/>
    <sheet name="több éves kih. dönt.7" sheetId="8" state="hidden" r:id="rId8"/>
    <sheet name="következő 3 év.8" sheetId="7" state="hidden" r:id="rId9"/>
    <sheet name="Munka1" sheetId="12" r:id="rId10"/>
  </sheets>
  <definedNames>
    <definedName name="_xlnm.Print_Area" localSheetId="2">felhalm.2.2!$A$1:$M$26</definedName>
    <definedName name="_xlnm.Print_Area" localSheetId="5">'kiemelt ei.feladatonként4'!$A$1:$G$225</definedName>
    <definedName name="_xlnm.Print_Area" localSheetId="1">'működési 2.1'!$A$1:$N$25</definedName>
  </definedNames>
  <calcPr calcId="125725"/>
</workbook>
</file>

<file path=xl/calcChain.xml><?xml version="1.0" encoding="utf-8"?>
<calcChain xmlns="http://schemas.openxmlformats.org/spreadsheetml/2006/main">
  <c r="G22" i="9"/>
  <c r="G17"/>
  <c r="G14"/>
  <c r="F22"/>
  <c r="F17"/>
  <c r="F14"/>
  <c r="O12" i="6"/>
  <c r="G197" i="5" l="1"/>
  <c r="H38" i="1"/>
  <c r="G210" i="5" l="1"/>
  <c r="G194"/>
  <c r="G219" s="1"/>
  <c r="G198"/>
  <c r="G223" s="1"/>
  <c r="G196"/>
  <c r="G221" s="1"/>
  <c r="G222"/>
  <c r="G195"/>
  <c r="G220" s="1"/>
  <c r="G192"/>
  <c r="G217" s="1"/>
  <c r="G191"/>
  <c r="G216" s="1"/>
  <c r="G190"/>
  <c r="G215" s="1"/>
  <c r="F190"/>
  <c r="G185"/>
  <c r="G175"/>
  <c r="G164"/>
  <c r="G154"/>
  <c r="G146"/>
  <c r="G136"/>
  <c r="G125"/>
  <c r="G115"/>
  <c r="G105"/>
  <c r="G95"/>
  <c r="G85"/>
  <c r="G75"/>
  <c r="F75"/>
  <c r="G56"/>
  <c r="F56"/>
  <c r="G46"/>
  <c r="G36"/>
  <c r="G29"/>
  <c r="G18"/>
  <c r="N22" i="10"/>
  <c r="N15"/>
  <c r="G22"/>
  <c r="G15"/>
  <c r="G23" s="1"/>
  <c r="M23" i="11"/>
  <c r="M16"/>
  <c r="M24" s="1"/>
  <c r="G23"/>
  <c r="G16"/>
  <c r="G24" s="1"/>
  <c r="H83" i="1"/>
  <c r="H78"/>
  <c r="G78"/>
  <c r="H71"/>
  <c r="H46"/>
  <c r="N23" i="10" l="1"/>
  <c r="G224" i="5"/>
  <c r="G199"/>
  <c r="H79" i="1"/>
  <c r="H84" s="1"/>
  <c r="H31"/>
  <c r="H51"/>
  <c r="H18"/>
  <c r="H11"/>
  <c r="H39" l="1"/>
  <c r="H47" s="1"/>
  <c r="H52" s="1"/>
  <c r="O22" i="6"/>
  <c r="L16" i="11"/>
  <c r="G19" i="3" l="1"/>
  <c r="F19"/>
  <c r="E19"/>
  <c r="H19"/>
  <c r="F22" i="10"/>
  <c r="F15"/>
  <c r="F23" s="1"/>
  <c r="F210" i="5"/>
  <c r="F198"/>
  <c r="F223" s="1"/>
  <c r="F197"/>
  <c r="F222" s="1"/>
  <c r="F196"/>
  <c r="F221" s="1"/>
  <c r="F195"/>
  <c r="F220" s="1"/>
  <c r="F194"/>
  <c r="F219" s="1"/>
  <c r="F192"/>
  <c r="F217" s="1"/>
  <c r="F191"/>
  <c r="F216" s="1"/>
  <c r="F215"/>
  <c r="F185"/>
  <c r="F175"/>
  <c r="F164"/>
  <c r="F146"/>
  <c r="F136"/>
  <c r="F125"/>
  <c r="F115"/>
  <c r="F105"/>
  <c r="F95"/>
  <c r="F85"/>
  <c r="F46"/>
  <c r="F36"/>
  <c r="F29"/>
  <c r="F18"/>
  <c r="M22" i="10"/>
  <c r="M15"/>
  <c r="M23" s="1"/>
  <c r="G71" i="1"/>
  <c r="G83"/>
  <c r="G51"/>
  <c r="G38"/>
  <c r="G31"/>
  <c r="G18"/>
  <c r="G11"/>
  <c r="G39" l="1"/>
  <c r="G47" s="1"/>
  <c r="F224" i="5"/>
  <c r="F199"/>
  <c r="G52" i="1"/>
  <c r="G79"/>
  <c r="G84" s="1"/>
  <c r="E198" i="5"/>
  <c r="E223" s="1"/>
  <c r="E197"/>
  <c r="E222" s="1"/>
  <c r="E196"/>
  <c r="E221" s="1"/>
  <c r="E195"/>
  <c r="E220" s="1"/>
  <c r="E194"/>
  <c r="E219" s="1"/>
  <c r="E193"/>
  <c r="E218" s="1"/>
  <c r="E192"/>
  <c r="E217" s="1"/>
  <c r="E191"/>
  <c r="E216" s="1"/>
  <c r="E190"/>
  <c r="E215" s="1"/>
  <c r="D195"/>
  <c r="D220" s="1"/>
  <c r="D194"/>
  <c r="D219" s="1"/>
  <c r="D193"/>
  <c r="D218" s="1"/>
  <c r="D192"/>
  <c r="D217" s="1"/>
  <c r="E185"/>
  <c r="D185"/>
  <c r="C185"/>
  <c r="D191"/>
  <c r="D216" s="1"/>
  <c r="D190"/>
  <c r="C223"/>
  <c r="E210"/>
  <c r="D210"/>
  <c r="C210"/>
  <c r="C195"/>
  <c r="C220" s="1"/>
  <c r="C194"/>
  <c r="C219" s="1"/>
  <c r="C193"/>
  <c r="C218" s="1"/>
  <c r="C192"/>
  <c r="C217" s="1"/>
  <c r="C191"/>
  <c r="C216" s="1"/>
  <c r="C190"/>
  <c r="E175"/>
  <c r="D175"/>
  <c r="C175"/>
  <c r="E164"/>
  <c r="D164"/>
  <c r="C164"/>
  <c r="E146"/>
  <c r="D146"/>
  <c r="C146"/>
  <c r="E136"/>
  <c r="D136"/>
  <c r="C136"/>
  <c r="E125"/>
  <c r="D125"/>
  <c r="C125"/>
  <c r="E115"/>
  <c r="D115"/>
  <c r="C115"/>
  <c r="E105"/>
  <c r="D105"/>
  <c r="C105"/>
  <c r="E95"/>
  <c r="D95"/>
  <c r="C95"/>
  <c r="E85"/>
  <c r="D85"/>
  <c r="C85"/>
  <c r="E36"/>
  <c r="D36"/>
  <c r="C36"/>
  <c r="E75"/>
  <c r="D75"/>
  <c r="C75"/>
  <c r="E56"/>
  <c r="D56"/>
  <c r="C56"/>
  <c r="E46"/>
  <c r="D46"/>
  <c r="C46"/>
  <c r="E29"/>
  <c r="D29"/>
  <c r="C29"/>
  <c r="E18"/>
  <c r="C18"/>
  <c r="D18"/>
  <c r="E22" i="9"/>
  <c r="E17"/>
  <c r="E14"/>
  <c r="K16" i="11"/>
  <c r="L22" i="10"/>
  <c r="L15"/>
  <c r="E22"/>
  <c r="E15"/>
  <c r="F83" i="1"/>
  <c r="F78"/>
  <c r="F71"/>
  <c r="F51"/>
  <c r="F38"/>
  <c r="F31"/>
  <c r="F18"/>
  <c r="F11"/>
  <c r="F39" s="1"/>
  <c r="F47" s="1"/>
  <c r="F52" s="1"/>
  <c r="D22" i="9"/>
  <c r="C22"/>
  <c r="J22" i="10"/>
  <c r="I22"/>
  <c r="D22"/>
  <c r="C22"/>
  <c r="D23" i="11"/>
  <c r="C23"/>
  <c r="J16"/>
  <c r="J23" s="1"/>
  <c r="I16"/>
  <c r="I23" s="1"/>
  <c r="D16"/>
  <c r="C16"/>
  <c r="J15" i="10"/>
  <c r="I15"/>
  <c r="D15"/>
  <c r="C15"/>
  <c r="D17" i="9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14"/>
  <c r="O21"/>
  <c r="N28"/>
  <c r="M28"/>
  <c r="L28"/>
  <c r="K28"/>
  <c r="J28"/>
  <c r="I28"/>
  <c r="H28"/>
  <c r="G28"/>
  <c r="F28"/>
  <c r="E28"/>
  <c r="D28"/>
  <c r="C28"/>
  <c r="O25"/>
  <c r="O24"/>
  <c r="O23"/>
  <c r="O19"/>
  <c r="O18"/>
  <c r="O17"/>
  <c r="N15"/>
  <c r="M15"/>
  <c r="L15"/>
  <c r="K15"/>
  <c r="J15"/>
  <c r="I15"/>
  <c r="H15"/>
  <c r="G15"/>
  <c r="F15"/>
  <c r="E15"/>
  <c r="D15"/>
  <c r="C15"/>
  <c r="O13"/>
  <c r="O11"/>
  <c r="O9"/>
  <c r="O8"/>
  <c r="O7"/>
  <c r="O6"/>
  <c r="E51" i="1"/>
  <c r="C17" i="8"/>
  <c r="E23" i="10" l="1"/>
  <c r="C199" i="5"/>
  <c r="D199"/>
  <c r="C215"/>
  <c r="C224" s="1"/>
  <c r="D215"/>
  <c r="D224" s="1"/>
  <c r="E224"/>
  <c r="E199"/>
  <c r="L23" i="10"/>
  <c r="F79" i="1"/>
  <c r="F84" s="1"/>
  <c r="M29" i="6"/>
  <c r="K29"/>
  <c r="I29"/>
  <c r="G29"/>
  <c r="E29"/>
  <c r="C29"/>
  <c r="O28"/>
  <c r="N29"/>
  <c r="L29"/>
  <c r="J29"/>
  <c r="H29"/>
  <c r="F29"/>
  <c r="D29"/>
  <c r="O15"/>
  <c r="O29" l="1"/>
  <c r="E83" i="1"/>
  <c r="E78"/>
  <c r="D83"/>
  <c r="D78"/>
  <c r="E38"/>
  <c r="E31"/>
  <c r="E18"/>
  <c r="E11"/>
  <c r="D38"/>
  <c r="D51"/>
  <c r="D46"/>
  <c r="D31"/>
  <c r="D18"/>
  <c r="D11"/>
  <c r="C51"/>
  <c r="C38"/>
  <c r="C31"/>
  <c r="C18"/>
  <c r="C11"/>
  <c r="C19" i="3" l="1"/>
</calcChain>
</file>

<file path=xl/sharedStrings.xml><?xml version="1.0" encoding="utf-8"?>
<sst xmlns="http://schemas.openxmlformats.org/spreadsheetml/2006/main" count="673" uniqueCount="338">
  <si>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</si>
  <si>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</si>
  <si>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</si>
  <si>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</si>
  <si>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</si>
  <si>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</si>
  <si>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</si>
  <si>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</si>
  <si>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</si>
  <si>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</si>
  <si>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</si>
  <si>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</si>
  <si>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</si>
  <si>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</si>
  <si>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</si>
  <si>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</si>
  <si>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</si>
  <si>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</si>
  <si>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</si>
  <si>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</si>
  <si>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</si>
  <si>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</si>
  <si>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</si>
  <si>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</si>
  <si>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</si>
  <si>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</si>
  <si>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</si>
  <si>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</si>
  <si>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</si>
  <si>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</si>
  <si>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</si>
  <si>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</si>
  <si>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</si>
  <si>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</si>
  <si>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</si>
  <si>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</si>
  <si>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</si>
  <si>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</si>
  <si>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</si>
  <si>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</si>
  <si>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</si>
  <si>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</si>
  <si>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</si>
  <si>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</si>
  <si>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</si>
  <si>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</si>
  <si>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</si>
  <si>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</si>
  <si>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</si>
  <si>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</si>
  <si>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</si>
  <si>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</si>
  <si>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</si>
  <si>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</si>
  <si>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</si>
  <si>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</si>
  <si>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</si>
  <si>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</si>
  <si>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 xml:space="preserve">                kivitelezés költsége</t>
  </si>
  <si>
    <t xml:space="preserve">                műszaki ellenőrzés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</si>
  <si>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</si>
  <si>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</si>
  <si>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</si>
  <si>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</si>
  <si>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</si>
  <si>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</si>
  <si>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</si>
  <si>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</si>
  <si>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</si>
  <si>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</si>
  <si>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</si>
  <si>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</si>
  <si>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</si>
  <si>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</si>
  <si>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</si>
  <si>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</si>
  <si>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</si>
  <si>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</si>
  <si>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</si>
  <si>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</si>
  <si>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</si>
  <si>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</si>
  <si>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</si>
  <si>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</si>
  <si>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</si>
  <si>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</si>
  <si>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</si>
  <si>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</si>
  <si>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</si>
  <si>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</si>
  <si>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</si>
  <si>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</si>
  <si>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</si>
  <si>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</si>
  <si>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</si>
  <si>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</si>
  <si>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</si>
  <si>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</si>
  <si>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</si>
  <si>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</si>
  <si>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</si>
  <si>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</si>
  <si>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</si>
  <si>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</si>
  <si>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</si>
  <si>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</si>
  <si>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</si>
  <si>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</si>
  <si>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</si>
  <si>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</si>
  <si>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</si>
  <si>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</si>
  <si>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</si>
  <si>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</si>
  <si>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</si>
  <si>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</si>
  <si>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</si>
  <si>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</si>
  <si>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</si>
  <si>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</si>
  <si>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</si>
  <si>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</si>
  <si>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</si>
  <si>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</si>
  <si>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</si>
  <si>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</si>
  <si>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</si>
  <si>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</si>
  <si>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</si>
  <si>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</si>
  <si>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</si>
  <si>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</si>
  <si>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</si>
  <si>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</si>
  <si>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</si>
  <si>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</si>
  <si>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</si>
  <si>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</si>
  <si>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</si>
  <si>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>Működési célú pénzeszköz átvétel önkormányzatoktól (Nemesvámos)</t>
  </si>
  <si>
    <t>Költségvetési bevételek összesen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</si>
  <si>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</si>
  <si>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</si>
  <si>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2015. évi  teljesítés Ft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</si>
  <si>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</si>
  <si>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</si>
  <si>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</si>
  <si>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</si>
  <si>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</si>
  <si>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</si>
  <si>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2016. évi várható teljesítés</t>
  </si>
  <si>
    <t>ebből: háziorvosi 147000, fogorvosi 44032 ügyelet működtetéséhez</t>
  </si>
  <si>
    <t>Felhasználás 2016. december 31-ig Ft</t>
  </si>
  <si>
    <t>2015-2017.</t>
  </si>
  <si>
    <t>2016-2017.</t>
  </si>
  <si>
    <t>2016-2017</t>
  </si>
  <si>
    <t>2017.</t>
  </si>
  <si>
    <t>2017. évi előirányzat</t>
  </si>
  <si>
    <t>B111 Helyi önkormányzatok működésének általános támogatása + 2016. évről áthúzódó bérkompenzáció</t>
  </si>
  <si>
    <t>2015. évi tény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</si>
  <si>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</si>
  <si>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</si>
  <si>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</si>
  <si>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</si>
  <si>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</si>
  <si>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</si>
  <si>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</si>
  <si>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</si>
  <si>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</si>
  <si>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</si>
  <si>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</si>
  <si>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</si>
  <si>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</si>
  <si>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</si>
  <si>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</si>
  <si>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</si>
  <si>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</si>
  <si>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</si>
  <si>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</si>
  <si>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</si>
  <si>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</si>
  <si>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</si>
  <si>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</si>
  <si>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</si>
  <si>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</si>
  <si>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</si>
  <si>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</si>
  <si>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</si>
  <si>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</si>
  <si>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</si>
  <si>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</si>
  <si>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</si>
  <si>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</si>
  <si>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</si>
  <si>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</si>
  <si>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</si>
  <si>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</si>
  <si>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</si>
  <si>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</si>
  <si>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</si>
  <si>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I. Működési célú bevételek és kiadások mérlege
(Önkormányzati szinten)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</si>
  <si>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</si>
  <si>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</si>
  <si>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</si>
  <si>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</si>
  <si>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</si>
  <si>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</si>
  <si>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</si>
  <si>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</si>
  <si>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</si>
  <si>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</si>
  <si>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</si>
  <si>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</si>
  <si>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</si>
  <si>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</si>
  <si>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</si>
  <si>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</si>
  <si>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</si>
  <si>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</si>
  <si>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</si>
  <si>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</si>
  <si>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</si>
  <si>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</si>
  <si>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</si>
  <si>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</si>
  <si>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</si>
  <si>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</si>
  <si>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</si>
  <si>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</si>
  <si>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</si>
  <si>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</si>
  <si>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</si>
  <si>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</si>
  <si>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</si>
  <si>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</si>
  <si>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</si>
  <si>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</si>
  <si>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</si>
  <si>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</si>
  <si>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</si>
  <si>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</si>
  <si>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</si>
  <si>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</si>
  <si>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</si>
  <si>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</si>
  <si>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</si>
  <si>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</si>
  <si>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</si>
  <si>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</si>
  <si>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</si>
  <si>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</si>
  <si>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</si>
  <si>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</si>
  <si>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</si>
  <si>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</si>
  <si>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</si>
  <si>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</si>
  <si>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</si>
  <si>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</si>
  <si>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</si>
  <si>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</si>
  <si>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Veszprémfajsz Község Önkormányzata - Átadott pénzeszközök, pénzbeli és természetbeni szociális ellátások</t>
  </si>
  <si>
    <t>Veszprémfajsz Község Önkormányzata - Beruházások, felújítások</t>
  </si>
  <si>
    <t>2017. évi eredeti előirányzat  Ft</t>
  </si>
  <si>
    <t>Orvosi rendelő bővítése, felújítása (kormányzati funkció: 066020)</t>
  </si>
  <si>
    <t xml:space="preserve">               engedélyezési, kiviteli terv költsége</t>
  </si>
  <si>
    <t>Önkormányzati utak kezeléséhez, állapotjavításához, karbantartásához szükséges erő- és munkagépek beszerzése - saját forrás (kormányzati funkció) 045160</t>
  </si>
  <si>
    <t>Telefonbeszerzés részlet fizetése (kormányzati funkció: 011130)</t>
  </si>
  <si>
    <t>Előirányzat-felhasználási terv
2017. évre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</si>
  <si>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</si>
  <si>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</si>
  <si>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</si>
  <si>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</si>
  <si>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</si>
  <si>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</si>
  <si>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</si>
  <si>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</si>
  <si>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2016. évi tény</t>
  </si>
  <si>
    <t>(adatok Ft-ban)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</si>
  <si>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</si>
  <si>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</si>
  <si>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</si>
  <si>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</si>
  <si>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</si>
  <si>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</si>
  <si>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</si>
  <si>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</si>
  <si>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</si>
  <si>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</si>
  <si>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</si>
  <si>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</si>
  <si>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</si>
  <si>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</si>
  <si>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</si>
  <si>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</si>
  <si>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</si>
  <si>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</si>
  <si>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</si>
  <si>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</si>
  <si>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</si>
  <si>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</si>
  <si>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</si>
  <si>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</si>
  <si>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</si>
  <si>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</si>
  <si>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</si>
  <si>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Veszprémfajsz Község Önkormányzata 2017. évi kiemelt kiadási előirányzatai kormányzati funkciónként, kötelező, önként vállalt és államigazgatási feladatok szerinti bontásban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</si>
  <si>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</si>
  <si>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</si>
  <si>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</si>
  <si>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</si>
  <si>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3. melléklet a         /2017. (          ) önkormányzati rendelethez</t>
  </si>
  <si>
    <t>ebből: háziorvosi 171 000, fogorvosi 42 668 ügyelet működtetéséhez</t>
  </si>
  <si>
    <t>2017. évi módosított előirányzat (Ft) 14/2017.(VII.14.) ör.</t>
  </si>
  <si>
    <t>2017. évi módsított előirányzat (Ft) 14/2017.(VII.14.) ör.</t>
  </si>
  <si>
    <t>Teleplési Arculati Kézikönyv elkészítése (kormányzati funkció: 011130)</t>
  </si>
  <si>
    <t>kerítés felújítása</t>
  </si>
  <si>
    <t>Kamat</t>
  </si>
  <si>
    <t>0</t>
  </si>
  <si>
    <t>018030 Család és gyermekjóléti szolg.</t>
  </si>
  <si>
    <t>Orvosi rendelőbe fektető- és vizsgáló ágy beszerzése</t>
  </si>
  <si>
    <t>Rendezvény sátor beszerzése, tűzoltókészülék beszerzése (082092)</t>
  </si>
  <si>
    <t>Felhalmozási célú támogatások  államháztartáson belülről (Német Nemz. Önkormányzattól)</t>
  </si>
  <si>
    <t>2017. évi  módosított előirányzat 14/2017.(VII.14.)</t>
  </si>
  <si>
    <t>2017. évi  módosított előirányzat 17/2017.(XII.7.)</t>
  </si>
  <si>
    <t>Működési célú támogatások államháztartáson belülről központi kezelésű előirányzatok (Erzsébet út. Rsz.gyvk.)</t>
  </si>
  <si>
    <t>2017. évi módosított előirányzat (Ft)  ../2018.(III…..) ör.</t>
  </si>
  <si>
    <t>2017. évi módosított előirányzat (Ft)  17/2017.(XII.7.) ör.</t>
  </si>
  <si>
    <t>2017. évi módosított előirányzat (Ft) 17/2017.(XII.7.) ör.</t>
  </si>
  <si>
    <t>2017. évi módsított előirányzat (Ft) 17/2017.(XII.7.) ör.</t>
  </si>
  <si>
    <t>2017.évi módosított előirányzat (Ft) 17/2017.(XII 7.) ör.</t>
  </si>
  <si>
    <t xml:space="preserve">104 51 Gyermekvédelmi pénzbeli és természetbeni ellátások </t>
  </si>
  <si>
    <t>Gyermekvédelmi pénzbeli és természetbeni ellátások(rsz.gyvk. Erzsébet utalvány)</t>
  </si>
  <si>
    <t>2.1 melléklet a 4/2017. (II. 17.) önkormányzati rendelethez</t>
  </si>
  <si>
    <t>2.2 melléklet a 4/2017. (II. 17.) önkormányzati rendelethez</t>
  </si>
  <si>
    <t>3. melléklet a 4/2017. (II. 17.) önkormányzati rendelethez</t>
  </si>
  <si>
    <t>5. melléklet a 4/2017. (II. 17.) önkormányzati rendelethez</t>
  </si>
  <si>
    <t>6. melléklet a 4/2017. (II. 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</si>
</sst>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59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i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i/>
      <sz val="1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1" fillId="0" borderId="0" applyFont="0" applyFill="0" applyBorder="0" applyAlignment="0" applyProtection="0"/>
    <xf numFmtId="0" fontId="14" fillId="0" borderId="0" applyFont="0"/>
    <xf numFmtId="0" fontId="20" fillId="0" borderId="0"/>
    <xf numFmtId="0" fontId="14" fillId="0" borderId="0"/>
    <xf numFmtId="0" fontId="39" fillId="0" borderId="0"/>
    <xf numFmtId="0" fontId="14" fillId="0" borderId="0"/>
    <xf numFmtId="0" fontId="42" fillId="0" borderId="0"/>
  </cellStyleXfs>
  <cellXfs count="503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/>
    </xf>
    <xf numFmtId="0" fontId="16" fillId="0" borderId="1" xfId="0" applyFont="1" applyBorder="1"/>
    <xf numFmtId="10" fontId="15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5" fillId="0" borderId="1" xfId="1" applyNumberFormat="1" applyFont="1" applyBorder="1" applyAlignment="1">
      <alignment vertical="center"/>
    </xf>
    <xf numFmtId="164" fontId="17" fillId="0" borderId="1" xfId="1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0" fillId="0" borderId="0" xfId="3" applyFill="1" applyProtection="1">
      <protection locked="0"/>
    </xf>
    <xf numFmtId="0" fontId="20" fillId="0" borderId="0" xfId="3" applyFill="1" applyProtection="1"/>
    <xf numFmtId="0" fontId="22" fillId="0" borderId="0" xfId="0" applyFont="1" applyFill="1" applyAlignment="1">
      <alignment horizontal="right"/>
    </xf>
    <xf numFmtId="0" fontId="26" fillId="0" borderId="21" xfId="3" applyFont="1" applyFill="1" applyBorder="1" applyAlignment="1" applyProtection="1">
      <alignment horizontal="center" vertical="center" wrapText="1"/>
    </xf>
    <xf numFmtId="0" fontId="26" fillId="0" borderId="19" xfId="3" applyFont="1" applyFill="1" applyBorder="1" applyAlignment="1" applyProtection="1">
      <alignment horizontal="center" vertical="center"/>
    </xf>
    <xf numFmtId="0" fontId="26" fillId="0" borderId="22" xfId="3" applyFont="1" applyFill="1" applyBorder="1" applyAlignment="1" applyProtection="1">
      <alignment horizontal="center" vertical="center"/>
    </xf>
    <xf numFmtId="0" fontId="27" fillId="0" borderId="23" xfId="3" applyFont="1" applyFill="1" applyBorder="1" applyAlignment="1" applyProtection="1">
      <alignment horizontal="left" vertical="center" indent="1"/>
    </xf>
    <xf numFmtId="0" fontId="20" fillId="0" borderId="0" xfId="3" applyFill="1" applyAlignment="1" applyProtection="1">
      <alignment vertical="center"/>
    </xf>
    <xf numFmtId="0" fontId="27" fillId="0" borderId="25" xfId="3" applyFont="1" applyFill="1" applyBorder="1" applyAlignment="1" applyProtection="1">
      <alignment horizontal="left" vertical="center" indent="1"/>
    </xf>
    <xf numFmtId="0" fontId="27" fillId="0" borderId="2" xfId="3" applyFont="1" applyFill="1" applyBorder="1" applyAlignment="1" applyProtection="1">
      <alignment horizontal="left" vertical="center" wrapText="1" indent="1"/>
    </xf>
    <xf numFmtId="0" fontId="27" fillId="0" borderId="11" xfId="3" applyFont="1" applyFill="1" applyBorder="1" applyAlignment="1" applyProtection="1">
      <alignment horizontal="left" vertical="center" indent="1"/>
    </xf>
    <xf numFmtId="0" fontId="27" fillId="0" borderId="1" xfId="3" applyFont="1" applyFill="1" applyBorder="1" applyAlignment="1" applyProtection="1">
      <alignment horizontal="left" vertical="center" wrapText="1" indent="1"/>
    </xf>
    <xf numFmtId="0" fontId="20" fillId="0" borderId="0" xfId="3" applyFill="1" applyAlignment="1" applyProtection="1">
      <alignment vertical="center"/>
      <protection locked="0"/>
    </xf>
    <xf numFmtId="0" fontId="27" fillId="0" borderId="18" xfId="3" applyFont="1" applyFill="1" applyBorder="1" applyAlignment="1" applyProtection="1">
      <alignment horizontal="left" vertical="center" wrapText="1" indent="1"/>
    </xf>
    <xf numFmtId="0" fontId="27" fillId="0" borderId="1" xfId="3" applyFont="1" applyFill="1" applyBorder="1" applyAlignment="1" applyProtection="1">
      <alignment horizontal="left" vertical="center" indent="1"/>
    </xf>
    <xf numFmtId="0" fontId="24" fillId="0" borderId="28" xfId="3" applyFont="1" applyFill="1" applyBorder="1" applyAlignment="1" applyProtection="1">
      <alignment horizontal="left" vertical="center" indent="1"/>
    </xf>
    <xf numFmtId="0" fontId="27" fillId="0" borderId="30" xfId="3" applyFont="1" applyFill="1" applyBorder="1" applyAlignment="1" applyProtection="1">
      <alignment horizontal="left" vertical="center" indent="1"/>
    </xf>
    <xf numFmtId="0" fontId="27" fillId="0" borderId="18" xfId="3" applyFont="1" applyFill="1" applyBorder="1" applyAlignment="1" applyProtection="1">
      <alignment horizontal="left" vertical="center" indent="1"/>
    </xf>
    <xf numFmtId="0" fontId="29" fillId="0" borderId="23" xfId="3" applyFont="1" applyFill="1" applyBorder="1" applyAlignment="1" applyProtection="1">
      <alignment horizontal="left" vertical="center" indent="1"/>
    </xf>
    <xf numFmtId="0" fontId="24" fillId="0" borderId="28" xfId="3" applyFont="1" applyFill="1" applyBorder="1" applyAlignment="1" applyProtection="1">
      <alignment horizontal="left" indent="1"/>
    </xf>
    <xf numFmtId="0" fontId="21" fillId="0" borderId="0" xfId="3" applyFont="1" applyFill="1" applyProtection="1"/>
    <xf numFmtId="0" fontId="30" fillId="0" borderId="0" xfId="3" applyFont="1" applyFill="1" applyProtection="1">
      <protection locked="0"/>
    </xf>
    <xf numFmtId="0" fontId="19" fillId="0" borderId="0" xfId="3" applyFont="1" applyFill="1" applyProtection="1">
      <protection locked="0"/>
    </xf>
    <xf numFmtId="0" fontId="27" fillId="0" borderId="2" xfId="3" applyFont="1" applyFill="1" applyBorder="1" applyAlignment="1" applyProtection="1">
      <alignment horizontal="left" vertical="center" indent="1"/>
    </xf>
    <xf numFmtId="0" fontId="6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0" fontId="0" fillId="0" borderId="1" xfId="0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166" fontId="3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horizontal="center" vertical="center" wrapText="1"/>
    </xf>
    <xf numFmtId="166" fontId="34" fillId="0" borderId="1" xfId="1" applyNumberFormat="1" applyFont="1" applyBorder="1" applyAlignment="1">
      <alignment vertical="center"/>
    </xf>
    <xf numFmtId="166" fontId="36" fillId="0" borderId="1" xfId="1" applyNumberFormat="1" applyFont="1" applyBorder="1"/>
    <xf numFmtId="166" fontId="9" fillId="0" borderId="1" xfId="1" applyNumberFormat="1" applyFont="1" applyBorder="1" applyAlignment="1">
      <alignment horizontal="right" vertical="center" wrapText="1"/>
    </xf>
    <xf numFmtId="166" fontId="25" fillId="0" borderId="1" xfId="1" applyNumberFormat="1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right" vertical="center"/>
    </xf>
    <xf numFmtId="166" fontId="25" fillId="0" borderId="1" xfId="1" applyNumberFormat="1" applyFont="1" applyBorder="1" applyAlignment="1">
      <alignment horizontal="right" vertical="center"/>
    </xf>
    <xf numFmtId="166" fontId="25" fillId="2" borderId="1" xfId="1" applyNumberFormat="1" applyFont="1" applyFill="1" applyBorder="1" applyAlignment="1">
      <alignment horizontal="right" vertical="center"/>
    </xf>
    <xf numFmtId="166" fontId="34" fillId="2" borderId="1" xfId="1" applyNumberFormat="1" applyFont="1" applyFill="1" applyBorder="1" applyAlignment="1">
      <alignment vertical="center"/>
    </xf>
    <xf numFmtId="166" fontId="34" fillId="4" borderId="1" xfId="1" applyNumberFormat="1" applyFont="1" applyFill="1" applyBorder="1" applyAlignment="1">
      <alignment vertical="center"/>
    </xf>
    <xf numFmtId="166" fontId="25" fillId="5" borderId="1" xfId="1" applyNumberFormat="1" applyFont="1" applyFill="1" applyBorder="1" applyAlignment="1">
      <alignment horizontal="right" vertical="center"/>
    </xf>
    <xf numFmtId="166" fontId="25" fillId="5" borderId="1" xfId="1" applyNumberFormat="1" applyFont="1" applyFill="1" applyBorder="1" applyAlignment="1">
      <alignment horizontal="center" vertical="center"/>
    </xf>
    <xf numFmtId="166" fontId="34" fillId="5" borderId="1" xfId="1" applyNumberFormat="1" applyFont="1" applyFill="1" applyBorder="1" applyAlignment="1">
      <alignment vertical="center"/>
    </xf>
    <xf numFmtId="166" fontId="25" fillId="4" borderId="1" xfId="1" applyNumberFormat="1" applyFont="1" applyFill="1" applyBorder="1" applyAlignment="1">
      <alignment horizontal="right" vertical="center"/>
    </xf>
    <xf numFmtId="166" fontId="37" fillId="3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vertical="center"/>
    </xf>
    <xf numFmtId="166" fontId="38" fillId="3" borderId="1" xfId="1" applyNumberFormat="1" applyFont="1" applyFill="1" applyBorder="1" applyAlignment="1">
      <alignment vertical="center"/>
    </xf>
    <xf numFmtId="166" fontId="34" fillId="0" borderId="1" xfId="1" applyNumberFormat="1" applyFont="1" applyBorder="1" applyAlignment="1">
      <alignment wrapText="1"/>
    </xf>
    <xf numFmtId="166" fontId="9" fillId="0" borderId="1" xfId="1" applyNumberFormat="1" applyFont="1" applyBorder="1" applyAlignment="1">
      <alignment vertical="center"/>
    </xf>
    <xf numFmtId="3" fontId="15" fillId="0" borderId="1" xfId="1" applyNumberFormat="1" applyFont="1" applyBorder="1" applyAlignment="1">
      <alignment vertical="center"/>
    </xf>
    <xf numFmtId="0" fontId="0" fillId="0" borderId="0" xfId="0" applyAlignment="1"/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vertical="center"/>
    </xf>
    <xf numFmtId="0" fontId="40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41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41" fillId="0" borderId="0" xfId="0" applyFont="1" applyAlignment="1">
      <alignment vertical="top"/>
    </xf>
    <xf numFmtId="0" fontId="40" fillId="0" borderId="0" xfId="4" applyFont="1" applyFill="1" applyBorder="1" applyAlignment="1">
      <alignment horizontal="center" vertical="center"/>
    </xf>
    <xf numFmtId="0" fontId="40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vertical="center"/>
    </xf>
    <xf numFmtId="0" fontId="40" fillId="0" borderId="0" xfId="7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vertical="center"/>
    </xf>
    <xf numFmtId="0" fontId="43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40" fillId="0" borderId="0" xfId="4" applyFont="1" applyFill="1" applyBorder="1" applyAlignment="1"/>
    <xf numFmtId="0" fontId="40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2" fillId="0" borderId="0" xfId="4" applyNumberFormat="1" applyFont="1" applyFill="1" applyBorder="1" applyAlignment="1">
      <alignment horizontal="right"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2" fillId="0" borderId="0" xfId="4" applyNumberFormat="1" applyFont="1" applyFill="1" applyBorder="1" applyAlignment="1">
      <alignment horizontal="right" vertical="center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vertical="center" wrapText="1"/>
    </xf>
    <xf numFmtId="0" fontId="44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44" fillId="0" borderId="0" xfId="4" applyNumberFormat="1" applyFont="1" applyFill="1" applyBorder="1" applyAlignment="1">
      <alignment vertical="center"/>
    </xf>
    <xf numFmtId="3" fontId="40" fillId="0" borderId="0" xfId="4" applyNumberFormat="1" applyFont="1" applyFill="1" applyBorder="1" applyAlignment="1">
      <alignment vertical="center"/>
    </xf>
    <xf numFmtId="0" fontId="40" fillId="0" borderId="0" xfId="4" applyFont="1" applyFill="1" applyBorder="1" applyAlignment="1">
      <alignment horizontal="center" vertical="center" wrapText="1"/>
    </xf>
    <xf numFmtId="0" fontId="15" fillId="0" borderId="0" xfId="0" applyFont="1"/>
    <xf numFmtId="0" fontId="32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horizontal="center" vertical="center"/>
    </xf>
    <xf numFmtId="0" fontId="45" fillId="0" borderId="1" xfId="0" applyFont="1" applyBorder="1"/>
    <xf numFmtId="0" fontId="45" fillId="0" borderId="1" xfId="0" applyFont="1" applyBorder="1" applyAlignment="1">
      <alignment wrapText="1"/>
    </xf>
    <xf numFmtId="3" fontId="45" fillId="0" borderId="1" xfId="0" applyNumberFormat="1" applyFont="1" applyBorder="1" applyAlignment="1">
      <alignment horizontal="right"/>
    </xf>
    <xf numFmtId="3" fontId="32" fillId="0" borderId="1" xfId="7" applyNumberFormat="1" applyFont="1" applyFill="1" applyBorder="1" applyAlignment="1">
      <alignment horizontal="right" vertical="center"/>
    </xf>
    <xf numFmtId="3" fontId="32" fillId="0" borderId="1" xfId="4" applyNumberFormat="1" applyFont="1" applyFill="1" applyBorder="1" applyAlignment="1">
      <alignment horizontal="right" vertical="center"/>
    </xf>
    <xf numFmtId="3" fontId="45" fillId="4" borderId="1" xfId="0" applyNumberFormat="1" applyFont="1" applyFill="1" applyBorder="1" applyAlignment="1">
      <alignment horizontal="right" wrapText="1"/>
    </xf>
    <xf numFmtId="3" fontId="27" fillId="0" borderId="2" xfId="3" applyNumberFormat="1" applyFont="1" applyFill="1" applyBorder="1" applyAlignment="1" applyProtection="1">
      <alignment vertical="center"/>
      <protection locked="0"/>
    </xf>
    <xf numFmtId="3" fontId="27" fillId="0" borderId="26" xfId="3" applyNumberFormat="1" applyFont="1" applyFill="1" applyBorder="1" applyAlignment="1" applyProtection="1">
      <alignment vertical="center"/>
    </xf>
    <xf numFmtId="3" fontId="27" fillId="0" borderId="1" xfId="3" applyNumberFormat="1" applyFont="1" applyFill="1" applyBorder="1" applyAlignment="1" applyProtection="1">
      <alignment vertical="center"/>
      <protection locked="0"/>
    </xf>
    <xf numFmtId="3" fontId="27" fillId="0" borderId="18" xfId="3" applyNumberFormat="1" applyFont="1" applyFill="1" applyBorder="1" applyAlignment="1" applyProtection="1">
      <alignment vertical="center"/>
      <protection locked="0"/>
    </xf>
    <xf numFmtId="3" fontId="27" fillId="0" borderId="20" xfId="3" applyNumberFormat="1" applyFont="1" applyFill="1" applyBorder="1" applyAlignment="1" applyProtection="1">
      <alignment vertical="center"/>
    </xf>
    <xf numFmtId="3" fontId="27" fillId="0" borderId="27" xfId="3" applyNumberFormat="1" applyFont="1" applyFill="1" applyBorder="1" applyAlignment="1" applyProtection="1">
      <alignment vertical="center"/>
    </xf>
    <xf numFmtId="3" fontId="29" fillId="0" borderId="28" xfId="3" applyNumberFormat="1" applyFont="1" applyFill="1" applyBorder="1" applyAlignment="1" applyProtection="1">
      <alignment vertical="center"/>
    </xf>
    <xf numFmtId="3" fontId="29" fillId="0" borderId="29" xfId="3" applyNumberFormat="1" applyFont="1" applyFill="1" applyBorder="1" applyAlignment="1" applyProtection="1">
      <alignment vertical="center"/>
    </xf>
    <xf numFmtId="0" fontId="20" fillId="0" borderId="0" xfId="3" applyFont="1" applyFill="1" applyProtection="1"/>
    <xf numFmtId="0" fontId="20" fillId="0" borderId="0" xfId="3" applyFont="1" applyFill="1" applyProtection="1">
      <protection locked="0"/>
    </xf>
    <xf numFmtId="166" fontId="9" fillId="4" borderId="1" xfId="1" applyNumberFormat="1" applyFont="1" applyFill="1" applyBorder="1" applyAlignment="1">
      <alignment vertical="center"/>
    </xf>
    <xf numFmtId="3" fontId="29" fillId="0" borderId="28" xfId="3" applyNumberFormat="1" applyFont="1" applyFill="1" applyBorder="1" applyProtection="1"/>
    <xf numFmtId="3" fontId="29" fillId="0" borderId="29" xfId="3" applyNumberFormat="1" applyFont="1" applyFill="1" applyBorder="1" applyProtection="1"/>
    <xf numFmtId="0" fontId="4" fillId="0" borderId="1" xfId="3" applyFont="1" applyFill="1" applyBorder="1" applyProtection="1">
      <protection locked="0"/>
    </xf>
    <xf numFmtId="3" fontId="4" fillId="0" borderId="1" xfId="3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165" fontId="18" fillId="0" borderId="1" xfId="0" applyNumberFormat="1" applyFont="1" applyFill="1" applyBorder="1" applyAlignment="1" applyProtection="1">
      <alignment horizontal="centerContinuous" vertical="center" wrapText="1"/>
    </xf>
    <xf numFmtId="165" fontId="0" fillId="0" borderId="1" xfId="0" applyNumberFormat="1" applyFill="1" applyBorder="1" applyAlignment="1" applyProtection="1">
      <alignment horizontal="centerContinuous" vertical="center"/>
    </xf>
    <xf numFmtId="3" fontId="48" fillId="0" borderId="1" xfId="0" applyNumberFormat="1" applyFont="1" applyFill="1" applyBorder="1" applyAlignment="1" applyProtection="1">
      <alignment horizontal="centerContinuous" vertical="center"/>
    </xf>
    <xf numFmtId="3" fontId="48" fillId="0" borderId="1" xfId="0" applyNumberFormat="1" applyFon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0" fillId="0" borderId="17" xfId="0" applyNumberFormat="1" applyFill="1" applyBorder="1" applyAlignment="1" applyProtection="1">
      <alignment vertical="center" wrapText="1"/>
    </xf>
    <xf numFmtId="3" fontId="50" fillId="0" borderId="17" xfId="0" applyNumberFormat="1" applyFont="1" applyFill="1" applyBorder="1" applyAlignment="1" applyProtection="1">
      <alignment horizontal="right" vertical="center"/>
    </xf>
    <xf numFmtId="3" fontId="48" fillId="0" borderId="17" xfId="0" applyNumberFormat="1" applyFont="1" applyFill="1" applyBorder="1" applyAlignment="1" applyProtection="1">
      <alignment vertical="center" wrapText="1"/>
    </xf>
    <xf numFmtId="165" fontId="24" fillId="0" borderId="3" xfId="0" applyNumberFormat="1" applyFont="1" applyFill="1" applyBorder="1" applyAlignment="1" applyProtection="1">
      <alignment horizontal="centerContinuous" vertical="center" wrapText="1"/>
    </xf>
    <xf numFmtId="165" fontId="24" fillId="0" borderId="28" xfId="0" applyNumberFormat="1" applyFont="1" applyFill="1" applyBorder="1" applyAlignment="1" applyProtection="1">
      <alignment horizontal="centerContinuous" vertical="center" wrapText="1"/>
    </xf>
    <xf numFmtId="165" fontId="24" fillId="0" borderId="24" xfId="0" applyNumberFormat="1" applyFont="1" applyFill="1" applyBorder="1" applyAlignment="1" applyProtection="1">
      <alignment horizontal="centerContinuous" vertical="center" wrapText="1"/>
    </xf>
    <xf numFmtId="165" fontId="24" fillId="0" borderId="31" xfId="0" applyNumberFormat="1" applyFont="1" applyFill="1" applyBorder="1" applyAlignment="1" applyProtection="1">
      <alignment horizontal="centerContinuous" vertical="center" wrapText="1"/>
    </xf>
    <xf numFmtId="3" fontId="29" fillId="0" borderId="35" xfId="0" applyNumberFormat="1" applyFont="1" applyFill="1" applyBorder="1" applyAlignment="1" applyProtection="1">
      <alignment horizontal="centerContinuous" vertical="center" wrapText="1"/>
    </xf>
    <xf numFmtId="3" fontId="29" fillId="0" borderId="29" xfId="0" applyNumberFormat="1" applyFont="1" applyFill="1" applyBorder="1" applyAlignment="1" applyProtection="1">
      <alignment horizontal="centerContinuous" vertical="center" wrapText="1"/>
    </xf>
    <xf numFmtId="165" fontId="24" fillId="0" borderId="36" xfId="0" applyNumberFormat="1" applyFont="1" applyFill="1" applyBorder="1" applyAlignment="1" applyProtection="1">
      <alignment horizontal="center" vertical="center" wrapText="1"/>
    </xf>
    <xf numFmtId="165" fontId="24" fillId="0" borderId="2" xfId="0" applyNumberFormat="1" applyFont="1" applyFill="1" applyBorder="1" applyAlignment="1" applyProtection="1">
      <alignment horizontal="center" vertical="center" wrapText="1"/>
    </xf>
    <xf numFmtId="3" fontId="29" fillId="0" borderId="2" xfId="0" applyNumberFormat="1" applyFont="1" applyFill="1" applyBorder="1" applyAlignment="1" applyProtection="1">
      <alignment horizontal="center" vertical="center" wrapText="1"/>
    </xf>
    <xf numFmtId="165" fontId="46" fillId="0" borderId="0" xfId="0" applyNumberFormat="1" applyFont="1" applyFill="1" applyAlignment="1" applyProtection="1">
      <alignment horizontal="center" vertical="center" wrapText="1"/>
    </xf>
    <xf numFmtId="165" fontId="51" fillId="0" borderId="31" xfId="0" applyNumberFormat="1" applyFont="1" applyFill="1" applyBorder="1" applyAlignment="1" applyProtection="1">
      <alignment horizontal="center" vertical="center" wrapText="1"/>
    </xf>
    <xf numFmtId="165" fontId="51" fillId="0" borderId="0" xfId="0" applyNumberFormat="1" applyFont="1" applyFill="1" applyAlignment="1" applyProtection="1">
      <alignment horizontal="center" vertical="center" wrapText="1"/>
    </xf>
    <xf numFmtId="165" fontId="1" fillId="0" borderId="37" xfId="0" applyNumberFormat="1" applyFont="1" applyFill="1" applyBorder="1" applyAlignment="1" applyProtection="1">
      <alignment horizontal="left" vertical="center" wrapText="1" indent="1"/>
    </xf>
    <xf numFmtId="165" fontId="21" fillId="0" borderId="38" xfId="0" applyNumberFormat="1" applyFont="1" applyFill="1" applyBorder="1" applyAlignment="1" applyProtection="1">
      <alignment horizontal="left" vertical="center" wrapText="1" indent="1"/>
    </xf>
    <xf numFmtId="165" fontId="27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8" xfId="0" applyNumberFormat="1" applyFont="1" applyFill="1" applyBorder="1" applyAlignment="1" applyProtection="1">
      <alignment vertical="center" wrapText="1"/>
    </xf>
    <xf numFmtId="3" fontId="27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5" fontId="1" fillId="0" borderId="39" xfId="0" applyNumberFormat="1" applyFont="1" applyFill="1" applyBorder="1" applyAlignment="1" applyProtection="1">
      <alignment horizontal="left" vertical="center" wrapText="1" indent="1"/>
    </xf>
    <xf numFmtId="165" fontId="21" fillId="0" borderId="40" xfId="0" applyNumberFormat="1" applyFont="1" applyFill="1" applyBorder="1" applyAlignment="1" applyProtection="1">
      <alignment horizontal="left" vertical="center" wrapText="1" indent="1"/>
    </xf>
    <xf numFmtId="165" fontId="2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" xfId="0" applyNumberFormat="1" applyFont="1" applyFill="1" applyBorder="1" applyAlignment="1" applyProtection="1">
      <alignment vertical="center" wrapText="1"/>
    </xf>
    <xf numFmtId="3" fontId="2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1" fillId="0" borderId="5" xfId="0" applyNumberFormat="1" applyFont="1" applyFill="1" applyBorder="1" applyAlignment="1" applyProtection="1">
      <alignment horizontal="left" vertical="center" wrapText="1" indent="1"/>
    </xf>
    <xf numFmtId="165" fontId="21" fillId="0" borderId="40" xfId="0" applyNumberFormat="1" applyFont="1" applyFill="1" applyBorder="1" applyAlignment="1" applyProtection="1">
      <alignment horizontal="left" vertical="center" wrapText="1" indent="1"/>
      <protection locked="0"/>
    </xf>
    <xf numFmtId="3" fontId="27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17" xfId="0" applyNumberFormat="1" applyFont="1" applyFill="1" applyBorder="1" applyAlignment="1" applyProtection="1">
      <alignment vertical="center" wrapText="1"/>
    </xf>
    <xf numFmtId="165" fontId="2" fillId="0" borderId="31" xfId="0" applyNumberFormat="1" applyFont="1" applyFill="1" applyBorder="1" applyAlignment="1" applyProtection="1">
      <alignment horizontal="left" vertical="center" wrapText="1" indent="1"/>
    </xf>
    <xf numFmtId="165" fontId="46" fillId="0" borderId="3" xfId="0" applyNumberFormat="1" applyFont="1" applyFill="1" applyBorder="1" applyAlignment="1" applyProtection="1">
      <alignment horizontal="left" vertical="center" wrapText="1" indent="1"/>
    </xf>
    <xf numFmtId="165" fontId="29" fillId="0" borderId="31" xfId="0" applyNumberFormat="1" applyFont="1" applyFill="1" applyBorder="1" applyAlignment="1" applyProtection="1">
      <alignment horizontal="right" vertical="center" wrapText="1" indent="1"/>
    </xf>
    <xf numFmtId="3" fontId="29" fillId="0" borderId="31" xfId="0" applyNumberFormat="1" applyFont="1" applyFill="1" applyBorder="1" applyAlignment="1" applyProtection="1">
      <alignment horizontal="right" vertical="center" wrapText="1" indent="1"/>
    </xf>
    <xf numFmtId="3" fontId="6" fillId="0" borderId="31" xfId="0" applyNumberFormat="1" applyFont="1" applyFill="1" applyBorder="1" applyAlignment="1" applyProtection="1">
      <alignment vertical="center" wrapText="1"/>
    </xf>
    <xf numFmtId="165" fontId="1" fillId="0" borderId="41" xfId="0" applyNumberFormat="1" applyFont="1" applyFill="1" applyBorder="1" applyAlignment="1" applyProtection="1">
      <alignment horizontal="left" vertical="center" wrapText="1" indent="1"/>
    </xf>
    <xf numFmtId="3" fontId="52" fillId="0" borderId="1" xfId="0" applyNumberFormat="1" applyFont="1" applyFill="1" applyBorder="1" applyAlignment="1" applyProtection="1">
      <alignment horizontal="right" vertical="center" wrapText="1" indent="1"/>
    </xf>
    <xf numFmtId="3" fontId="27" fillId="0" borderId="1" xfId="0" applyNumberFormat="1" applyFont="1" applyFill="1" applyBorder="1" applyAlignment="1" applyProtection="1">
      <alignment horizontal="right" vertical="center" wrapText="1" indent="1"/>
    </xf>
    <xf numFmtId="3" fontId="53" fillId="0" borderId="1" xfId="1" applyNumberFormat="1" applyFont="1" applyBorder="1" applyAlignment="1">
      <alignment horizontal="right" vertical="center" readingOrder="1"/>
    </xf>
    <xf numFmtId="165" fontId="6" fillId="0" borderId="31" xfId="0" applyNumberFormat="1" applyFont="1" applyFill="1" applyBorder="1" applyAlignment="1" applyProtection="1">
      <alignment horizontal="left" vertical="center" wrapText="1" indent="1"/>
    </xf>
    <xf numFmtId="165" fontId="5" fillId="0" borderId="3" xfId="0" applyNumberFormat="1" applyFont="1" applyFill="1" applyBorder="1" applyAlignment="1" applyProtection="1">
      <alignment horizontal="left" vertical="center" wrapText="1" indent="1"/>
    </xf>
    <xf numFmtId="165" fontId="29" fillId="0" borderId="2" xfId="0" applyNumberFormat="1" applyFont="1" applyFill="1" applyBorder="1" applyAlignment="1" applyProtection="1">
      <alignment horizontal="right" vertical="center" wrapText="1" indent="1"/>
    </xf>
    <xf numFmtId="165" fontId="29" fillId="0" borderId="12" xfId="0" applyNumberFormat="1" applyFont="1" applyFill="1" applyBorder="1" applyAlignment="1" applyProtection="1">
      <alignment horizontal="right" vertical="center" wrapText="1" indent="1"/>
    </xf>
    <xf numFmtId="3" fontId="51" fillId="0" borderId="31" xfId="0" applyNumberFormat="1" applyFont="1" applyFill="1" applyBorder="1" applyAlignment="1" applyProtection="1">
      <alignment horizontal="right" vertical="center" wrapText="1" indent="1"/>
    </xf>
    <xf numFmtId="165" fontId="18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22" fillId="0" borderId="0" xfId="0" applyNumberFormat="1" applyFont="1" applyFill="1" applyAlignment="1" applyProtection="1">
      <alignment horizontal="right" vertical="center"/>
    </xf>
    <xf numFmtId="165" fontId="24" fillId="0" borderId="23" xfId="0" applyNumberFormat="1" applyFont="1" applyFill="1" applyBorder="1" applyAlignment="1" applyProtection="1">
      <alignment horizontal="centerContinuous" vertical="center" wrapText="1"/>
    </xf>
    <xf numFmtId="165" fontId="24" fillId="0" borderId="35" xfId="0" applyNumberFormat="1" applyFont="1" applyFill="1" applyBorder="1" applyAlignment="1" applyProtection="1">
      <alignment horizontal="centerContinuous" vertical="center" wrapText="1"/>
    </xf>
    <xf numFmtId="165" fontId="24" fillId="0" borderId="0" xfId="0" applyNumberFormat="1" applyFont="1" applyFill="1" applyBorder="1" applyAlignment="1" applyProtection="1">
      <alignment horizontal="centerContinuous" vertical="center" wrapText="1"/>
    </xf>
    <xf numFmtId="165" fontId="24" fillId="0" borderId="23" xfId="0" applyNumberFormat="1" applyFont="1" applyFill="1" applyBorder="1" applyAlignment="1" applyProtection="1">
      <alignment horizontal="center" vertical="center" wrapText="1"/>
    </xf>
    <xf numFmtId="165" fontId="24" fillId="0" borderId="0" xfId="0" applyNumberFormat="1" applyFont="1" applyFill="1" applyBorder="1" applyAlignment="1" applyProtection="1">
      <alignment horizontal="center" vertical="center" wrapText="1"/>
    </xf>
    <xf numFmtId="165" fontId="51" fillId="0" borderId="23" xfId="0" applyNumberFormat="1" applyFont="1" applyFill="1" applyBorder="1" applyAlignment="1" applyProtection="1">
      <alignment horizontal="center" vertical="center" wrapText="1"/>
    </xf>
    <xf numFmtId="165" fontId="51" fillId="0" borderId="35" xfId="0" applyNumberFormat="1" applyFont="1" applyFill="1" applyBorder="1" applyAlignment="1" applyProtection="1">
      <alignment horizontal="center" vertical="center" wrapText="1"/>
    </xf>
    <xf numFmtId="165" fontId="51" fillId="0" borderId="0" xfId="0" applyNumberFormat="1" applyFont="1" applyFill="1" applyBorder="1" applyAlignment="1" applyProtection="1">
      <alignment horizontal="center" vertical="center" wrapText="1"/>
    </xf>
    <xf numFmtId="165" fontId="27" fillId="0" borderId="30" xfId="0" applyNumberFormat="1" applyFont="1" applyFill="1" applyBorder="1" applyAlignment="1" applyProtection="1">
      <alignment horizontal="left" vertical="center" wrapText="1" indent="1"/>
    </xf>
    <xf numFmtId="3" fontId="2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5" fontId="2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27" fillId="0" borderId="11" xfId="0" applyNumberFormat="1" applyFont="1" applyFill="1" applyBorder="1" applyAlignment="1" applyProtection="1">
      <alignment horizontal="left" vertical="center" wrapText="1" indent="1"/>
    </xf>
    <xf numFmtId="3" fontId="2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27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5" fontId="2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5" fontId="27" fillId="0" borderId="25" xfId="0" applyNumberFormat="1" applyFont="1" applyFill="1" applyBorder="1" applyAlignment="1" applyProtection="1">
      <alignment horizontal="left" vertical="center" wrapText="1" indent="1"/>
      <protection locked="0"/>
    </xf>
    <xf numFmtId="3" fontId="2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3" fontId="27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51" fillId="0" borderId="23" xfId="0" applyNumberFormat="1" applyFont="1" applyFill="1" applyBorder="1" applyAlignment="1" applyProtection="1">
      <alignment horizontal="left" vertical="center" wrapText="1" indent="1"/>
    </xf>
    <xf numFmtId="165" fontId="51" fillId="0" borderId="35" xfId="0" applyNumberFormat="1" applyFont="1" applyFill="1" applyBorder="1" applyAlignment="1" applyProtection="1">
      <alignment horizontal="right" vertical="center" wrapText="1" indent="1"/>
    </xf>
    <xf numFmtId="165" fontId="51" fillId="0" borderId="24" xfId="0" applyNumberFormat="1" applyFont="1" applyFill="1" applyBorder="1" applyAlignment="1" applyProtection="1">
      <alignment horizontal="right" vertical="center" wrapText="1" indent="1"/>
    </xf>
    <xf numFmtId="165" fontId="51" fillId="0" borderId="0" xfId="0" applyNumberFormat="1" applyFont="1" applyFill="1" applyBorder="1" applyAlignment="1" applyProtection="1">
      <alignment horizontal="right" vertical="center" wrapText="1" indent="1"/>
    </xf>
    <xf numFmtId="165" fontId="49" fillId="0" borderId="25" xfId="0" applyNumberFormat="1" applyFont="1" applyFill="1" applyBorder="1" applyAlignment="1" applyProtection="1">
      <alignment horizontal="left" vertical="center" wrapText="1" indent="1"/>
    </xf>
    <xf numFmtId="3" fontId="49" fillId="0" borderId="16" xfId="0" applyNumberFormat="1" applyFont="1" applyFill="1" applyBorder="1" applyAlignment="1" applyProtection="1">
      <alignment horizontal="right" vertical="center" wrapText="1" indent="1"/>
    </xf>
    <xf numFmtId="165" fontId="52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5" fontId="52" fillId="0" borderId="11" xfId="0" applyNumberFormat="1" applyFont="1" applyFill="1" applyBorder="1" applyAlignment="1" applyProtection="1">
      <alignment horizontal="left" vertical="center" wrapText="1" indent="2"/>
    </xf>
    <xf numFmtId="3" fontId="52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52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52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5" fontId="52" fillId="0" borderId="1" xfId="0" applyNumberFormat="1" applyFont="1" applyFill="1" applyBorder="1" applyAlignment="1" applyProtection="1">
      <alignment horizontal="left" vertical="center" wrapText="1" indent="2"/>
    </xf>
    <xf numFmtId="165" fontId="49" fillId="0" borderId="1" xfId="0" applyNumberFormat="1" applyFont="1" applyFill="1" applyBorder="1" applyAlignment="1" applyProtection="1">
      <alignment horizontal="left" vertical="center" wrapText="1" indent="1"/>
    </xf>
    <xf numFmtId="3" fontId="52" fillId="0" borderId="16" xfId="0" applyNumberFormat="1" applyFont="1" applyFill="1" applyBorder="1" applyAlignment="1" applyProtection="1">
      <alignment horizontal="right" vertical="center" wrapText="1" indent="1"/>
    </xf>
    <xf numFmtId="165" fontId="27" fillId="0" borderId="44" xfId="0" applyNumberFormat="1" applyFont="1" applyFill="1" applyBorder="1" applyAlignment="1" applyProtection="1">
      <alignment horizontal="left" vertical="center" wrapText="1" indent="2"/>
    </xf>
    <xf numFmtId="3" fontId="52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5" fontId="5" fillId="0" borderId="23" xfId="0" applyNumberFormat="1" applyFont="1" applyFill="1" applyBorder="1" applyAlignment="1" applyProtection="1">
      <alignment horizontal="left" vertical="center" wrapText="1" indent="1"/>
    </xf>
    <xf numFmtId="165" fontId="51" fillId="0" borderId="7" xfId="0" applyNumberFormat="1" applyFont="1" applyFill="1" applyBorder="1" applyAlignment="1" applyProtection="1">
      <alignment horizontal="right" vertical="center" wrapText="1" indent="1"/>
    </xf>
    <xf numFmtId="165" fontId="5" fillId="0" borderId="0" xfId="0" applyNumberFormat="1" applyFont="1" applyFill="1" applyBorder="1" applyAlignment="1" applyProtection="1">
      <alignment horizontal="right" vertical="center" wrapText="1" indent="1"/>
    </xf>
    <xf numFmtId="165" fontId="27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3" fontId="52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24" xfId="0" applyNumberFormat="1" applyFont="1" applyFill="1" applyBorder="1" applyAlignment="1" applyProtection="1">
      <alignment horizontal="right" vertical="center" wrapText="1" indent="1"/>
    </xf>
    <xf numFmtId="3" fontId="51" fillId="0" borderId="24" xfId="0" applyNumberFormat="1" applyFont="1" applyFill="1" applyBorder="1" applyAlignment="1" applyProtection="1">
      <alignment horizontal="right" vertical="center" wrapText="1" indent="1"/>
    </xf>
    <xf numFmtId="3" fontId="51" fillId="0" borderId="7" xfId="0" applyNumberFormat="1" applyFont="1" applyFill="1" applyBorder="1" applyAlignment="1" applyProtection="1">
      <alignment horizontal="right" vertical="center" wrapText="1" indent="1"/>
    </xf>
    <xf numFmtId="3" fontId="33" fillId="0" borderId="1" xfId="1" applyNumberFormat="1" applyFont="1" applyBorder="1" applyAlignment="1">
      <alignment vertical="center"/>
    </xf>
    <xf numFmtId="3" fontId="47" fillId="0" borderId="1" xfId="1" applyNumberFormat="1" applyFont="1" applyBorder="1" applyAlignment="1">
      <alignment vertical="center"/>
    </xf>
    <xf numFmtId="3" fontId="33" fillId="4" borderId="1" xfId="1" applyNumberFormat="1" applyFont="1" applyFill="1" applyBorder="1" applyAlignment="1">
      <alignment vertical="center"/>
    </xf>
    <xf numFmtId="0" fontId="23" fillId="0" borderId="0" xfId="0" applyFont="1"/>
    <xf numFmtId="0" fontId="56" fillId="0" borderId="1" xfId="0" applyFont="1" applyBorder="1"/>
    <xf numFmtId="0" fontId="3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6" fontId="34" fillId="0" borderId="1" xfId="1" applyNumberFormat="1" applyFont="1" applyBorder="1" applyAlignment="1">
      <alignment horizontal="right" vertical="center" wrapText="1"/>
    </xf>
    <xf numFmtId="0" fontId="0" fillId="0" borderId="0" xfId="0" applyAlignment="1"/>
    <xf numFmtId="165" fontId="24" fillId="0" borderId="12" xfId="0" applyNumberFormat="1" applyFont="1" applyFill="1" applyBorder="1" applyAlignment="1" applyProtection="1">
      <alignment horizontal="center" vertical="center" wrapText="1"/>
    </xf>
    <xf numFmtId="165" fontId="27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5" fontId="27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7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27" fillId="0" borderId="46" xfId="0" applyNumberFormat="1" applyFont="1" applyFill="1" applyBorder="1" applyAlignment="1" applyProtection="1">
      <alignment horizontal="right" vertical="center" wrapText="1" indent="1"/>
      <protection locked="0"/>
    </xf>
    <xf numFmtId="165" fontId="29" fillId="0" borderId="3" xfId="0" applyNumberFormat="1" applyFont="1" applyFill="1" applyBorder="1" applyAlignment="1" applyProtection="1">
      <alignment horizontal="right" vertical="center" wrapText="1" indent="1"/>
    </xf>
    <xf numFmtId="3" fontId="52" fillId="0" borderId="4" xfId="0" applyNumberFormat="1" applyFont="1" applyFill="1" applyBorder="1" applyAlignment="1" applyProtection="1">
      <alignment horizontal="right" vertical="center" wrapText="1" indent="1"/>
    </xf>
    <xf numFmtId="3" fontId="27" fillId="0" borderId="4" xfId="0" applyNumberFormat="1" applyFont="1" applyFill="1" applyBorder="1" applyAlignment="1" applyProtection="1">
      <alignment horizontal="right" vertical="center" wrapText="1" indent="1"/>
    </xf>
    <xf numFmtId="3" fontId="29" fillId="0" borderId="3" xfId="0" applyNumberFormat="1" applyFont="1" applyFill="1" applyBorder="1" applyAlignment="1" applyProtection="1">
      <alignment horizontal="right" vertical="center" wrapText="1" indent="1"/>
    </xf>
    <xf numFmtId="165" fontId="24" fillId="0" borderId="13" xfId="0" applyNumberFormat="1" applyFont="1" applyFill="1" applyBorder="1" applyAlignment="1" applyProtection="1">
      <alignment horizontal="center" vertical="center" wrapText="1"/>
    </xf>
    <xf numFmtId="165" fontId="21" fillId="0" borderId="16" xfId="0" applyNumberFormat="1" applyFont="1" applyFill="1" applyBorder="1" applyAlignment="1" applyProtection="1">
      <alignment horizontal="left" vertical="center" wrapText="1" indent="1"/>
    </xf>
    <xf numFmtId="165" fontId="21" fillId="0" borderId="14" xfId="0" applyNumberFormat="1" applyFont="1" applyFill="1" applyBorder="1" applyAlignment="1" applyProtection="1">
      <alignment horizontal="left" vertical="center" wrapText="1" indent="1"/>
    </xf>
    <xf numFmtId="165" fontId="21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5" fontId="21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5" fontId="46" fillId="0" borderId="8" xfId="0" applyNumberFormat="1" applyFont="1" applyFill="1" applyBorder="1" applyAlignment="1" applyProtection="1">
      <alignment horizontal="left" vertical="center" wrapText="1" indent="1"/>
    </xf>
    <xf numFmtId="165" fontId="5" fillId="0" borderId="8" xfId="0" applyNumberFormat="1" applyFont="1" applyFill="1" applyBorder="1" applyAlignment="1" applyProtection="1">
      <alignment horizontal="left" vertical="center" wrapText="1" indent="1"/>
    </xf>
    <xf numFmtId="165" fontId="24" fillId="0" borderId="9" xfId="0" applyNumberFormat="1" applyFont="1" applyFill="1" applyBorder="1" applyAlignment="1" applyProtection="1">
      <alignment horizontal="centerContinuous" vertical="center" wrapText="1"/>
    </xf>
    <xf numFmtId="3" fontId="48" fillId="0" borderId="33" xfId="0" applyNumberFormat="1" applyFont="1" applyFill="1" applyBorder="1" applyAlignment="1" applyProtection="1">
      <alignment vertical="center" wrapText="1"/>
    </xf>
    <xf numFmtId="165" fontId="51" fillId="0" borderId="7" xfId="0" applyNumberFormat="1" applyFont="1" applyFill="1" applyBorder="1" applyAlignment="1" applyProtection="1">
      <alignment horizontal="center" vertical="center" wrapText="1"/>
    </xf>
    <xf numFmtId="3" fontId="27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3" fontId="49" fillId="0" borderId="47" xfId="0" applyNumberFormat="1" applyFont="1" applyFill="1" applyBorder="1" applyAlignment="1" applyProtection="1">
      <alignment horizontal="right" vertical="center" wrapText="1" indent="1"/>
    </xf>
    <xf numFmtId="3" fontId="52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3" fontId="52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3" fontId="52" fillId="0" borderId="47" xfId="0" applyNumberFormat="1" applyFont="1" applyFill="1" applyBorder="1" applyAlignment="1" applyProtection="1">
      <alignment horizontal="right" vertical="center" wrapText="1" indent="1"/>
    </xf>
    <xf numFmtId="3" fontId="52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35" xfId="0" applyNumberFormat="1" applyFont="1" applyFill="1" applyBorder="1" applyAlignment="1" applyProtection="1">
      <alignment horizontal="center" vertical="center" wrapText="1"/>
    </xf>
    <xf numFmtId="165" fontId="27" fillId="0" borderId="16" xfId="0" applyNumberFormat="1" applyFont="1" applyFill="1" applyBorder="1" applyAlignment="1" applyProtection="1">
      <alignment horizontal="left" vertical="center" wrapText="1" indent="1"/>
    </xf>
    <xf numFmtId="165" fontId="27" fillId="0" borderId="14" xfId="0" applyNumberFormat="1" applyFont="1" applyFill="1" applyBorder="1" applyAlignment="1" applyProtection="1">
      <alignment horizontal="left" vertical="center" wrapText="1" indent="1"/>
    </xf>
    <xf numFmtId="165" fontId="27" fillId="0" borderId="13" xfId="0" applyNumberFormat="1" applyFont="1" applyFill="1" applyBorder="1" applyAlignment="1" applyProtection="1">
      <alignment horizontal="left" vertical="center" wrapText="1" indent="1"/>
    </xf>
    <xf numFmtId="165" fontId="51" fillId="0" borderId="35" xfId="0" applyNumberFormat="1" applyFont="1" applyFill="1" applyBorder="1" applyAlignment="1" applyProtection="1">
      <alignment horizontal="left" vertical="center" wrapText="1" indent="1"/>
    </xf>
    <xf numFmtId="165" fontId="52" fillId="0" borderId="14" xfId="0" applyNumberFormat="1" applyFont="1" applyFill="1" applyBorder="1" applyAlignment="1" applyProtection="1">
      <alignment horizontal="left" vertical="center" wrapText="1" indent="1"/>
    </xf>
    <xf numFmtId="165" fontId="52" fillId="0" borderId="13" xfId="0" applyNumberFormat="1" applyFont="1" applyFill="1" applyBorder="1" applyAlignment="1" applyProtection="1">
      <alignment horizontal="left" vertical="center" wrapText="1" indent="1"/>
    </xf>
    <xf numFmtId="165" fontId="52" fillId="0" borderId="16" xfId="0" applyNumberFormat="1" applyFont="1" applyFill="1" applyBorder="1" applyAlignment="1" applyProtection="1">
      <alignment horizontal="left" vertical="center" wrapText="1" indent="1"/>
    </xf>
    <xf numFmtId="165" fontId="27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5" fontId="5" fillId="0" borderId="35" xfId="0" applyNumberFormat="1" applyFont="1" applyFill="1" applyBorder="1" applyAlignment="1" applyProtection="1">
      <alignment horizontal="left" vertical="center" wrapText="1" indent="1"/>
    </xf>
    <xf numFmtId="165" fontId="24" fillId="0" borderId="10" xfId="0" applyNumberFormat="1" applyFont="1" applyFill="1" applyBorder="1" applyAlignment="1" applyProtection="1">
      <alignment horizontal="centerContinuous" vertical="center" wrapText="1"/>
    </xf>
    <xf numFmtId="3" fontId="27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165" fontId="51" fillId="0" borderId="3" xfId="0" applyNumberFormat="1" applyFont="1" applyFill="1" applyBorder="1" applyAlignment="1" applyProtection="1">
      <alignment horizontal="right" vertical="center" wrapText="1" indent="1"/>
    </xf>
    <xf numFmtId="3" fontId="52" fillId="0" borderId="45" xfId="0" applyNumberFormat="1" applyFont="1" applyFill="1" applyBorder="1" applyAlignment="1" applyProtection="1">
      <alignment horizontal="right" vertical="center" wrapText="1" indent="1"/>
      <protection locked="0"/>
    </xf>
    <xf numFmtId="3" fontId="52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52" fillId="0" borderId="46" xfId="0" applyNumberFormat="1" applyFont="1" applyFill="1" applyBorder="1" applyAlignment="1" applyProtection="1">
      <alignment horizontal="right" vertical="center" wrapText="1" indent="1"/>
      <protection locked="0"/>
    </xf>
    <xf numFmtId="3" fontId="5" fillId="0" borderId="3" xfId="0" applyNumberFormat="1" applyFont="1" applyFill="1" applyBorder="1" applyAlignment="1" applyProtection="1">
      <alignment horizontal="right" vertical="center" wrapText="1" indent="1"/>
    </xf>
    <xf numFmtId="3" fontId="5" fillId="0" borderId="36" xfId="0" applyNumberFormat="1" applyFont="1" applyFill="1" applyBorder="1" applyAlignment="1" applyProtection="1">
      <alignment horizontal="right" vertical="center" wrapText="1" indent="1"/>
    </xf>
    <xf numFmtId="3" fontId="35" fillId="0" borderId="1" xfId="0" applyNumberFormat="1" applyFont="1" applyBorder="1" applyAlignment="1">
      <alignment vertical="center"/>
    </xf>
    <xf numFmtId="3" fontId="34" fillId="0" borderId="1" xfId="0" applyNumberFormat="1" applyFont="1" applyBorder="1" applyAlignment="1">
      <alignment vertical="center"/>
    </xf>
    <xf numFmtId="3" fontId="34" fillId="5" borderId="1" xfId="0" applyNumberFormat="1" applyFont="1" applyFill="1" applyBorder="1" applyAlignment="1">
      <alignment vertical="center"/>
    </xf>
    <xf numFmtId="3" fontId="34" fillId="2" borderId="1" xfId="0" applyNumberFormat="1" applyFont="1" applyFill="1" applyBorder="1" applyAlignment="1">
      <alignment vertical="center"/>
    </xf>
    <xf numFmtId="3" fontId="35" fillId="2" borderId="1" xfId="0" applyNumberFormat="1" applyFont="1" applyFill="1" applyBorder="1" applyAlignment="1">
      <alignment vertical="center"/>
    </xf>
    <xf numFmtId="3" fontId="35" fillId="5" borderId="1" xfId="0" applyNumberFormat="1" applyFont="1" applyFill="1" applyBorder="1" applyAlignment="1">
      <alignment vertical="center"/>
    </xf>
    <xf numFmtId="3" fontId="34" fillId="3" borderId="1" xfId="0" applyNumberFormat="1" applyFont="1" applyFill="1" applyBorder="1" applyAlignment="1">
      <alignment vertical="center"/>
    </xf>
    <xf numFmtId="165" fontId="34" fillId="0" borderId="31" xfId="0" applyNumberFormat="1" applyFont="1" applyFill="1" applyBorder="1" applyAlignment="1" applyProtection="1">
      <alignment vertical="center" wrapText="1"/>
    </xf>
    <xf numFmtId="165" fontId="53" fillId="0" borderId="1" xfId="0" applyNumberFormat="1" applyFont="1" applyFill="1" applyBorder="1" applyAlignment="1" applyProtection="1">
      <alignment vertical="center" wrapText="1"/>
    </xf>
    <xf numFmtId="165" fontId="57" fillId="0" borderId="17" xfId="0" applyNumberFormat="1" applyFont="1" applyFill="1" applyBorder="1" applyAlignment="1" applyProtection="1">
      <alignment vertical="center" wrapText="1"/>
    </xf>
    <xf numFmtId="165" fontId="53" fillId="0" borderId="17" xfId="0" applyNumberFormat="1" applyFont="1" applyFill="1" applyBorder="1" applyAlignment="1" applyProtection="1">
      <alignment vertical="center" wrapText="1"/>
    </xf>
    <xf numFmtId="165" fontId="57" fillId="0" borderId="31" xfId="0" applyNumberFormat="1" applyFont="1" applyFill="1" applyBorder="1" applyAlignment="1" applyProtection="1">
      <alignment vertical="center" wrapText="1"/>
    </xf>
    <xf numFmtId="165" fontId="57" fillId="0" borderId="33" xfId="0" applyNumberFormat="1" applyFont="1" applyFill="1" applyBorder="1" applyAlignment="1" applyProtection="1">
      <alignment vertical="center" wrapText="1"/>
    </xf>
    <xf numFmtId="3" fontId="35" fillId="0" borderId="18" xfId="0" applyNumberFormat="1" applyFont="1" applyFill="1" applyBorder="1" applyAlignment="1" applyProtection="1">
      <alignment vertical="center" wrapText="1"/>
    </xf>
    <xf numFmtId="3" fontId="35" fillId="0" borderId="1" xfId="0" applyNumberFormat="1" applyFont="1" applyFill="1" applyBorder="1" applyAlignment="1" applyProtection="1">
      <alignment vertical="center" wrapText="1"/>
    </xf>
    <xf numFmtId="3" fontId="35" fillId="0" borderId="17" xfId="0" applyNumberFormat="1" applyFont="1" applyFill="1" applyBorder="1" applyAlignment="1" applyProtection="1">
      <alignment vertical="center" wrapText="1"/>
    </xf>
    <xf numFmtId="3" fontId="35" fillId="0" borderId="31" xfId="0" applyNumberFormat="1" applyFont="1" applyFill="1" applyBorder="1" applyAlignment="1" applyProtection="1">
      <alignment vertical="center" wrapText="1"/>
    </xf>
    <xf numFmtId="3" fontId="53" fillId="0" borderId="18" xfId="0" applyNumberFormat="1" applyFont="1" applyFill="1" applyBorder="1" applyAlignment="1" applyProtection="1">
      <alignment vertical="center" wrapText="1"/>
    </xf>
    <xf numFmtId="3" fontId="53" fillId="0" borderId="1" xfId="0" applyNumberFormat="1" applyFont="1" applyFill="1" applyBorder="1" applyAlignment="1" applyProtection="1">
      <alignment vertical="center" wrapText="1"/>
    </xf>
    <xf numFmtId="3" fontId="53" fillId="0" borderId="17" xfId="0" applyNumberFormat="1" applyFont="1" applyFill="1" applyBorder="1" applyAlignment="1" applyProtection="1">
      <alignment vertical="center" wrapText="1"/>
    </xf>
    <xf numFmtId="3" fontId="53" fillId="0" borderId="31" xfId="0" applyNumberFormat="1" applyFont="1" applyFill="1" applyBorder="1" applyAlignment="1" applyProtection="1">
      <alignment vertical="center" wrapText="1"/>
    </xf>
    <xf numFmtId="3" fontId="57" fillId="0" borderId="31" xfId="0" applyNumberFormat="1" applyFont="1" applyFill="1" applyBorder="1" applyAlignment="1" applyProtection="1">
      <alignment vertical="center" wrapText="1"/>
    </xf>
    <xf numFmtId="3" fontId="34" fillId="0" borderId="31" xfId="0" applyNumberFormat="1" applyFont="1" applyFill="1" applyBorder="1" applyAlignment="1" applyProtection="1">
      <alignment vertical="center" wrapText="1"/>
    </xf>
    <xf numFmtId="3" fontId="27" fillId="0" borderId="18" xfId="0" applyNumberFormat="1" applyFont="1" applyFill="1" applyBorder="1" applyAlignment="1" applyProtection="1">
      <alignment horizontal="right" vertical="center" wrapText="1" indent="1"/>
    </xf>
    <xf numFmtId="3" fontId="27" fillId="0" borderId="45" xfId="0" applyNumberFormat="1" applyFont="1" applyFill="1" applyBorder="1" applyAlignment="1" applyProtection="1">
      <alignment horizontal="right" vertical="center" wrapText="1" indent="1"/>
    </xf>
    <xf numFmtId="0" fontId="1" fillId="0" borderId="0" xfId="0" applyFont="1"/>
    <xf numFmtId="0" fontId="14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47" fillId="0" borderId="1" xfId="0" applyFont="1" applyBorder="1" applyAlignment="1">
      <alignment shrinkToFit="1"/>
    </xf>
    <xf numFmtId="0" fontId="47" fillId="0" borderId="1" xfId="0" applyFont="1" applyBorder="1" applyAlignment="1">
      <alignment wrapText="1"/>
    </xf>
    <xf numFmtId="0" fontId="0" fillId="4" borderId="0" xfId="0" applyFill="1"/>
    <xf numFmtId="0" fontId="47" fillId="0" borderId="1" xfId="0" applyFont="1" applyBorder="1"/>
    <xf numFmtId="0" fontId="10" fillId="0" borderId="1" xfId="0" applyFont="1" applyBorder="1" applyAlignment="1">
      <alignment wrapText="1"/>
    </xf>
    <xf numFmtId="0" fontId="32" fillId="0" borderId="1" xfId="0" applyFont="1" applyBorder="1" applyAlignment="1">
      <alignment wrapText="1"/>
    </xf>
    <xf numFmtId="3" fontId="1" fillId="0" borderId="1" xfId="0" applyNumberFormat="1" applyFont="1" applyBorder="1"/>
    <xf numFmtId="0" fontId="32" fillId="0" borderId="1" xfId="0" applyFont="1" applyBorder="1"/>
    <xf numFmtId="3" fontId="32" fillId="0" borderId="1" xfId="0" applyNumberFormat="1" applyFont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32" fillId="0" borderId="1" xfId="0" applyFont="1" applyFill="1" applyBorder="1"/>
    <xf numFmtId="0" fontId="32" fillId="6" borderId="1" xfId="0" applyFont="1" applyFill="1" applyBorder="1"/>
    <xf numFmtId="3" fontId="32" fillId="6" borderId="1" xfId="0" applyNumberFormat="1" applyFont="1" applyFill="1" applyBorder="1"/>
    <xf numFmtId="0" fontId="32" fillId="0" borderId="1" xfId="0" applyFont="1" applyFill="1" applyBorder="1" applyAlignment="1">
      <alignment wrapText="1"/>
    </xf>
    <xf numFmtId="0" fontId="32" fillId="4" borderId="1" xfId="0" applyFont="1" applyFill="1" applyBorder="1"/>
    <xf numFmtId="3" fontId="32" fillId="4" borderId="1" xfId="0" applyNumberFormat="1" applyFont="1" applyFill="1" applyBorder="1"/>
    <xf numFmtId="0" fontId="10" fillId="4" borderId="1" xfId="0" applyFont="1" applyFill="1" applyBorder="1" applyAlignment="1">
      <alignment wrapText="1"/>
    </xf>
    <xf numFmtId="3" fontId="1" fillId="4" borderId="1" xfId="0" applyNumberFormat="1" applyFont="1" applyFill="1" applyBorder="1"/>
    <xf numFmtId="3" fontId="1" fillId="0" borderId="4" xfId="0" applyNumberFormat="1" applyFont="1" applyBorder="1"/>
    <xf numFmtId="0" fontId="0" fillId="4" borderId="0" xfId="0" applyFill="1" applyBorder="1"/>
    <xf numFmtId="3" fontId="1" fillId="4" borderId="0" xfId="0" applyNumberFormat="1" applyFont="1" applyFill="1" applyBorder="1"/>
    <xf numFmtId="3" fontId="10" fillId="0" borderId="1" xfId="0" applyNumberFormat="1" applyFont="1" applyBorder="1"/>
    <xf numFmtId="0" fontId="10" fillId="6" borderId="1" xfId="0" applyFont="1" applyFill="1" applyBorder="1"/>
    <xf numFmtId="3" fontId="1" fillId="6" borderId="1" xfId="0" applyNumberFormat="1" applyFont="1" applyFill="1" applyBorder="1"/>
    <xf numFmtId="0" fontId="1" fillId="6" borderId="1" xfId="0" applyFont="1" applyFill="1" applyBorder="1"/>
    <xf numFmtId="3" fontId="10" fillId="6" borderId="1" xfId="0" applyNumberFormat="1" applyFont="1" applyFill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/>
    <xf numFmtId="0" fontId="10" fillId="0" borderId="0" xfId="0" applyFont="1" applyFill="1" applyBorder="1"/>
    <xf numFmtId="0" fontId="32" fillId="0" borderId="0" xfId="0" applyFont="1" applyFill="1" applyBorder="1"/>
    <xf numFmtId="0" fontId="1" fillId="0" borderId="0" xfId="0" applyFont="1" applyBorder="1"/>
    <xf numFmtId="0" fontId="32" fillId="6" borderId="0" xfId="0" applyFont="1" applyFill="1" applyBorder="1"/>
    <xf numFmtId="3" fontId="32" fillId="6" borderId="0" xfId="0" applyNumberFormat="1" applyFont="1" applyFill="1" applyBorder="1"/>
    <xf numFmtId="0" fontId="32" fillId="0" borderId="0" xfId="0" applyFont="1" applyBorder="1"/>
    <xf numFmtId="3" fontId="32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47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4" borderId="1" xfId="0" applyFont="1" applyFill="1" applyBorder="1"/>
    <xf numFmtId="0" fontId="32" fillId="0" borderId="0" xfId="0" applyFont="1" applyBorder="1" applyAlignment="1">
      <alignment wrapText="1"/>
    </xf>
    <xf numFmtId="0" fontId="47" fillId="0" borderId="4" xfId="0" applyFont="1" applyBorder="1" applyAlignment="1">
      <alignment wrapText="1"/>
    </xf>
    <xf numFmtId="0" fontId="0" fillId="0" borderId="4" xfId="0" applyBorder="1"/>
    <xf numFmtId="3" fontId="32" fillId="0" borderId="4" xfId="0" applyNumberFormat="1" applyFont="1" applyBorder="1"/>
    <xf numFmtId="3" fontId="32" fillId="6" borderId="4" xfId="0" applyNumberFormat="1" applyFont="1" applyFill="1" applyBorder="1"/>
    <xf numFmtId="3" fontId="32" fillId="4" borderId="4" xfId="0" applyNumberFormat="1" applyFont="1" applyFill="1" applyBorder="1"/>
    <xf numFmtId="3" fontId="1" fillId="4" borderId="4" xfId="0" applyNumberFormat="1" applyFont="1" applyFill="1" applyBorder="1"/>
    <xf numFmtId="3" fontId="10" fillId="0" borderId="4" xfId="0" applyNumberFormat="1" applyFont="1" applyBorder="1"/>
    <xf numFmtId="3" fontId="1" fillId="6" borderId="4" xfId="0" applyNumberFormat="1" applyFont="1" applyFill="1" applyBorder="1"/>
    <xf numFmtId="3" fontId="10" fillId="6" borderId="4" xfId="0" applyNumberFormat="1" applyFont="1" applyFill="1" applyBorder="1"/>
    <xf numFmtId="3" fontId="0" fillId="0" borderId="4" xfId="0" applyNumberFormat="1" applyBorder="1"/>
    <xf numFmtId="0" fontId="14" fillId="4" borderId="0" xfId="0" applyFont="1" applyFill="1" applyBorder="1"/>
    <xf numFmtId="0" fontId="58" fillId="4" borderId="0" xfId="0" applyFont="1" applyFill="1" applyBorder="1"/>
    <xf numFmtId="165" fontId="24" fillId="0" borderId="6" xfId="0" applyNumberFormat="1" applyFont="1" applyFill="1" applyBorder="1" applyAlignment="1" applyProtection="1">
      <alignment horizontal="centerContinuous" vertical="center" wrapText="1"/>
    </xf>
    <xf numFmtId="3" fontId="35" fillId="0" borderId="16" xfId="0" applyNumberFormat="1" applyFont="1" applyFill="1" applyBorder="1" applyAlignment="1" applyProtection="1">
      <alignment vertical="center" wrapText="1"/>
    </xf>
    <xf numFmtId="3" fontId="35" fillId="0" borderId="14" xfId="0" applyNumberFormat="1" applyFont="1" applyFill="1" applyBorder="1" applyAlignment="1" applyProtection="1">
      <alignment vertical="center" wrapText="1"/>
    </xf>
    <xf numFmtId="3" fontId="35" fillId="0" borderId="13" xfId="0" applyNumberFormat="1" applyFont="1" applyFill="1" applyBorder="1" applyAlignment="1" applyProtection="1">
      <alignment vertical="center" wrapText="1"/>
    </xf>
    <xf numFmtId="3" fontId="35" fillId="0" borderId="7" xfId="0" applyNumberFormat="1" applyFont="1" applyFill="1" applyBorder="1" applyAlignment="1" applyProtection="1">
      <alignment vertical="center" wrapText="1"/>
    </xf>
    <xf numFmtId="3" fontId="34" fillId="0" borderId="7" xfId="0" applyNumberFormat="1" applyFont="1" applyFill="1" applyBorder="1" applyAlignment="1" applyProtection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3" fontId="20" fillId="0" borderId="0" xfId="3" applyNumberFormat="1" applyFill="1" applyAlignment="1" applyProtection="1">
      <alignment vertical="center"/>
      <protection locked="0"/>
    </xf>
    <xf numFmtId="49" fontId="53" fillId="0" borderId="31" xfId="0" applyNumberFormat="1" applyFont="1" applyFill="1" applyBorder="1" applyAlignment="1" applyProtection="1">
      <alignment horizontal="right" vertical="center" wrapText="1"/>
    </xf>
    <xf numFmtId="49" fontId="15" fillId="0" borderId="1" xfId="1" applyNumberFormat="1" applyFont="1" applyBorder="1" applyAlignment="1">
      <alignment horizontal="right" vertical="center"/>
    </xf>
    <xf numFmtId="0" fontId="47" fillId="0" borderId="1" xfId="0" applyFont="1" applyBorder="1" applyAlignment="1">
      <alignment vertical="center" wrapText="1"/>
    </xf>
    <xf numFmtId="0" fontId="47" fillId="0" borderId="4" xfId="0" applyFont="1" applyBorder="1" applyAlignment="1">
      <alignment vertical="center" wrapText="1"/>
    </xf>
    <xf numFmtId="0" fontId="47" fillId="0" borderId="18" xfId="0" applyFont="1" applyBorder="1" applyAlignment="1">
      <alignment vertical="center" wrapText="1"/>
    </xf>
    <xf numFmtId="0" fontId="47" fillId="0" borderId="45" xfId="0" applyFont="1" applyBorder="1" applyAlignment="1">
      <alignment vertical="center" wrapText="1"/>
    </xf>
    <xf numFmtId="0" fontId="3" fillId="0" borderId="0" xfId="0" applyFont="1" applyAlignment="1"/>
    <xf numFmtId="165" fontId="34" fillId="0" borderId="3" xfId="0" applyNumberFormat="1" applyFont="1" applyFill="1" applyBorder="1" applyAlignment="1" applyProtection="1">
      <alignment vertical="center" wrapText="1"/>
    </xf>
    <xf numFmtId="165" fontId="53" fillId="0" borderId="4" xfId="0" applyNumberFormat="1" applyFont="1" applyFill="1" applyBorder="1" applyAlignment="1" applyProtection="1">
      <alignment vertical="center" wrapText="1"/>
    </xf>
    <xf numFmtId="3" fontId="53" fillId="0" borderId="4" xfId="0" applyNumberFormat="1" applyFont="1" applyFill="1" applyBorder="1" applyAlignment="1" applyProtection="1">
      <alignment vertical="center" wrapText="1"/>
    </xf>
    <xf numFmtId="165" fontId="53" fillId="0" borderId="46" xfId="0" applyNumberFormat="1" applyFont="1" applyFill="1" applyBorder="1" applyAlignment="1" applyProtection="1">
      <alignment vertical="center" wrapText="1"/>
    </xf>
    <xf numFmtId="165" fontId="57" fillId="0" borderId="3" xfId="0" applyNumberFormat="1" applyFont="1" applyFill="1" applyBorder="1" applyAlignment="1" applyProtection="1">
      <alignment vertical="center" wrapText="1"/>
    </xf>
    <xf numFmtId="3" fontId="53" fillId="0" borderId="45" xfId="0" applyNumberFormat="1" applyFont="1" applyFill="1" applyBorder="1" applyAlignment="1" applyProtection="1">
      <alignment vertical="center" wrapText="1"/>
    </xf>
    <xf numFmtId="165" fontId="57" fillId="0" borderId="46" xfId="0" applyNumberFormat="1" applyFont="1" applyFill="1" applyBorder="1" applyAlignment="1" applyProtection="1">
      <alignment vertical="center" wrapText="1"/>
    </xf>
    <xf numFmtId="49" fontId="53" fillId="0" borderId="3" xfId="0" applyNumberFormat="1" applyFont="1" applyFill="1" applyBorder="1" applyAlignment="1" applyProtection="1">
      <alignment horizontal="right" vertical="center" wrapText="1"/>
    </xf>
    <xf numFmtId="165" fontId="57" fillId="0" borderId="1" xfId="0" applyNumberFormat="1" applyFont="1" applyFill="1" applyBorder="1" applyAlignment="1" applyProtection="1">
      <alignment vertical="center" wrapText="1"/>
    </xf>
    <xf numFmtId="3" fontId="48" fillId="0" borderId="4" xfId="0" applyNumberFormat="1" applyFont="1" applyFill="1" applyBorder="1" applyAlignment="1" applyProtection="1">
      <alignment vertical="center" wrapText="1"/>
    </xf>
    <xf numFmtId="3" fontId="48" fillId="0" borderId="46" xfId="0" applyNumberFormat="1" applyFont="1" applyFill="1" applyBorder="1" applyAlignment="1" applyProtection="1">
      <alignment vertical="center" wrapText="1"/>
    </xf>
    <xf numFmtId="3" fontId="48" fillId="0" borderId="48" xfId="0" applyNumberFormat="1" applyFont="1" applyFill="1" applyBorder="1" applyAlignment="1" applyProtection="1">
      <alignment vertical="center" wrapText="1"/>
    </xf>
    <xf numFmtId="3" fontId="53" fillId="0" borderId="46" xfId="0" applyNumberFormat="1" applyFont="1" applyFill="1" applyBorder="1" applyAlignment="1" applyProtection="1">
      <alignment vertical="center" wrapText="1"/>
    </xf>
    <xf numFmtId="165" fontId="57" fillId="0" borderId="48" xfId="0" applyNumberFormat="1" applyFont="1" applyFill="1" applyBorder="1" applyAlignment="1" applyProtection="1">
      <alignment vertical="center" wrapText="1"/>
    </xf>
    <xf numFmtId="165" fontId="24" fillId="0" borderId="48" xfId="0" applyNumberFormat="1" applyFont="1" applyFill="1" applyBorder="1" applyAlignment="1" applyProtection="1">
      <alignment horizontal="centerContinuous" vertical="center" wrapText="1"/>
    </xf>
    <xf numFmtId="165" fontId="34" fillId="0" borderId="36" xfId="0" applyNumberFormat="1" applyFont="1" applyFill="1" applyBorder="1" applyAlignment="1" applyProtection="1">
      <alignment vertical="center" wrapText="1"/>
    </xf>
    <xf numFmtId="3" fontId="53" fillId="0" borderId="3" xfId="0" applyNumberFormat="1" applyFont="1" applyFill="1" applyBorder="1" applyAlignment="1" applyProtection="1">
      <alignment vertical="center" wrapText="1"/>
    </xf>
    <xf numFmtId="3" fontId="57" fillId="0" borderId="3" xfId="0" applyNumberFormat="1" applyFont="1" applyFill="1" applyBorder="1" applyAlignment="1" applyProtection="1">
      <alignment vertical="center" wrapText="1"/>
    </xf>
    <xf numFmtId="3" fontId="53" fillId="0" borderId="34" xfId="0" applyNumberFormat="1" applyFont="1" applyFill="1" applyBorder="1" applyAlignment="1" applyProtection="1">
      <alignment vertical="center" wrapText="1"/>
    </xf>
    <xf numFmtId="3" fontId="25" fillId="0" borderId="31" xfId="0" applyNumberFormat="1" applyFont="1" applyFill="1" applyBorder="1" applyAlignment="1" applyProtection="1">
      <alignment horizontal="right" vertical="center" wrapText="1" indent="1"/>
    </xf>
    <xf numFmtId="165" fontId="51" fillId="0" borderId="31" xfId="0" applyNumberFormat="1" applyFont="1" applyFill="1" applyBorder="1" applyAlignment="1" applyProtection="1">
      <alignment horizontal="right" vertical="center" wrapText="1" indent="1"/>
    </xf>
    <xf numFmtId="49" fontId="6" fillId="0" borderId="35" xfId="0" applyNumberFormat="1" applyFont="1" applyFill="1" applyBorder="1" applyAlignment="1" applyProtection="1">
      <alignment horizontal="center" vertical="center" wrapText="1"/>
    </xf>
    <xf numFmtId="49" fontId="6" fillId="0" borderId="24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57" fillId="0" borderId="31" xfId="0" applyNumberFormat="1" applyFont="1" applyFill="1" applyBorder="1" applyAlignment="1" applyProtection="1">
      <alignment horizontal="center" vertical="center" wrapText="1"/>
    </xf>
    <xf numFmtId="49" fontId="57" fillId="0" borderId="7" xfId="0" applyNumberFormat="1" applyFont="1" applyFill="1" applyBorder="1" applyAlignment="1" applyProtection="1">
      <alignment horizontal="center" vertical="center" wrapText="1"/>
    </xf>
    <xf numFmtId="49" fontId="57" fillId="0" borderId="3" xfId="0" applyNumberFormat="1" applyFont="1" applyFill="1" applyBorder="1" applyAlignment="1" applyProtection="1">
      <alignment horizontal="center" vertical="center" wrapText="1"/>
    </xf>
    <xf numFmtId="49" fontId="57" fillId="0" borderId="31" xfId="0" applyNumberFormat="1" applyFont="1" applyFill="1" applyBorder="1" applyAlignment="1" applyProtection="1">
      <alignment horizontal="right" vertical="center" wrapText="1"/>
    </xf>
    <xf numFmtId="3" fontId="48" fillId="0" borderId="31" xfId="0" applyNumberFormat="1" applyFont="1" applyFill="1" applyBorder="1" applyAlignment="1" applyProtection="1">
      <alignment vertical="center" wrapText="1"/>
    </xf>
    <xf numFmtId="0" fontId="57" fillId="0" borderId="31" xfId="0" applyFont="1" applyBorder="1" applyAlignment="1">
      <alignment horizontal="center" vertical="center" wrapText="1"/>
    </xf>
    <xf numFmtId="165" fontId="53" fillId="0" borderId="18" xfId="0" applyNumberFormat="1" applyFont="1" applyFill="1" applyBorder="1" applyAlignment="1" applyProtection="1">
      <alignment vertical="center" wrapText="1"/>
    </xf>
    <xf numFmtId="165" fontId="53" fillId="0" borderId="45" xfId="0" applyNumberFormat="1" applyFont="1" applyFill="1" applyBorder="1" applyAlignment="1" applyProtection="1">
      <alignment vertical="center" wrapText="1"/>
    </xf>
    <xf numFmtId="165" fontId="52" fillId="0" borderId="31" xfId="0" applyNumberFormat="1" applyFont="1" applyFill="1" applyBorder="1" applyAlignment="1" applyProtection="1">
      <alignment horizontal="center" vertical="center" wrapText="1"/>
    </xf>
    <xf numFmtId="165" fontId="52" fillId="0" borderId="3" xfId="0" applyNumberFormat="1" applyFont="1" applyFill="1" applyBorder="1" applyAlignment="1" applyProtection="1">
      <alignment horizontal="center" vertical="center" wrapText="1"/>
    </xf>
    <xf numFmtId="165" fontId="52" fillId="0" borderId="8" xfId="0" applyNumberFormat="1" applyFont="1" applyFill="1" applyBorder="1" applyAlignment="1" applyProtection="1">
      <alignment horizontal="center" vertical="center" wrapText="1"/>
    </xf>
    <xf numFmtId="3" fontId="52" fillId="0" borderId="31" xfId="0" applyNumberFormat="1" applyFont="1" applyFill="1" applyBorder="1" applyAlignment="1" applyProtection="1">
      <alignment horizontal="center" vertical="center" wrapText="1"/>
    </xf>
    <xf numFmtId="165" fontId="15" fillId="0" borderId="31" xfId="0" applyNumberFormat="1" applyFont="1" applyFill="1" applyBorder="1" applyAlignment="1" applyProtection="1">
      <alignment horizontal="center" vertical="center" wrapText="1"/>
    </xf>
    <xf numFmtId="165" fontId="16" fillId="0" borderId="31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/>
    <xf numFmtId="0" fontId="1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5" fontId="24" fillId="0" borderId="28" xfId="0" applyNumberFormat="1" applyFont="1" applyFill="1" applyBorder="1" applyAlignment="1" applyProtection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0" fillId="0" borderId="49" xfId="0" applyBorder="1"/>
    <xf numFmtId="0" fontId="10" fillId="0" borderId="49" xfId="0" applyFont="1" applyBorder="1"/>
    <xf numFmtId="3" fontId="10" fillId="0" borderId="49" xfId="0" applyNumberFormat="1" applyFont="1" applyBorder="1"/>
    <xf numFmtId="165" fontId="1" fillId="0" borderId="0" xfId="0" applyNumberFormat="1" applyFont="1" applyFill="1" applyAlignment="1" applyProtection="1">
      <alignment horizontal="center" vertical="center" wrapText="1"/>
    </xf>
    <xf numFmtId="3" fontId="49" fillId="0" borderId="1" xfId="0" applyNumberFormat="1" applyFont="1" applyFill="1" applyBorder="1" applyAlignment="1" applyProtection="1">
      <alignment horizontal="center" textRotation="180" wrapText="1"/>
    </xf>
    <xf numFmtId="3" fontId="49" fillId="0" borderId="32" xfId="0" applyNumberFormat="1" applyFont="1" applyFill="1" applyBorder="1" applyAlignment="1" applyProtection="1">
      <alignment horizontal="center" textRotation="180" wrapText="1"/>
    </xf>
    <xf numFmtId="3" fontId="49" fillId="0" borderId="4" xfId="0" applyNumberFormat="1" applyFont="1" applyFill="1" applyBorder="1" applyAlignment="1" applyProtection="1">
      <alignment horizontal="center" textRotation="180" wrapText="1"/>
    </xf>
    <xf numFmtId="165" fontId="26" fillId="0" borderId="33" xfId="0" applyNumberFormat="1" applyFont="1" applyFill="1" applyBorder="1" applyAlignment="1" applyProtection="1">
      <alignment horizontal="center" vertical="center" wrapText="1"/>
    </xf>
    <xf numFmtId="165" fontId="26" fillId="0" borderId="34" xfId="0" applyNumberFormat="1" applyFont="1" applyFill="1" applyBorder="1" applyAlignment="1" applyProtection="1">
      <alignment horizontal="center" vertical="center" wrapText="1"/>
    </xf>
    <xf numFmtId="165" fontId="54" fillId="0" borderId="6" xfId="0" applyNumberFormat="1" applyFont="1" applyFill="1" applyBorder="1" applyAlignment="1" applyProtection="1">
      <alignment horizontal="center" vertical="center" wrapText="1"/>
    </xf>
    <xf numFmtId="165" fontId="54" fillId="0" borderId="0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 applyProtection="1">
      <alignment horizontal="center" vertical="center" wrapText="1"/>
    </xf>
    <xf numFmtId="165" fontId="55" fillId="0" borderId="0" xfId="0" applyNumberFormat="1" applyFont="1" applyFill="1" applyAlignment="1" applyProtection="1">
      <alignment horizontal="center" textRotation="180" wrapText="1"/>
    </xf>
    <xf numFmtId="165" fontId="26" fillId="0" borderId="42" xfId="0" applyNumberFormat="1" applyFont="1" applyFill="1" applyBorder="1" applyAlignment="1" applyProtection="1">
      <alignment horizontal="center" vertical="center" wrapText="1"/>
    </xf>
    <xf numFmtId="165" fontId="26" fillId="0" borderId="4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19" fillId="0" borderId="0" xfId="3" applyFont="1" applyFill="1" applyAlignment="1" applyProtection="1">
      <alignment horizontal="center" wrapText="1"/>
    </xf>
    <xf numFmtId="0" fontId="19" fillId="0" borderId="0" xfId="3" applyFont="1" applyFill="1" applyAlignment="1" applyProtection="1">
      <alignment horizontal="center"/>
    </xf>
    <xf numFmtId="0" fontId="28" fillId="0" borderId="24" xfId="3" applyFont="1" applyFill="1" applyBorder="1" applyAlignment="1" applyProtection="1">
      <alignment horizontal="left" vertical="center" indent="1"/>
    </xf>
    <xf numFmtId="0" fontId="28" fillId="0" borderId="7" xfId="3" applyFont="1" applyFill="1" applyBorder="1" applyAlignment="1" applyProtection="1">
      <alignment horizontal="left" vertical="center" indent="1"/>
    </xf>
    <xf numFmtId="0" fontId="28" fillId="0" borderId="8" xfId="3" applyFont="1" applyFill="1" applyBorder="1" applyAlignment="1" applyProtection="1">
      <alignment horizontal="left" vertical="center" indent="1"/>
    </xf>
    <xf numFmtId="3" fontId="1" fillId="0" borderId="0" xfId="5" applyNumberFormat="1" applyFont="1" applyAlignment="1">
      <alignment horizontal="left"/>
    </xf>
    <xf numFmtId="0" fontId="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8">
    <cellStyle name="Ezres" xfId="1" builtinId="3"/>
    <cellStyle name="Normál" xfId="0" builtinId="0"/>
    <cellStyle name="Normál_2007.évi konc. összefoglaló bevétel" xfId="5"/>
    <cellStyle name="Normál_2008.évi költségvetési javaslat" xfId="6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"/>
  <sheetViews>
    <sheetView tabSelected="1" view="pageLayout" zoomScaleNormal="100" zoomScaleSheetLayoutView="100" workbookViewId="0">
      <selection activeCell="B2" sqref="B2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2.7109375" customWidth="1"/>
    <col min="5" max="5" width="13.140625" customWidth="1"/>
    <col min="6" max="6" width="13.5703125" customWidth="1"/>
    <col min="7" max="8" width="12.7109375" customWidth="1"/>
    <col min="9" max="10" width="10.7109375" customWidth="1"/>
    <col min="258" max="258" width="3.7109375" customWidth="1"/>
    <col min="259" max="259" width="40.7109375" customWidth="1"/>
    <col min="260" max="260" width="10.85546875" customWidth="1"/>
    <col min="261" max="261" width="10.7109375" customWidth="1"/>
    <col min="262" max="262" width="9.85546875" customWidth="1"/>
    <col min="263" max="266" width="10.7109375" customWidth="1"/>
    <col min="514" max="514" width="3.7109375" customWidth="1"/>
    <col min="515" max="515" width="40.7109375" customWidth="1"/>
    <col min="516" max="516" width="10.85546875" customWidth="1"/>
    <col min="517" max="517" width="10.7109375" customWidth="1"/>
    <col min="518" max="518" width="9.85546875" customWidth="1"/>
    <col min="519" max="522" width="10.7109375" customWidth="1"/>
    <col min="770" max="770" width="3.7109375" customWidth="1"/>
    <col min="771" max="771" width="40.7109375" customWidth="1"/>
    <col min="772" max="772" width="10.85546875" customWidth="1"/>
    <col min="773" max="773" width="10.7109375" customWidth="1"/>
    <col min="774" max="774" width="9.85546875" customWidth="1"/>
    <col min="775" max="778" width="10.7109375" customWidth="1"/>
    <col min="1026" max="1026" width="3.7109375" customWidth="1"/>
    <col min="1027" max="1027" width="40.7109375" customWidth="1"/>
    <col min="1028" max="1028" width="10.85546875" customWidth="1"/>
    <col min="1029" max="1029" width="10.7109375" customWidth="1"/>
    <col min="1030" max="1030" width="9.85546875" customWidth="1"/>
    <col min="1031" max="1034" width="10.7109375" customWidth="1"/>
    <col min="1282" max="1282" width="3.7109375" customWidth="1"/>
    <col min="1283" max="1283" width="40.7109375" customWidth="1"/>
    <col min="1284" max="1284" width="10.85546875" customWidth="1"/>
    <col min="1285" max="1285" width="10.7109375" customWidth="1"/>
    <col min="1286" max="1286" width="9.85546875" customWidth="1"/>
    <col min="1287" max="1290" width="10.7109375" customWidth="1"/>
    <col min="1538" max="1538" width="3.7109375" customWidth="1"/>
    <col min="1539" max="1539" width="40.7109375" customWidth="1"/>
    <col min="1540" max="1540" width="10.85546875" customWidth="1"/>
    <col min="1541" max="1541" width="10.7109375" customWidth="1"/>
    <col min="1542" max="1542" width="9.85546875" customWidth="1"/>
    <col min="1543" max="1546" width="10.7109375" customWidth="1"/>
    <col min="1794" max="1794" width="3.7109375" customWidth="1"/>
    <col min="1795" max="1795" width="40.7109375" customWidth="1"/>
    <col min="1796" max="1796" width="10.85546875" customWidth="1"/>
    <col min="1797" max="1797" width="10.7109375" customWidth="1"/>
    <col min="1798" max="1798" width="9.85546875" customWidth="1"/>
    <col min="1799" max="1802" width="10.7109375" customWidth="1"/>
    <col min="2050" max="2050" width="3.7109375" customWidth="1"/>
    <col min="2051" max="2051" width="40.7109375" customWidth="1"/>
    <col min="2052" max="2052" width="10.85546875" customWidth="1"/>
    <col min="2053" max="2053" width="10.7109375" customWidth="1"/>
    <col min="2054" max="2054" width="9.85546875" customWidth="1"/>
    <col min="2055" max="2058" width="10.7109375" customWidth="1"/>
    <col min="2306" max="2306" width="3.7109375" customWidth="1"/>
    <col min="2307" max="2307" width="40.7109375" customWidth="1"/>
    <col min="2308" max="2308" width="10.85546875" customWidth="1"/>
    <col min="2309" max="2309" width="10.7109375" customWidth="1"/>
    <col min="2310" max="2310" width="9.85546875" customWidth="1"/>
    <col min="2311" max="2314" width="10.7109375" customWidth="1"/>
    <col min="2562" max="2562" width="3.7109375" customWidth="1"/>
    <col min="2563" max="2563" width="40.7109375" customWidth="1"/>
    <col min="2564" max="2564" width="10.85546875" customWidth="1"/>
    <col min="2565" max="2565" width="10.7109375" customWidth="1"/>
    <col min="2566" max="2566" width="9.85546875" customWidth="1"/>
    <col min="2567" max="2570" width="10.7109375" customWidth="1"/>
    <col min="2818" max="2818" width="3.7109375" customWidth="1"/>
    <col min="2819" max="2819" width="40.7109375" customWidth="1"/>
    <col min="2820" max="2820" width="10.85546875" customWidth="1"/>
    <col min="2821" max="2821" width="10.7109375" customWidth="1"/>
    <col min="2822" max="2822" width="9.85546875" customWidth="1"/>
    <col min="2823" max="2826" width="10.7109375" customWidth="1"/>
    <col min="3074" max="3074" width="3.7109375" customWidth="1"/>
    <col min="3075" max="3075" width="40.7109375" customWidth="1"/>
    <col min="3076" max="3076" width="10.85546875" customWidth="1"/>
    <col min="3077" max="3077" width="10.7109375" customWidth="1"/>
    <col min="3078" max="3078" width="9.85546875" customWidth="1"/>
    <col min="3079" max="3082" width="10.7109375" customWidth="1"/>
    <col min="3330" max="3330" width="3.7109375" customWidth="1"/>
    <col min="3331" max="3331" width="40.7109375" customWidth="1"/>
    <col min="3332" max="3332" width="10.85546875" customWidth="1"/>
    <col min="3333" max="3333" width="10.7109375" customWidth="1"/>
    <col min="3334" max="3334" width="9.85546875" customWidth="1"/>
    <col min="3335" max="3338" width="10.7109375" customWidth="1"/>
    <col min="3586" max="3586" width="3.7109375" customWidth="1"/>
    <col min="3587" max="3587" width="40.7109375" customWidth="1"/>
    <col min="3588" max="3588" width="10.85546875" customWidth="1"/>
    <col min="3589" max="3589" width="10.7109375" customWidth="1"/>
    <col min="3590" max="3590" width="9.85546875" customWidth="1"/>
    <col min="3591" max="3594" width="10.7109375" customWidth="1"/>
    <col min="3842" max="3842" width="3.7109375" customWidth="1"/>
    <col min="3843" max="3843" width="40.7109375" customWidth="1"/>
    <col min="3844" max="3844" width="10.85546875" customWidth="1"/>
    <col min="3845" max="3845" width="10.7109375" customWidth="1"/>
    <col min="3846" max="3846" width="9.85546875" customWidth="1"/>
    <col min="3847" max="3850" width="10.7109375" customWidth="1"/>
    <col min="4098" max="4098" width="3.7109375" customWidth="1"/>
    <col min="4099" max="4099" width="40.7109375" customWidth="1"/>
    <col min="4100" max="4100" width="10.85546875" customWidth="1"/>
    <col min="4101" max="4101" width="10.7109375" customWidth="1"/>
    <col min="4102" max="4102" width="9.85546875" customWidth="1"/>
    <col min="4103" max="4106" width="10.7109375" customWidth="1"/>
    <col min="4354" max="4354" width="3.7109375" customWidth="1"/>
    <col min="4355" max="4355" width="40.7109375" customWidth="1"/>
    <col min="4356" max="4356" width="10.85546875" customWidth="1"/>
    <col min="4357" max="4357" width="10.7109375" customWidth="1"/>
    <col min="4358" max="4358" width="9.85546875" customWidth="1"/>
    <col min="4359" max="4362" width="10.7109375" customWidth="1"/>
    <col min="4610" max="4610" width="3.7109375" customWidth="1"/>
    <col min="4611" max="4611" width="40.7109375" customWidth="1"/>
    <col min="4612" max="4612" width="10.85546875" customWidth="1"/>
    <col min="4613" max="4613" width="10.7109375" customWidth="1"/>
    <col min="4614" max="4614" width="9.85546875" customWidth="1"/>
    <col min="4615" max="4618" width="10.7109375" customWidth="1"/>
    <col min="4866" max="4866" width="3.7109375" customWidth="1"/>
    <col min="4867" max="4867" width="40.7109375" customWidth="1"/>
    <col min="4868" max="4868" width="10.85546875" customWidth="1"/>
    <col min="4869" max="4869" width="10.7109375" customWidth="1"/>
    <col min="4870" max="4870" width="9.85546875" customWidth="1"/>
    <col min="4871" max="4874" width="10.7109375" customWidth="1"/>
    <col min="5122" max="5122" width="3.7109375" customWidth="1"/>
    <col min="5123" max="5123" width="40.7109375" customWidth="1"/>
    <col min="5124" max="5124" width="10.85546875" customWidth="1"/>
    <col min="5125" max="5125" width="10.7109375" customWidth="1"/>
    <col min="5126" max="5126" width="9.85546875" customWidth="1"/>
    <col min="5127" max="5130" width="10.7109375" customWidth="1"/>
    <col min="5378" max="5378" width="3.7109375" customWidth="1"/>
    <col min="5379" max="5379" width="40.7109375" customWidth="1"/>
    <col min="5380" max="5380" width="10.85546875" customWidth="1"/>
    <col min="5381" max="5381" width="10.7109375" customWidth="1"/>
    <col min="5382" max="5382" width="9.85546875" customWidth="1"/>
    <col min="5383" max="5386" width="10.7109375" customWidth="1"/>
    <col min="5634" max="5634" width="3.7109375" customWidth="1"/>
    <col min="5635" max="5635" width="40.7109375" customWidth="1"/>
    <col min="5636" max="5636" width="10.85546875" customWidth="1"/>
    <col min="5637" max="5637" width="10.7109375" customWidth="1"/>
    <col min="5638" max="5638" width="9.85546875" customWidth="1"/>
    <col min="5639" max="5642" width="10.7109375" customWidth="1"/>
    <col min="5890" max="5890" width="3.7109375" customWidth="1"/>
    <col min="5891" max="5891" width="40.7109375" customWidth="1"/>
    <col min="5892" max="5892" width="10.85546875" customWidth="1"/>
    <col min="5893" max="5893" width="10.7109375" customWidth="1"/>
    <col min="5894" max="5894" width="9.85546875" customWidth="1"/>
    <col min="5895" max="5898" width="10.7109375" customWidth="1"/>
    <col min="6146" max="6146" width="3.7109375" customWidth="1"/>
    <col min="6147" max="6147" width="40.7109375" customWidth="1"/>
    <col min="6148" max="6148" width="10.85546875" customWidth="1"/>
    <col min="6149" max="6149" width="10.7109375" customWidth="1"/>
    <col min="6150" max="6150" width="9.85546875" customWidth="1"/>
    <col min="6151" max="6154" width="10.7109375" customWidth="1"/>
    <col min="6402" max="6402" width="3.7109375" customWidth="1"/>
    <col min="6403" max="6403" width="40.7109375" customWidth="1"/>
    <col min="6404" max="6404" width="10.85546875" customWidth="1"/>
    <col min="6405" max="6405" width="10.7109375" customWidth="1"/>
    <col min="6406" max="6406" width="9.85546875" customWidth="1"/>
    <col min="6407" max="6410" width="10.7109375" customWidth="1"/>
    <col min="6658" max="6658" width="3.7109375" customWidth="1"/>
    <col min="6659" max="6659" width="40.7109375" customWidth="1"/>
    <col min="6660" max="6660" width="10.85546875" customWidth="1"/>
    <col min="6661" max="6661" width="10.7109375" customWidth="1"/>
    <col min="6662" max="6662" width="9.85546875" customWidth="1"/>
    <col min="6663" max="6666" width="10.7109375" customWidth="1"/>
    <col min="6914" max="6914" width="3.7109375" customWidth="1"/>
    <col min="6915" max="6915" width="40.7109375" customWidth="1"/>
    <col min="6916" max="6916" width="10.85546875" customWidth="1"/>
    <col min="6917" max="6917" width="10.7109375" customWidth="1"/>
    <col min="6918" max="6918" width="9.85546875" customWidth="1"/>
    <col min="6919" max="6922" width="10.7109375" customWidth="1"/>
    <col min="7170" max="7170" width="3.7109375" customWidth="1"/>
    <col min="7171" max="7171" width="40.7109375" customWidth="1"/>
    <col min="7172" max="7172" width="10.85546875" customWidth="1"/>
    <col min="7173" max="7173" width="10.7109375" customWidth="1"/>
    <col min="7174" max="7174" width="9.85546875" customWidth="1"/>
    <col min="7175" max="7178" width="10.7109375" customWidth="1"/>
    <col min="7426" max="7426" width="3.7109375" customWidth="1"/>
    <col min="7427" max="7427" width="40.7109375" customWidth="1"/>
    <col min="7428" max="7428" width="10.85546875" customWidth="1"/>
    <col min="7429" max="7429" width="10.7109375" customWidth="1"/>
    <col min="7430" max="7430" width="9.85546875" customWidth="1"/>
    <col min="7431" max="7434" width="10.7109375" customWidth="1"/>
    <col min="7682" max="7682" width="3.7109375" customWidth="1"/>
    <col min="7683" max="7683" width="40.7109375" customWidth="1"/>
    <col min="7684" max="7684" width="10.85546875" customWidth="1"/>
    <col min="7685" max="7685" width="10.7109375" customWidth="1"/>
    <col min="7686" max="7686" width="9.85546875" customWidth="1"/>
    <col min="7687" max="7690" width="10.7109375" customWidth="1"/>
    <col min="7938" max="7938" width="3.7109375" customWidth="1"/>
    <col min="7939" max="7939" width="40.7109375" customWidth="1"/>
    <col min="7940" max="7940" width="10.85546875" customWidth="1"/>
    <col min="7941" max="7941" width="10.7109375" customWidth="1"/>
    <col min="7942" max="7942" width="9.85546875" customWidth="1"/>
    <col min="7943" max="7946" width="10.7109375" customWidth="1"/>
    <col min="8194" max="8194" width="3.7109375" customWidth="1"/>
    <col min="8195" max="8195" width="40.7109375" customWidth="1"/>
    <col min="8196" max="8196" width="10.85546875" customWidth="1"/>
    <col min="8197" max="8197" width="10.7109375" customWidth="1"/>
    <col min="8198" max="8198" width="9.85546875" customWidth="1"/>
    <col min="8199" max="8202" width="10.7109375" customWidth="1"/>
    <col min="8450" max="8450" width="3.7109375" customWidth="1"/>
    <col min="8451" max="8451" width="40.7109375" customWidth="1"/>
    <col min="8452" max="8452" width="10.85546875" customWidth="1"/>
    <col min="8453" max="8453" width="10.7109375" customWidth="1"/>
    <col min="8454" max="8454" width="9.85546875" customWidth="1"/>
    <col min="8455" max="8458" width="10.7109375" customWidth="1"/>
    <col min="8706" max="8706" width="3.7109375" customWidth="1"/>
    <col min="8707" max="8707" width="40.7109375" customWidth="1"/>
    <col min="8708" max="8708" width="10.85546875" customWidth="1"/>
    <col min="8709" max="8709" width="10.7109375" customWidth="1"/>
    <col min="8710" max="8710" width="9.85546875" customWidth="1"/>
    <col min="8711" max="8714" width="10.7109375" customWidth="1"/>
    <col min="8962" max="8962" width="3.7109375" customWidth="1"/>
    <col min="8963" max="8963" width="40.7109375" customWidth="1"/>
    <col min="8964" max="8964" width="10.85546875" customWidth="1"/>
    <col min="8965" max="8965" width="10.7109375" customWidth="1"/>
    <col min="8966" max="8966" width="9.85546875" customWidth="1"/>
    <col min="8967" max="8970" width="10.7109375" customWidth="1"/>
    <col min="9218" max="9218" width="3.7109375" customWidth="1"/>
    <col min="9219" max="9219" width="40.7109375" customWidth="1"/>
    <col min="9220" max="9220" width="10.85546875" customWidth="1"/>
    <col min="9221" max="9221" width="10.7109375" customWidth="1"/>
    <col min="9222" max="9222" width="9.85546875" customWidth="1"/>
    <col min="9223" max="9226" width="10.7109375" customWidth="1"/>
    <col min="9474" max="9474" width="3.7109375" customWidth="1"/>
    <col min="9475" max="9475" width="40.7109375" customWidth="1"/>
    <col min="9476" max="9476" width="10.85546875" customWidth="1"/>
    <col min="9477" max="9477" width="10.7109375" customWidth="1"/>
    <col min="9478" max="9478" width="9.85546875" customWidth="1"/>
    <col min="9479" max="9482" width="10.7109375" customWidth="1"/>
    <col min="9730" max="9730" width="3.7109375" customWidth="1"/>
    <col min="9731" max="9731" width="40.7109375" customWidth="1"/>
    <col min="9732" max="9732" width="10.85546875" customWidth="1"/>
    <col min="9733" max="9733" width="10.7109375" customWidth="1"/>
    <col min="9734" max="9734" width="9.85546875" customWidth="1"/>
    <col min="9735" max="9738" width="10.7109375" customWidth="1"/>
    <col min="9986" max="9986" width="3.7109375" customWidth="1"/>
    <col min="9987" max="9987" width="40.7109375" customWidth="1"/>
    <col min="9988" max="9988" width="10.85546875" customWidth="1"/>
    <col min="9989" max="9989" width="10.7109375" customWidth="1"/>
    <col min="9990" max="9990" width="9.85546875" customWidth="1"/>
    <col min="9991" max="9994" width="10.7109375" customWidth="1"/>
    <col min="10242" max="10242" width="3.7109375" customWidth="1"/>
    <col min="10243" max="10243" width="40.7109375" customWidth="1"/>
    <col min="10244" max="10244" width="10.85546875" customWidth="1"/>
    <col min="10245" max="10245" width="10.7109375" customWidth="1"/>
    <col min="10246" max="10246" width="9.85546875" customWidth="1"/>
    <col min="10247" max="10250" width="10.7109375" customWidth="1"/>
    <col min="10498" max="10498" width="3.7109375" customWidth="1"/>
    <col min="10499" max="10499" width="40.7109375" customWidth="1"/>
    <col min="10500" max="10500" width="10.85546875" customWidth="1"/>
    <col min="10501" max="10501" width="10.7109375" customWidth="1"/>
    <col min="10502" max="10502" width="9.85546875" customWidth="1"/>
    <col min="10503" max="10506" width="10.7109375" customWidth="1"/>
    <col min="10754" max="10754" width="3.7109375" customWidth="1"/>
    <col min="10755" max="10755" width="40.7109375" customWidth="1"/>
    <col min="10756" max="10756" width="10.85546875" customWidth="1"/>
    <col min="10757" max="10757" width="10.7109375" customWidth="1"/>
    <col min="10758" max="10758" width="9.85546875" customWidth="1"/>
    <col min="10759" max="10762" width="10.7109375" customWidth="1"/>
    <col min="11010" max="11010" width="3.7109375" customWidth="1"/>
    <col min="11011" max="11011" width="40.7109375" customWidth="1"/>
    <col min="11012" max="11012" width="10.85546875" customWidth="1"/>
    <col min="11013" max="11013" width="10.7109375" customWidth="1"/>
    <col min="11014" max="11014" width="9.85546875" customWidth="1"/>
    <col min="11015" max="11018" width="10.7109375" customWidth="1"/>
    <col min="11266" max="11266" width="3.7109375" customWidth="1"/>
    <col min="11267" max="11267" width="40.7109375" customWidth="1"/>
    <col min="11268" max="11268" width="10.85546875" customWidth="1"/>
    <col min="11269" max="11269" width="10.7109375" customWidth="1"/>
    <col min="11270" max="11270" width="9.85546875" customWidth="1"/>
    <col min="11271" max="11274" width="10.7109375" customWidth="1"/>
    <col min="11522" max="11522" width="3.7109375" customWidth="1"/>
    <col min="11523" max="11523" width="40.7109375" customWidth="1"/>
    <col min="11524" max="11524" width="10.85546875" customWidth="1"/>
    <col min="11525" max="11525" width="10.7109375" customWidth="1"/>
    <col min="11526" max="11526" width="9.85546875" customWidth="1"/>
    <col min="11527" max="11530" width="10.7109375" customWidth="1"/>
    <col min="11778" max="11778" width="3.7109375" customWidth="1"/>
    <col min="11779" max="11779" width="40.7109375" customWidth="1"/>
    <col min="11780" max="11780" width="10.85546875" customWidth="1"/>
    <col min="11781" max="11781" width="10.7109375" customWidth="1"/>
    <col min="11782" max="11782" width="9.85546875" customWidth="1"/>
    <col min="11783" max="11786" width="10.7109375" customWidth="1"/>
    <col min="12034" max="12034" width="3.7109375" customWidth="1"/>
    <col min="12035" max="12035" width="40.7109375" customWidth="1"/>
    <col min="12036" max="12036" width="10.85546875" customWidth="1"/>
    <col min="12037" max="12037" width="10.7109375" customWidth="1"/>
    <col min="12038" max="12038" width="9.85546875" customWidth="1"/>
    <col min="12039" max="12042" width="10.7109375" customWidth="1"/>
    <col min="12290" max="12290" width="3.7109375" customWidth="1"/>
    <col min="12291" max="12291" width="40.7109375" customWidth="1"/>
    <col min="12292" max="12292" width="10.85546875" customWidth="1"/>
    <col min="12293" max="12293" width="10.7109375" customWidth="1"/>
    <col min="12294" max="12294" width="9.85546875" customWidth="1"/>
    <col min="12295" max="12298" width="10.7109375" customWidth="1"/>
    <col min="12546" max="12546" width="3.7109375" customWidth="1"/>
    <col min="12547" max="12547" width="40.7109375" customWidth="1"/>
    <col min="12548" max="12548" width="10.85546875" customWidth="1"/>
    <col min="12549" max="12549" width="10.7109375" customWidth="1"/>
    <col min="12550" max="12550" width="9.85546875" customWidth="1"/>
    <col min="12551" max="12554" width="10.7109375" customWidth="1"/>
    <col min="12802" max="12802" width="3.7109375" customWidth="1"/>
    <col min="12803" max="12803" width="40.7109375" customWidth="1"/>
    <col min="12804" max="12804" width="10.85546875" customWidth="1"/>
    <col min="12805" max="12805" width="10.7109375" customWidth="1"/>
    <col min="12806" max="12806" width="9.85546875" customWidth="1"/>
    <col min="12807" max="12810" width="10.7109375" customWidth="1"/>
    <col min="13058" max="13058" width="3.7109375" customWidth="1"/>
    <col min="13059" max="13059" width="40.7109375" customWidth="1"/>
    <col min="13060" max="13060" width="10.85546875" customWidth="1"/>
    <col min="13061" max="13061" width="10.7109375" customWidth="1"/>
    <col min="13062" max="13062" width="9.85546875" customWidth="1"/>
    <col min="13063" max="13066" width="10.7109375" customWidth="1"/>
    <col min="13314" max="13314" width="3.7109375" customWidth="1"/>
    <col min="13315" max="13315" width="40.7109375" customWidth="1"/>
    <col min="13316" max="13316" width="10.85546875" customWidth="1"/>
    <col min="13317" max="13317" width="10.7109375" customWidth="1"/>
    <col min="13318" max="13318" width="9.85546875" customWidth="1"/>
    <col min="13319" max="13322" width="10.7109375" customWidth="1"/>
    <col min="13570" max="13570" width="3.7109375" customWidth="1"/>
    <col min="13571" max="13571" width="40.7109375" customWidth="1"/>
    <col min="13572" max="13572" width="10.85546875" customWidth="1"/>
    <col min="13573" max="13573" width="10.7109375" customWidth="1"/>
    <col min="13574" max="13574" width="9.85546875" customWidth="1"/>
    <col min="13575" max="13578" width="10.7109375" customWidth="1"/>
    <col min="13826" max="13826" width="3.7109375" customWidth="1"/>
    <col min="13827" max="13827" width="40.7109375" customWidth="1"/>
    <col min="13828" max="13828" width="10.85546875" customWidth="1"/>
    <col min="13829" max="13829" width="10.7109375" customWidth="1"/>
    <col min="13830" max="13830" width="9.85546875" customWidth="1"/>
    <col min="13831" max="13834" width="10.7109375" customWidth="1"/>
    <col min="14082" max="14082" width="3.7109375" customWidth="1"/>
    <col min="14083" max="14083" width="40.7109375" customWidth="1"/>
    <col min="14084" max="14084" width="10.85546875" customWidth="1"/>
    <col min="14085" max="14085" width="10.7109375" customWidth="1"/>
    <col min="14086" max="14086" width="9.85546875" customWidth="1"/>
    <col min="14087" max="14090" width="10.7109375" customWidth="1"/>
    <col min="14338" max="14338" width="3.7109375" customWidth="1"/>
    <col min="14339" max="14339" width="40.7109375" customWidth="1"/>
    <col min="14340" max="14340" width="10.85546875" customWidth="1"/>
    <col min="14341" max="14341" width="10.7109375" customWidth="1"/>
    <col min="14342" max="14342" width="9.85546875" customWidth="1"/>
    <col min="14343" max="14346" width="10.7109375" customWidth="1"/>
    <col min="14594" max="14594" width="3.7109375" customWidth="1"/>
    <col min="14595" max="14595" width="40.7109375" customWidth="1"/>
    <col min="14596" max="14596" width="10.85546875" customWidth="1"/>
    <col min="14597" max="14597" width="10.7109375" customWidth="1"/>
    <col min="14598" max="14598" width="9.85546875" customWidth="1"/>
    <col min="14599" max="14602" width="10.7109375" customWidth="1"/>
    <col min="14850" max="14850" width="3.7109375" customWidth="1"/>
    <col min="14851" max="14851" width="40.7109375" customWidth="1"/>
    <col min="14852" max="14852" width="10.85546875" customWidth="1"/>
    <col min="14853" max="14853" width="10.7109375" customWidth="1"/>
    <col min="14854" max="14854" width="9.85546875" customWidth="1"/>
    <col min="14855" max="14858" width="10.7109375" customWidth="1"/>
    <col min="15106" max="15106" width="3.7109375" customWidth="1"/>
    <col min="15107" max="15107" width="40.7109375" customWidth="1"/>
    <col min="15108" max="15108" width="10.85546875" customWidth="1"/>
    <col min="15109" max="15109" width="10.7109375" customWidth="1"/>
    <col min="15110" max="15110" width="9.85546875" customWidth="1"/>
    <col min="15111" max="15114" width="10.7109375" customWidth="1"/>
    <col min="15362" max="15362" width="3.7109375" customWidth="1"/>
    <col min="15363" max="15363" width="40.7109375" customWidth="1"/>
    <col min="15364" max="15364" width="10.85546875" customWidth="1"/>
    <col min="15365" max="15365" width="10.7109375" customWidth="1"/>
    <col min="15366" max="15366" width="9.85546875" customWidth="1"/>
    <col min="15367" max="15370" width="10.7109375" customWidth="1"/>
    <col min="15618" max="15618" width="3.7109375" customWidth="1"/>
    <col min="15619" max="15619" width="40.7109375" customWidth="1"/>
    <col min="15620" max="15620" width="10.85546875" customWidth="1"/>
    <col min="15621" max="15621" width="10.7109375" customWidth="1"/>
    <col min="15622" max="15622" width="9.85546875" customWidth="1"/>
    <col min="15623" max="15626" width="10.7109375" customWidth="1"/>
    <col min="15874" max="15874" width="3.7109375" customWidth="1"/>
    <col min="15875" max="15875" width="40.7109375" customWidth="1"/>
    <col min="15876" max="15876" width="10.85546875" customWidth="1"/>
    <col min="15877" max="15877" width="10.7109375" customWidth="1"/>
    <col min="15878" max="15878" width="9.85546875" customWidth="1"/>
    <col min="15879" max="15882" width="10.7109375" customWidth="1"/>
    <col min="16130" max="16130" width="3.7109375" customWidth="1"/>
    <col min="16131" max="16131" width="40.7109375" customWidth="1"/>
    <col min="16132" max="16132" width="10.85546875" customWidth="1"/>
    <col min="16133" max="16133" width="10.7109375" customWidth="1"/>
    <col min="16134" max="16134" width="9.85546875" customWidth="1"/>
    <col min="16135" max="16138" width="10.7109375" customWidth="1"/>
  </cols>
  <sheetData>
    <row r="1" spans="1:8">
      <c r="A1" s="1"/>
      <c r="B1" s="1"/>
      <c r="C1" s="2"/>
      <c r="D1" s="2"/>
      <c r="E1" s="2"/>
      <c r="F1" s="8"/>
      <c r="G1" s="8"/>
      <c r="H1" s="28"/>
    </row>
    <row r="2" spans="1:8" ht="52.5">
      <c r="A2" s="1"/>
      <c r="B2" s="3"/>
      <c r="C2" s="408" t="s">
        <v>159</v>
      </c>
      <c r="D2" s="409" t="s">
        <v>276</v>
      </c>
      <c r="E2" s="409" t="s">
        <v>148</v>
      </c>
      <c r="F2" s="409" t="s">
        <v>313</v>
      </c>
      <c r="G2" s="409" t="s">
        <v>327</v>
      </c>
      <c r="H2" s="409" t="s">
        <v>326</v>
      </c>
    </row>
    <row r="3" spans="1:8" ht="31.5">
      <c r="A3" s="1"/>
      <c r="B3" s="5" t="s">
        <v>44</v>
      </c>
      <c r="C3" s="4"/>
      <c r="D3" s="4"/>
      <c r="E3" s="8"/>
      <c r="F3" s="8"/>
      <c r="G3" s="8"/>
      <c r="H3" s="8"/>
    </row>
    <row r="4" spans="1:8" ht="15.75">
      <c r="A4" s="1"/>
      <c r="B4" s="5" t="s">
        <v>0</v>
      </c>
      <c r="C4" s="4"/>
      <c r="D4" s="4"/>
      <c r="E4" s="77"/>
      <c r="F4" s="8"/>
      <c r="G4" s="8"/>
      <c r="H4" s="8"/>
    </row>
    <row r="5" spans="1:8" ht="26.25">
      <c r="A5" s="1">
        <v>1</v>
      </c>
      <c r="B5" s="6" t="s">
        <v>254</v>
      </c>
      <c r="C5" s="79">
        <v>5670171</v>
      </c>
      <c r="D5" s="80">
        <v>6551080</v>
      </c>
      <c r="E5" s="80">
        <v>6655130</v>
      </c>
      <c r="F5" s="80">
        <v>6655130</v>
      </c>
      <c r="G5" s="80">
        <v>7655130</v>
      </c>
      <c r="H5" s="80">
        <v>7655130</v>
      </c>
    </row>
    <row r="6" spans="1:8" ht="26.25">
      <c r="A6" s="1">
        <v>2</v>
      </c>
      <c r="B6" s="6" t="s">
        <v>60</v>
      </c>
      <c r="C6" s="79">
        <v>0</v>
      </c>
      <c r="D6" s="80">
        <v>0</v>
      </c>
      <c r="E6" s="80">
        <v>0</v>
      </c>
      <c r="F6" s="80">
        <v>0</v>
      </c>
      <c r="G6" s="80">
        <v>0</v>
      </c>
      <c r="H6" s="80">
        <v>0</v>
      </c>
    </row>
    <row r="7" spans="1:8" ht="51.75">
      <c r="A7" s="1">
        <v>3</v>
      </c>
      <c r="B7" s="6" t="s">
        <v>61</v>
      </c>
      <c r="C7" s="79">
        <v>863475</v>
      </c>
      <c r="D7" s="80">
        <v>1247170</v>
      </c>
      <c r="E7" s="80">
        <v>1539000</v>
      </c>
      <c r="F7" s="80">
        <v>1539000</v>
      </c>
      <c r="G7" s="80">
        <v>1539000</v>
      </c>
      <c r="H7" s="80">
        <v>1539000</v>
      </c>
    </row>
    <row r="8" spans="1:8" ht="26.25">
      <c r="A8" s="1">
        <v>4</v>
      </c>
      <c r="B8" s="6" t="s">
        <v>62</v>
      </c>
      <c r="C8" s="79">
        <v>1200000</v>
      </c>
      <c r="D8" s="80">
        <v>1200000</v>
      </c>
      <c r="E8" s="80">
        <v>1200000</v>
      </c>
      <c r="F8" s="80">
        <v>1200000</v>
      </c>
      <c r="G8" s="80">
        <v>1200000</v>
      </c>
      <c r="H8" s="80">
        <v>1200000</v>
      </c>
    </row>
    <row r="9" spans="1:8" ht="26.25">
      <c r="A9" s="1">
        <v>5</v>
      </c>
      <c r="B9" s="6" t="s">
        <v>1</v>
      </c>
      <c r="C9" s="79">
        <v>69088</v>
      </c>
      <c r="D9" s="80">
        <v>61468</v>
      </c>
      <c r="E9" s="80">
        <v>0</v>
      </c>
      <c r="F9" s="319">
        <v>906166</v>
      </c>
      <c r="G9" s="319">
        <v>931054</v>
      </c>
      <c r="H9" s="319">
        <v>928128</v>
      </c>
    </row>
    <row r="10" spans="1:8">
      <c r="A10" s="1">
        <v>6</v>
      </c>
      <c r="B10" s="6" t="s">
        <v>2</v>
      </c>
      <c r="C10" s="81">
        <v>0</v>
      </c>
      <c r="D10" s="80">
        <v>0</v>
      </c>
      <c r="E10" s="80">
        <v>0</v>
      </c>
      <c r="F10" s="319">
        <v>0</v>
      </c>
      <c r="G10" s="319">
        <v>0</v>
      </c>
      <c r="H10" s="319">
        <v>0</v>
      </c>
    </row>
    <row r="11" spans="1:8" ht="26.25">
      <c r="A11" s="1">
        <v>7</v>
      </c>
      <c r="B11" s="7" t="s">
        <v>3</v>
      </c>
      <c r="C11" s="81">
        <f t="shared" ref="C11:H11" si="0">SUM(C5:C10)</f>
        <v>7802734</v>
      </c>
      <c r="D11" s="82">
        <f t="shared" si="0"/>
        <v>9059718</v>
      </c>
      <c r="E11" s="82">
        <f t="shared" si="0"/>
        <v>9394130</v>
      </c>
      <c r="F11" s="320">
        <f t="shared" si="0"/>
        <v>10300296</v>
      </c>
      <c r="G11" s="320">
        <f t="shared" si="0"/>
        <v>11325184</v>
      </c>
      <c r="H11" s="320">
        <f t="shared" si="0"/>
        <v>11322258</v>
      </c>
    </row>
    <row r="12" spans="1:8">
      <c r="A12" s="8">
        <v>8</v>
      </c>
      <c r="B12" s="38" t="s">
        <v>63</v>
      </c>
      <c r="C12" s="83"/>
      <c r="D12" s="80"/>
      <c r="E12" s="80"/>
      <c r="F12" s="319"/>
      <c r="G12" s="319"/>
      <c r="H12" s="319"/>
    </row>
    <row r="13" spans="1:8">
      <c r="A13" s="1">
        <v>9</v>
      </c>
      <c r="B13" s="9" t="s">
        <v>45</v>
      </c>
      <c r="C13" s="84">
        <v>1086803</v>
      </c>
      <c r="D13" s="80">
        <v>1100246</v>
      </c>
      <c r="E13" s="80">
        <v>1071000</v>
      </c>
      <c r="F13" s="80">
        <v>1071000</v>
      </c>
      <c r="G13" s="80">
        <v>1071000</v>
      </c>
      <c r="H13" s="80">
        <v>1071000</v>
      </c>
    </row>
    <row r="14" spans="1:8">
      <c r="A14" s="1">
        <v>10</v>
      </c>
      <c r="B14" s="9" t="s">
        <v>4</v>
      </c>
      <c r="C14" s="84">
        <v>583650</v>
      </c>
      <c r="D14" s="80">
        <v>647750</v>
      </c>
      <c r="E14" s="80">
        <v>860000</v>
      </c>
      <c r="F14" s="80">
        <v>860000</v>
      </c>
      <c r="G14" s="80">
        <v>860000</v>
      </c>
      <c r="H14" s="80">
        <v>860000</v>
      </c>
    </row>
    <row r="15" spans="1:8">
      <c r="A15" s="1">
        <v>11</v>
      </c>
      <c r="B15" s="9" t="s">
        <v>5</v>
      </c>
      <c r="C15" s="84">
        <v>4400564</v>
      </c>
      <c r="D15" s="80">
        <v>5443951</v>
      </c>
      <c r="E15" s="80">
        <v>4500000</v>
      </c>
      <c r="F15" s="80">
        <v>4500000</v>
      </c>
      <c r="G15" s="80">
        <v>4500000</v>
      </c>
      <c r="H15" s="80">
        <v>4500000</v>
      </c>
    </row>
    <row r="16" spans="1:8">
      <c r="A16" s="1">
        <v>12</v>
      </c>
      <c r="B16" s="9" t="s">
        <v>6</v>
      </c>
      <c r="C16" s="84">
        <v>17387</v>
      </c>
      <c r="D16" s="80">
        <v>82365</v>
      </c>
      <c r="E16" s="80">
        <v>30000</v>
      </c>
      <c r="F16" s="80">
        <v>30000</v>
      </c>
      <c r="G16" s="80">
        <v>30000</v>
      </c>
      <c r="H16" s="80">
        <v>30000</v>
      </c>
    </row>
    <row r="17" spans="1:8" ht="27" customHeight="1">
      <c r="A17" s="1">
        <v>13</v>
      </c>
      <c r="B17" s="9" t="s">
        <v>7</v>
      </c>
      <c r="C17" s="84">
        <v>850106</v>
      </c>
      <c r="D17" s="80">
        <v>1018663</v>
      </c>
      <c r="E17" s="80">
        <v>1000000</v>
      </c>
      <c r="F17" s="80">
        <v>1000000</v>
      </c>
      <c r="G17" s="80">
        <v>1000000</v>
      </c>
      <c r="H17" s="80">
        <v>1067869</v>
      </c>
    </row>
    <row r="18" spans="1:8" ht="15" customHeight="1">
      <c r="A18" s="1">
        <v>14</v>
      </c>
      <c r="B18" s="10" t="s">
        <v>8</v>
      </c>
      <c r="C18" s="85">
        <f t="shared" ref="C18:H18" si="1">SUM(C13:C17)</f>
        <v>6938510</v>
      </c>
      <c r="D18" s="82">
        <f t="shared" si="1"/>
        <v>8292975</v>
      </c>
      <c r="E18" s="82">
        <f t="shared" si="1"/>
        <v>7461000</v>
      </c>
      <c r="F18" s="320">
        <f t="shared" si="1"/>
        <v>7461000</v>
      </c>
      <c r="G18" s="320">
        <f t="shared" si="1"/>
        <v>7461000</v>
      </c>
      <c r="H18" s="320">
        <f t="shared" si="1"/>
        <v>7528869</v>
      </c>
    </row>
    <row r="19" spans="1:8" ht="12.6" customHeight="1">
      <c r="A19" s="1">
        <v>15</v>
      </c>
      <c r="B19" s="9" t="s">
        <v>64</v>
      </c>
      <c r="C19" s="84"/>
      <c r="D19" s="80"/>
      <c r="E19" s="80"/>
      <c r="F19" s="319"/>
      <c r="G19" s="319"/>
      <c r="H19" s="319"/>
    </row>
    <row r="20" spans="1:8" ht="15" hidden="1" customHeight="1">
      <c r="A20" s="1"/>
      <c r="B20" s="9"/>
      <c r="C20" s="84"/>
      <c r="D20" s="80"/>
      <c r="E20" s="80"/>
      <c r="F20" s="319"/>
      <c r="G20" s="319"/>
      <c r="H20" s="319"/>
    </row>
    <row r="21" spans="1:8" ht="15" hidden="1" customHeight="1">
      <c r="A21" s="1"/>
      <c r="B21" s="9"/>
      <c r="C21" s="84"/>
      <c r="D21" s="80"/>
      <c r="E21" s="80"/>
      <c r="F21" s="319"/>
      <c r="G21" s="319"/>
      <c r="H21" s="319"/>
    </row>
    <row r="22" spans="1:8" ht="15" hidden="1" customHeight="1">
      <c r="A22" s="1"/>
      <c r="B22" s="9"/>
      <c r="C22" s="84"/>
      <c r="D22" s="80"/>
      <c r="E22" s="80"/>
      <c r="F22" s="319"/>
      <c r="G22" s="319"/>
      <c r="H22" s="319"/>
    </row>
    <row r="23" spans="1:8" ht="28.9" customHeight="1">
      <c r="A23" s="1">
        <v>16</v>
      </c>
      <c r="B23" s="9" t="s">
        <v>149</v>
      </c>
      <c r="C23" s="84">
        <v>172800</v>
      </c>
      <c r="D23" s="80">
        <v>165000</v>
      </c>
      <c r="E23" s="80">
        <v>150000</v>
      </c>
      <c r="F23" s="80">
        <v>150000</v>
      </c>
      <c r="G23" s="80">
        <v>150000</v>
      </c>
      <c r="H23" s="80">
        <v>182500</v>
      </c>
    </row>
    <row r="24" spans="1:8" ht="28.9" customHeight="1">
      <c r="A24" s="1">
        <v>17</v>
      </c>
      <c r="B24" s="11" t="s">
        <v>172</v>
      </c>
      <c r="C24" s="84">
        <v>503240</v>
      </c>
      <c r="D24" s="80">
        <v>497099</v>
      </c>
      <c r="E24" s="80">
        <v>260000</v>
      </c>
      <c r="F24" s="80">
        <v>260000</v>
      </c>
      <c r="G24" s="80">
        <v>260000</v>
      </c>
      <c r="H24" s="80">
        <v>260000</v>
      </c>
    </row>
    <row r="25" spans="1:8">
      <c r="A25" s="1">
        <v>18</v>
      </c>
      <c r="B25" s="11" t="s">
        <v>9</v>
      </c>
      <c r="C25" s="84">
        <v>0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</row>
    <row r="26" spans="1:8" ht="25.5">
      <c r="A26" s="1">
        <v>19</v>
      </c>
      <c r="B26" s="11" t="s">
        <v>10</v>
      </c>
      <c r="C26" s="84">
        <v>0</v>
      </c>
      <c r="D26" s="80">
        <v>0</v>
      </c>
      <c r="E26" s="80">
        <v>0</v>
      </c>
      <c r="F26" s="80">
        <v>0</v>
      </c>
      <c r="G26" s="80">
        <v>0</v>
      </c>
      <c r="H26" s="80">
        <v>0</v>
      </c>
    </row>
    <row r="27" spans="1:8" ht="25.5">
      <c r="A27" s="1">
        <v>20</v>
      </c>
      <c r="B27" s="11" t="s">
        <v>11</v>
      </c>
      <c r="C27" s="84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</row>
    <row r="28" spans="1:8">
      <c r="A28" s="1">
        <v>21</v>
      </c>
      <c r="B28" s="11" t="s">
        <v>12</v>
      </c>
      <c r="C28" s="84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</row>
    <row r="29" spans="1:8">
      <c r="A29" s="1">
        <v>22</v>
      </c>
      <c r="B29" s="11" t="s">
        <v>13</v>
      </c>
      <c r="C29" s="84">
        <v>39815</v>
      </c>
      <c r="D29" s="80">
        <v>33710</v>
      </c>
      <c r="E29" s="80">
        <v>15000</v>
      </c>
      <c r="F29" s="80">
        <v>15000</v>
      </c>
      <c r="G29" s="80">
        <v>15000</v>
      </c>
      <c r="H29" s="80">
        <v>29615</v>
      </c>
    </row>
    <row r="30" spans="1:8" ht="25.5">
      <c r="A30" s="1">
        <v>23</v>
      </c>
      <c r="B30" s="11" t="s">
        <v>46</v>
      </c>
      <c r="C30" s="84">
        <v>164592</v>
      </c>
      <c r="D30" s="80">
        <v>431200</v>
      </c>
      <c r="E30" s="80">
        <v>230000</v>
      </c>
      <c r="F30" s="80">
        <v>230000</v>
      </c>
      <c r="G30" s="80">
        <v>230000</v>
      </c>
      <c r="H30" s="80">
        <v>284497</v>
      </c>
    </row>
    <row r="31" spans="1:8" ht="29.45" customHeight="1">
      <c r="A31" s="1">
        <v>24</v>
      </c>
      <c r="B31" s="12" t="s">
        <v>14</v>
      </c>
      <c r="C31" s="85">
        <f t="shared" ref="C31:H31" si="2">SUM(C23:C30)</f>
        <v>880447</v>
      </c>
      <c r="D31" s="82">
        <f t="shared" si="2"/>
        <v>1127009</v>
      </c>
      <c r="E31" s="82">
        <f t="shared" si="2"/>
        <v>655000</v>
      </c>
      <c r="F31" s="320">
        <f t="shared" si="2"/>
        <v>655000</v>
      </c>
      <c r="G31" s="320">
        <f t="shared" si="2"/>
        <v>655000</v>
      </c>
      <c r="H31" s="320">
        <f t="shared" si="2"/>
        <v>756612</v>
      </c>
    </row>
    <row r="32" spans="1:8" ht="20.100000000000001" customHeight="1">
      <c r="A32" s="1">
        <v>25</v>
      </c>
      <c r="B32" s="12" t="s">
        <v>65</v>
      </c>
      <c r="C32" s="85"/>
      <c r="D32" s="80"/>
      <c r="E32" s="80"/>
      <c r="F32" s="319"/>
      <c r="G32" s="319"/>
      <c r="H32" s="319"/>
    </row>
    <row r="33" spans="1:8" ht="48" customHeight="1">
      <c r="A33" s="1">
        <v>26</v>
      </c>
      <c r="B33" s="9" t="s">
        <v>325</v>
      </c>
      <c r="C33" s="84">
        <v>0</v>
      </c>
      <c r="D33" s="80">
        <v>0</v>
      </c>
      <c r="E33" s="80">
        <v>0</v>
      </c>
      <c r="F33" s="319">
        <v>0</v>
      </c>
      <c r="G33" s="319">
        <v>0</v>
      </c>
      <c r="H33" s="319">
        <v>120000</v>
      </c>
    </row>
    <row r="34" spans="1:8" ht="35.25" customHeight="1">
      <c r="A34" s="1">
        <v>27</v>
      </c>
      <c r="B34" s="9" t="s">
        <v>76</v>
      </c>
      <c r="C34" s="86">
        <v>483144</v>
      </c>
      <c r="D34" s="80">
        <v>1046096</v>
      </c>
      <c r="E34" s="80">
        <v>180000</v>
      </c>
      <c r="F34" s="319">
        <v>180996</v>
      </c>
      <c r="G34" s="319">
        <v>180996</v>
      </c>
      <c r="H34" s="319">
        <v>180996</v>
      </c>
    </row>
    <row r="35" spans="1:8" ht="38.25">
      <c r="A35" s="1">
        <v>28</v>
      </c>
      <c r="B35" s="9" t="s">
        <v>47</v>
      </c>
      <c r="C35" s="86">
        <v>1986640</v>
      </c>
      <c r="D35" s="80">
        <v>1989410</v>
      </c>
      <c r="E35" s="80">
        <v>0</v>
      </c>
      <c r="F35" s="319">
        <v>0</v>
      </c>
      <c r="G35" s="319">
        <v>0</v>
      </c>
      <c r="H35" s="319">
        <v>0</v>
      </c>
    </row>
    <row r="36" spans="1:8" ht="25.5">
      <c r="A36" s="1">
        <v>29</v>
      </c>
      <c r="B36" s="9" t="s">
        <v>139</v>
      </c>
      <c r="C36" s="86">
        <v>0</v>
      </c>
      <c r="D36" s="80">
        <v>346000</v>
      </c>
      <c r="E36" s="80">
        <v>0</v>
      </c>
      <c r="F36" s="319">
        <v>131233</v>
      </c>
      <c r="G36" s="319">
        <v>131233</v>
      </c>
      <c r="H36" s="319">
        <v>131233</v>
      </c>
    </row>
    <row r="37" spans="1:8" ht="25.5">
      <c r="A37" s="1">
        <v>30</v>
      </c>
      <c r="B37" s="9" t="s">
        <v>16</v>
      </c>
      <c r="C37" s="86">
        <v>0</v>
      </c>
      <c r="D37" s="80">
        <v>0</v>
      </c>
      <c r="E37" s="80">
        <v>0</v>
      </c>
      <c r="F37" s="319">
        <v>0</v>
      </c>
      <c r="G37" s="319">
        <v>0</v>
      </c>
      <c r="H37" s="319">
        <v>0</v>
      </c>
    </row>
    <row r="38" spans="1:8">
      <c r="A38" s="1">
        <v>31</v>
      </c>
      <c r="B38" s="10" t="s">
        <v>17</v>
      </c>
      <c r="C38" s="87">
        <f>SUM(C34:C37)</f>
        <v>2469784</v>
      </c>
      <c r="D38" s="82">
        <f>SUM(D33:D37)</f>
        <v>3381506</v>
      </c>
      <c r="E38" s="82">
        <f>SUM(E34:E37)</f>
        <v>180000</v>
      </c>
      <c r="F38" s="320">
        <f>SUM(F34:F37)</f>
        <v>312229</v>
      </c>
      <c r="G38" s="320">
        <f>SUM(G34:G37)</f>
        <v>312229</v>
      </c>
      <c r="H38" s="320">
        <f>SUM(H33:H37)</f>
        <v>432229</v>
      </c>
    </row>
    <row r="39" spans="1:8" ht="25.5">
      <c r="A39" s="13">
        <v>32</v>
      </c>
      <c r="B39" s="14" t="s">
        <v>82</v>
      </c>
      <c r="C39" s="88">
        <v>18091475</v>
      </c>
      <c r="D39" s="89">
        <v>21861208</v>
      </c>
      <c r="E39" s="89">
        <v>17690130</v>
      </c>
      <c r="F39" s="322">
        <f>SUM(F11,F18,F31,F38)</f>
        <v>18728525</v>
      </c>
      <c r="G39" s="322">
        <f>SUM(G11,G18,G31,G38)</f>
        <v>19753413</v>
      </c>
      <c r="H39" s="322">
        <f>SUM(H11,H18,H31,H38)</f>
        <v>20039968</v>
      </c>
    </row>
    <row r="40" spans="1:8" ht="21">
      <c r="A40" s="1">
        <v>33</v>
      </c>
      <c r="B40" s="15" t="s">
        <v>66</v>
      </c>
      <c r="C40" s="87"/>
      <c r="D40" s="90"/>
      <c r="E40" s="80"/>
      <c r="F40" s="319"/>
      <c r="G40" s="319"/>
      <c r="H40" s="319"/>
    </row>
    <row r="41" spans="1:8" ht="38.25">
      <c r="A41" s="1">
        <v>34</v>
      </c>
      <c r="B41" s="9" t="s">
        <v>18</v>
      </c>
      <c r="C41" s="86">
        <v>0</v>
      </c>
      <c r="D41" s="80">
        <v>22950000</v>
      </c>
      <c r="E41" s="80">
        <v>0</v>
      </c>
      <c r="F41" s="319">
        <v>0</v>
      </c>
      <c r="G41" s="319">
        <v>0</v>
      </c>
      <c r="H41" s="319">
        <v>0</v>
      </c>
    </row>
    <row r="42" spans="1:8" ht="38.25">
      <c r="A42" s="1">
        <v>35</v>
      </c>
      <c r="B42" s="9" t="s">
        <v>19</v>
      </c>
      <c r="C42" s="86">
        <v>0</v>
      </c>
      <c r="D42" s="80">
        <v>0</v>
      </c>
      <c r="E42" s="80">
        <v>0</v>
      </c>
      <c r="F42" s="319">
        <v>0</v>
      </c>
      <c r="G42" s="319">
        <v>0</v>
      </c>
      <c r="H42" s="319">
        <v>641565</v>
      </c>
    </row>
    <row r="43" spans="1:8" ht="25.5">
      <c r="A43" s="1">
        <v>36</v>
      </c>
      <c r="B43" s="9" t="s">
        <v>20</v>
      </c>
      <c r="C43" s="86">
        <v>40000</v>
      </c>
      <c r="D43" s="80">
        <v>0</v>
      </c>
      <c r="E43" s="80">
        <v>0</v>
      </c>
      <c r="F43" s="319">
        <v>0</v>
      </c>
      <c r="G43" s="319">
        <v>0</v>
      </c>
      <c r="H43" s="319">
        <v>0</v>
      </c>
    </row>
    <row r="44" spans="1:8" ht="38.25">
      <c r="A44" s="1">
        <v>37</v>
      </c>
      <c r="B44" s="9" t="s">
        <v>322</v>
      </c>
      <c r="C44" s="86">
        <v>0</v>
      </c>
      <c r="D44" s="80">
        <v>0</v>
      </c>
      <c r="E44" s="80">
        <v>0</v>
      </c>
      <c r="F44" s="319">
        <v>0</v>
      </c>
      <c r="G44" s="319">
        <v>250000</v>
      </c>
      <c r="H44" s="319">
        <v>250000</v>
      </c>
    </row>
    <row r="45" spans="1:8" ht="38.25">
      <c r="A45" s="1">
        <v>38</v>
      </c>
      <c r="B45" s="9" t="s">
        <v>22</v>
      </c>
      <c r="C45" s="86">
        <v>0</v>
      </c>
      <c r="D45" s="80">
        <v>0</v>
      </c>
      <c r="E45" s="80">
        <v>0</v>
      </c>
      <c r="F45" s="319">
        <v>0</v>
      </c>
      <c r="G45" s="319">
        <v>0</v>
      </c>
      <c r="H45" s="319">
        <v>0</v>
      </c>
    </row>
    <row r="46" spans="1:8" ht="25.5">
      <c r="A46" s="16">
        <v>39</v>
      </c>
      <c r="B46" s="14" t="s">
        <v>83</v>
      </c>
      <c r="C46" s="88">
        <v>40000</v>
      </c>
      <c r="D46" s="89">
        <f>SUM(D41:D45)</f>
        <v>22950000</v>
      </c>
      <c r="E46" s="89">
        <v>0</v>
      </c>
      <c r="F46" s="323">
        <v>0</v>
      </c>
      <c r="G46" s="323">
        <v>250000</v>
      </c>
      <c r="H46" s="323">
        <f>SUM(H41:H45)</f>
        <v>891565</v>
      </c>
    </row>
    <row r="47" spans="1:8" ht="33" customHeight="1">
      <c r="A47" s="46">
        <v>40</v>
      </c>
      <c r="B47" s="48" t="s">
        <v>84</v>
      </c>
      <c r="C47" s="91">
        <v>18131475</v>
      </c>
      <c r="D47" s="93">
        <v>44811208</v>
      </c>
      <c r="E47" s="93">
        <v>17690130</v>
      </c>
      <c r="F47" s="321">
        <f>SUM(F39,F46)</f>
        <v>18728525</v>
      </c>
      <c r="G47" s="321">
        <f>SUM(G39,G46)</f>
        <v>20003413</v>
      </c>
      <c r="H47" s="321">
        <f>SUM(H39,H46)</f>
        <v>20931533</v>
      </c>
    </row>
    <row r="48" spans="1:8">
      <c r="A48" s="44">
        <v>41</v>
      </c>
      <c r="B48" s="45" t="s">
        <v>67</v>
      </c>
      <c r="C48" s="94"/>
      <c r="D48" s="80"/>
      <c r="E48" s="80"/>
      <c r="F48" s="319"/>
      <c r="G48" s="319"/>
      <c r="H48" s="319"/>
    </row>
    <row r="49" spans="1:8" ht="45.75" customHeight="1">
      <c r="A49" s="1">
        <v>42</v>
      </c>
      <c r="B49" s="9" t="s">
        <v>23</v>
      </c>
      <c r="C49" s="86">
        <v>532000</v>
      </c>
      <c r="D49" s="80">
        <v>796888</v>
      </c>
      <c r="E49" s="80">
        <v>0</v>
      </c>
      <c r="F49" s="319">
        <v>109766</v>
      </c>
      <c r="G49" s="319">
        <v>109766</v>
      </c>
      <c r="H49" s="319">
        <v>547138</v>
      </c>
    </row>
    <row r="50" spans="1:8">
      <c r="A50" s="1">
        <v>43</v>
      </c>
      <c r="B50" s="9" t="s">
        <v>24</v>
      </c>
      <c r="C50" s="86">
        <v>13751000</v>
      </c>
      <c r="D50" s="80">
        <v>15224761</v>
      </c>
      <c r="E50" s="80">
        <v>43830745</v>
      </c>
      <c r="F50" s="319">
        <v>44442816</v>
      </c>
      <c r="G50" s="319">
        <v>44442816</v>
      </c>
      <c r="H50" s="319">
        <v>44442816</v>
      </c>
    </row>
    <row r="51" spans="1:8">
      <c r="A51" s="46">
        <v>44</v>
      </c>
      <c r="B51" s="47" t="s">
        <v>25</v>
      </c>
      <c r="C51" s="91">
        <f t="shared" ref="C51:H51" si="3">SUM(C49:C50)</f>
        <v>14283000</v>
      </c>
      <c r="D51" s="93">
        <f t="shared" si="3"/>
        <v>16021649</v>
      </c>
      <c r="E51" s="93">
        <f t="shared" si="3"/>
        <v>43830745</v>
      </c>
      <c r="F51" s="324">
        <f t="shared" si="3"/>
        <v>44552582</v>
      </c>
      <c r="G51" s="324">
        <f t="shared" si="3"/>
        <v>44552582</v>
      </c>
      <c r="H51" s="324">
        <f t="shared" si="3"/>
        <v>44989954</v>
      </c>
    </row>
    <row r="52" spans="1:8" ht="20.100000000000001" customHeight="1">
      <c r="A52" s="17">
        <v>45</v>
      </c>
      <c r="B52" s="18" t="s">
        <v>26</v>
      </c>
      <c r="C52" s="95">
        <v>32414475</v>
      </c>
      <c r="D52" s="97">
        <v>60832857</v>
      </c>
      <c r="E52" s="96">
        <v>61520875</v>
      </c>
      <c r="F52" s="325">
        <f>SUM(F47,F51)</f>
        <v>63281107</v>
      </c>
      <c r="G52" s="325">
        <f>SUM(G47,G51)</f>
        <v>64555995</v>
      </c>
      <c r="H52" s="325">
        <f>SUM(H47,H51)</f>
        <v>65921487</v>
      </c>
    </row>
    <row r="53" spans="1:8" ht="68.25" customHeight="1">
      <c r="A53" s="1"/>
      <c r="B53" s="3"/>
      <c r="C53" s="85" t="s">
        <v>143</v>
      </c>
      <c r="D53" s="274" t="s">
        <v>277</v>
      </c>
      <c r="E53" s="274" t="s">
        <v>147</v>
      </c>
      <c r="F53" s="409" t="s">
        <v>313</v>
      </c>
      <c r="G53" s="409" t="s">
        <v>327</v>
      </c>
      <c r="H53" s="409" t="s">
        <v>326</v>
      </c>
    </row>
    <row r="54" spans="1:8" ht="28.15" customHeight="1">
      <c r="A54" s="1">
        <v>46</v>
      </c>
      <c r="B54" s="5" t="s">
        <v>44</v>
      </c>
      <c r="C54" s="81"/>
      <c r="D54" s="80"/>
      <c r="E54" s="80"/>
      <c r="F54" s="319"/>
      <c r="G54" s="319"/>
      <c r="H54" s="319"/>
    </row>
    <row r="55" spans="1:8" ht="20.100000000000001" customHeight="1">
      <c r="A55" s="1">
        <v>47</v>
      </c>
      <c r="B55" s="5" t="s">
        <v>27</v>
      </c>
      <c r="C55" s="81"/>
      <c r="D55" s="80"/>
      <c r="E55" s="80"/>
      <c r="F55" s="319"/>
      <c r="G55" s="319"/>
      <c r="H55" s="319"/>
    </row>
    <row r="56" spans="1:8" ht="20.100000000000001" customHeight="1">
      <c r="A56" s="1">
        <v>48</v>
      </c>
      <c r="B56" s="9" t="s">
        <v>68</v>
      </c>
      <c r="C56" s="86">
        <v>3069403</v>
      </c>
      <c r="D56" s="80">
        <v>3937687</v>
      </c>
      <c r="E56" s="80">
        <v>3953415</v>
      </c>
      <c r="F56" s="319">
        <v>3974815</v>
      </c>
      <c r="G56" s="319">
        <v>4518215</v>
      </c>
      <c r="H56" s="319">
        <v>4518215</v>
      </c>
    </row>
    <row r="57" spans="1:8" ht="20.100000000000001" customHeight="1">
      <c r="A57" s="1">
        <v>49</v>
      </c>
      <c r="B57" s="9" t="s">
        <v>69</v>
      </c>
      <c r="C57" s="86">
        <v>778510</v>
      </c>
      <c r="D57" s="80">
        <v>941562</v>
      </c>
      <c r="E57" s="80">
        <v>924134</v>
      </c>
      <c r="F57" s="319">
        <v>926400</v>
      </c>
      <c r="G57" s="319">
        <v>982200</v>
      </c>
      <c r="H57" s="319">
        <v>982200</v>
      </c>
    </row>
    <row r="58" spans="1:8" ht="20.100000000000001" customHeight="1">
      <c r="A58" s="1">
        <v>50</v>
      </c>
      <c r="B58" s="9" t="s">
        <v>70</v>
      </c>
      <c r="C58" s="86">
        <v>4505180</v>
      </c>
      <c r="D58" s="80">
        <v>4122951</v>
      </c>
      <c r="E58" s="80">
        <v>5719000</v>
      </c>
      <c r="F58" s="319">
        <v>5719000</v>
      </c>
      <c r="G58" s="319">
        <v>6646667</v>
      </c>
      <c r="H58" s="319">
        <v>6646667</v>
      </c>
    </row>
    <row r="59" spans="1:8" ht="20.100000000000001" customHeight="1">
      <c r="A59" s="1">
        <v>51</v>
      </c>
      <c r="B59" s="9" t="s">
        <v>30</v>
      </c>
      <c r="C59" s="86">
        <v>416538</v>
      </c>
      <c r="D59" s="80">
        <v>93485</v>
      </c>
      <c r="E59" s="80">
        <v>392000</v>
      </c>
      <c r="F59" s="319">
        <v>397170</v>
      </c>
      <c r="G59" s="319">
        <v>397170</v>
      </c>
      <c r="H59" s="319">
        <v>397170</v>
      </c>
    </row>
    <row r="60" spans="1:8" ht="34.5" customHeight="1">
      <c r="A60" s="1">
        <v>52</v>
      </c>
      <c r="B60" s="9" t="s">
        <v>71</v>
      </c>
      <c r="C60" s="86">
        <v>617900</v>
      </c>
      <c r="D60" s="80">
        <v>575000</v>
      </c>
      <c r="E60" s="80">
        <v>1254000</v>
      </c>
      <c r="F60" s="319">
        <v>1254000</v>
      </c>
      <c r="G60" s="319">
        <v>1254000</v>
      </c>
      <c r="H60" s="319">
        <v>1374000</v>
      </c>
    </row>
    <row r="61" spans="1:8" ht="20.100000000000001" customHeight="1">
      <c r="A61" s="1">
        <v>53</v>
      </c>
      <c r="B61" s="9" t="s">
        <v>72</v>
      </c>
      <c r="C61" s="86"/>
      <c r="D61" s="80"/>
      <c r="E61" s="80"/>
      <c r="F61" s="319"/>
      <c r="G61" s="319"/>
      <c r="H61" s="319"/>
    </row>
    <row r="62" spans="1:8" ht="24.95" customHeight="1">
      <c r="A62" s="1">
        <v>54</v>
      </c>
      <c r="B62" s="9" t="s">
        <v>31</v>
      </c>
      <c r="C62" s="86">
        <v>5220721</v>
      </c>
      <c r="D62" s="80">
        <v>4481432</v>
      </c>
      <c r="E62" s="80">
        <v>4525400</v>
      </c>
      <c r="F62" s="319">
        <v>4612158</v>
      </c>
      <c r="G62" s="319">
        <v>4733626</v>
      </c>
      <c r="H62" s="319">
        <v>4733628</v>
      </c>
    </row>
    <row r="63" spans="1:8" ht="24.95" customHeight="1">
      <c r="A63" s="1">
        <v>55</v>
      </c>
      <c r="B63" s="9" t="s">
        <v>48</v>
      </c>
      <c r="C63" s="80">
        <v>3124800</v>
      </c>
      <c r="D63" s="80">
        <v>2737000</v>
      </c>
      <c r="E63" s="80">
        <v>3090000</v>
      </c>
      <c r="F63" s="319">
        <v>3176758</v>
      </c>
      <c r="G63" s="319">
        <v>3223558</v>
      </c>
      <c r="H63" s="319">
        <v>3223558</v>
      </c>
    </row>
    <row r="64" spans="1:8" ht="24.95" customHeight="1">
      <c r="A64" s="1">
        <v>56</v>
      </c>
      <c r="B64" s="9" t="s">
        <v>49</v>
      </c>
      <c r="C64" s="80">
        <v>1320000</v>
      </c>
      <c r="D64" s="80">
        <v>1210000</v>
      </c>
      <c r="E64" s="80">
        <v>880000</v>
      </c>
      <c r="F64" s="319">
        <v>880000</v>
      </c>
      <c r="G64" s="319">
        <v>880000</v>
      </c>
      <c r="H64" s="319">
        <v>880000</v>
      </c>
    </row>
    <row r="65" spans="1:8" ht="24.95" customHeight="1">
      <c r="A65" s="1">
        <v>57</v>
      </c>
      <c r="B65" s="9" t="s">
        <v>51</v>
      </c>
      <c r="C65" s="80">
        <v>68400</v>
      </c>
      <c r="D65" s="80">
        <v>68400</v>
      </c>
      <c r="E65" s="80">
        <v>68400</v>
      </c>
      <c r="F65" s="319">
        <v>68400</v>
      </c>
      <c r="G65" s="319">
        <v>68400</v>
      </c>
      <c r="H65" s="319">
        <v>68400</v>
      </c>
    </row>
    <row r="66" spans="1:8" ht="24.95" customHeight="1">
      <c r="A66" s="1">
        <v>58</v>
      </c>
      <c r="B66" s="9" t="s">
        <v>50</v>
      </c>
      <c r="C66" s="80">
        <v>169586</v>
      </c>
      <c r="D66" s="80">
        <v>275000</v>
      </c>
      <c r="E66" s="80">
        <v>285000</v>
      </c>
      <c r="F66" s="319">
        <v>285000</v>
      </c>
      <c r="G66" s="319">
        <v>348000</v>
      </c>
      <c r="H66" s="319">
        <v>348000</v>
      </c>
    </row>
    <row r="67" spans="1:8" ht="24.95" customHeight="1">
      <c r="A67" s="1">
        <v>59</v>
      </c>
      <c r="B67" s="9" t="s">
        <v>312</v>
      </c>
      <c r="C67" s="80">
        <v>154935</v>
      </c>
      <c r="D67" s="80">
        <v>191032</v>
      </c>
      <c r="E67" s="80">
        <v>202000</v>
      </c>
      <c r="F67" s="319">
        <v>202000</v>
      </c>
      <c r="G67" s="319">
        <v>213668</v>
      </c>
      <c r="H67" s="319">
        <v>213670</v>
      </c>
    </row>
    <row r="68" spans="1:8" ht="24.95" customHeight="1">
      <c r="A68" s="1">
        <v>60</v>
      </c>
      <c r="B68" s="19" t="s">
        <v>32</v>
      </c>
      <c r="C68" s="99">
        <v>0</v>
      </c>
      <c r="D68" s="80">
        <v>0</v>
      </c>
      <c r="E68" s="80">
        <v>0</v>
      </c>
      <c r="F68" s="319">
        <v>0</v>
      </c>
      <c r="G68" s="319">
        <v>0</v>
      </c>
      <c r="H68" s="319">
        <v>0</v>
      </c>
    </row>
    <row r="69" spans="1:8" ht="24.95" customHeight="1">
      <c r="A69" s="1">
        <v>61</v>
      </c>
      <c r="B69" s="9" t="s">
        <v>33</v>
      </c>
      <c r="C69" s="86">
        <v>80000</v>
      </c>
      <c r="D69" s="80">
        <v>72000</v>
      </c>
      <c r="E69" s="80">
        <v>80000</v>
      </c>
      <c r="F69" s="319">
        <v>80000</v>
      </c>
      <c r="G69" s="319">
        <v>80000</v>
      </c>
      <c r="H69" s="319">
        <v>80000</v>
      </c>
    </row>
    <row r="70" spans="1:8" ht="20.100000000000001" customHeight="1">
      <c r="A70" s="1">
        <v>62</v>
      </c>
      <c r="B70" s="9" t="s">
        <v>34</v>
      </c>
      <c r="C70" s="86"/>
      <c r="D70" s="80"/>
      <c r="E70" s="80">
        <v>5522393</v>
      </c>
      <c r="F70" s="319">
        <v>7057265</v>
      </c>
      <c r="G70" s="319">
        <v>5433818</v>
      </c>
      <c r="H70" s="319">
        <v>6037743</v>
      </c>
    </row>
    <row r="71" spans="1:8" ht="20.100000000000001" customHeight="1">
      <c r="A71" s="13">
        <v>63</v>
      </c>
      <c r="B71" s="20" t="s">
        <v>35</v>
      </c>
      <c r="C71" s="88">
        <v>14688252</v>
      </c>
      <c r="D71" s="89">
        <v>14224117</v>
      </c>
      <c r="E71" s="89">
        <v>22370342</v>
      </c>
      <c r="F71" s="322">
        <f>SUM(F56,F57,F58,F59,F60,F62,F68,F69,F70)</f>
        <v>24020808</v>
      </c>
      <c r="G71" s="322">
        <f>SUM(G56,G57,G58,G59,G60,G62,G68,G69,G70)</f>
        <v>24045696</v>
      </c>
      <c r="H71" s="322">
        <f>SUM(H56,H57,H58,H59,H60,H62,H68,H69,H70)</f>
        <v>24769623</v>
      </c>
    </row>
    <row r="72" spans="1:8" ht="20.100000000000001" customHeight="1">
      <c r="A72" s="21">
        <v>64</v>
      </c>
      <c r="B72" s="22"/>
      <c r="C72" s="94"/>
      <c r="D72" s="80"/>
      <c r="E72" s="80"/>
      <c r="F72" s="319"/>
      <c r="G72" s="319"/>
      <c r="H72" s="319"/>
    </row>
    <row r="73" spans="1:8" ht="20.100000000000001" customHeight="1">
      <c r="A73" s="1">
        <v>65</v>
      </c>
      <c r="B73" s="23" t="s">
        <v>73</v>
      </c>
      <c r="C73" s="86">
        <v>1612537</v>
      </c>
      <c r="D73" s="80">
        <v>489180</v>
      </c>
      <c r="E73" s="80">
        <v>2297450</v>
      </c>
      <c r="F73" s="319">
        <v>2449850</v>
      </c>
      <c r="G73" s="319">
        <v>4171623</v>
      </c>
      <c r="H73" s="319">
        <v>4171623</v>
      </c>
    </row>
    <row r="74" spans="1:8" ht="20.100000000000001" customHeight="1">
      <c r="A74" s="1">
        <v>66</v>
      </c>
      <c r="B74" s="23" t="s">
        <v>74</v>
      </c>
      <c r="C74" s="86">
        <v>600000</v>
      </c>
      <c r="D74" s="80">
        <v>900000</v>
      </c>
      <c r="E74" s="80">
        <v>26752704</v>
      </c>
      <c r="F74" s="319">
        <v>26752704</v>
      </c>
      <c r="G74" s="319">
        <v>26818704</v>
      </c>
      <c r="H74" s="319">
        <v>26818704</v>
      </c>
    </row>
    <row r="75" spans="1:8" ht="24.95" customHeight="1">
      <c r="A75" s="1">
        <v>67</v>
      </c>
      <c r="B75" s="9" t="s">
        <v>36</v>
      </c>
      <c r="C75" s="86">
        <v>0</v>
      </c>
      <c r="D75" s="80">
        <v>0</v>
      </c>
      <c r="E75" s="80">
        <v>0</v>
      </c>
      <c r="F75" s="319">
        <v>0</v>
      </c>
      <c r="G75" s="319">
        <v>0</v>
      </c>
      <c r="H75" s="319">
        <v>0</v>
      </c>
    </row>
    <row r="76" spans="1:8" ht="35.1" customHeight="1">
      <c r="A76" s="1">
        <v>68</v>
      </c>
      <c r="B76" s="9" t="s">
        <v>37</v>
      </c>
      <c r="C76" s="86">
        <v>0</v>
      </c>
      <c r="D76" s="80">
        <v>0</v>
      </c>
      <c r="E76" s="80">
        <v>0</v>
      </c>
      <c r="F76" s="319">
        <v>0</v>
      </c>
      <c r="G76" s="319">
        <v>0</v>
      </c>
      <c r="H76" s="319">
        <v>0</v>
      </c>
    </row>
    <row r="77" spans="1:8" ht="20.100000000000001" customHeight="1">
      <c r="A77" s="1">
        <v>69</v>
      </c>
      <c r="B77" s="19" t="s">
        <v>38</v>
      </c>
      <c r="C77" s="86"/>
      <c r="D77" s="80"/>
      <c r="E77" s="80">
        <v>9724837</v>
      </c>
      <c r="F77" s="319">
        <v>9572437</v>
      </c>
      <c r="G77" s="319">
        <v>9034664</v>
      </c>
      <c r="H77" s="319">
        <v>9676229</v>
      </c>
    </row>
    <row r="78" spans="1:8" ht="20.100000000000001" customHeight="1">
      <c r="A78" s="1">
        <v>70</v>
      </c>
      <c r="B78" s="20" t="s">
        <v>39</v>
      </c>
      <c r="C78" s="88">
        <v>2212537</v>
      </c>
      <c r="D78" s="89">
        <f>SUM(D73:D77)</f>
        <v>1389180</v>
      </c>
      <c r="E78" s="89">
        <f>SUM(E73:E77)</f>
        <v>38774991</v>
      </c>
      <c r="F78" s="322">
        <f>SUM(F73:F77)</f>
        <v>38774991</v>
      </c>
      <c r="G78" s="322">
        <f>SUM(G73:G77)</f>
        <v>40024991</v>
      </c>
      <c r="H78" s="322">
        <f>SUM(H73:H77)</f>
        <v>40666556</v>
      </c>
    </row>
    <row r="79" spans="1:8" ht="18.75" customHeight="1">
      <c r="A79" s="49">
        <v>71</v>
      </c>
      <c r="B79" s="50" t="s">
        <v>85</v>
      </c>
      <c r="C79" s="91">
        <v>16900789</v>
      </c>
      <c r="D79" s="93">
        <v>15613297</v>
      </c>
      <c r="E79" s="93">
        <v>61145333</v>
      </c>
      <c r="F79" s="321">
        <f>SUM(F71,F78)</f>
        <v>62795799</v>
      </c>
      <c r="G79" s="321">
        <f>SUM(G71,G78)</f>
        <v>64070687</v>
      </c>
      <c r="H79" s="321">
        <f>SUM(H71,H78)</f>
        <v>65436179</v>
      </c>
    </row>
    <row r="80" spans="1:8" ht="19.5" hidden="1" customHeight="1">
      <c r="A80" s="1">
        <v>43</v>
      </c>
      <c r="B80" s="11" t="s">
        <v>40</v>
      </c>
      <c r="C80" s="86"/>
      <c r="D80" s="80"/>
      <c r="E80" s="80"/>
      <c r="F80" s="319"/>
      <c r="G80" s="319"/>
      <c r="H80" s="319"/>
    </row>
    <row r="81" spans="1:8" ht="19.5" hidden="1" customHeight="1">
      <c r="A81" s="1">
        <v>44</v>
      </c>
      <c r="B81" s="11" t="s">
        <v>41</v>
      </c>
      <c r="C81" s="86"/>
      <c r="D81" s="80"/>
      <c r="E81" s="80"/>
      <c r="F81" s="319"/>
      <c r="G81" s="319"/>
      <c r="H81" s="319"/>
    </row>
    <row r="82" spans="1:8" ht="31.5" customHeight="1">
      <c r="A82" s="1">
        <v>72</v>
      </c>
      <c r="B82" s="11" t="s">
        <v>144</v>
      </c>
      <c r="C82" s="86">
        <v>482032</v>
      </c>
      <c r="D82" s="80">
        <v>776744</v>
      </c>
      <c r="E82" s="80">
        <v>375542</v>
      </c>
      <c r="F82" s="319">
        <v>485308</v>
      </c>
      <c r="G82" s="319">
        <v>485308</v>
      </c>
      <c r="H82" s="319">
        <v>485308</v>
      </c>
    </row>
    <row r="83" spans="1:8" ht="20.100000000000001" customHeight="1">
      <c r="A83" s="49">
        <v>73</v>
      </c>
      <c r="B83" s="50" t="s">
        <v>42</v>
      </c>
      <c r="C83" s="91">
        <v>482032</v>
      </c>
      <c r="D83" s="93">
        <f>SUM(D82)</f>
        <v>776744</v>
      </c>
      <c r="E83" s="93">
        <f>SUM(E82)</f>
        <v>375542</v>
      </c>
      <c r="F83" s="321">
        <f>SUM(F82)</f>
        <v>485308</v>
      </c>
      <c r="G83" s="321">
        <f>SUM(G82)</f>
        <v>485308</v>
      </c>
      <c r="H83" s="321">
        <f>SUM(H82)</f>
        <v>485308</v>
      </c>
    </row>
    <row r="84" spans="1:8" ht="20.100000000000001" customHeight="1">
      <c r="A84" s="1">
        <v>74</v>
      </c>
      <c r="B84" s="24" t="s">
        <v>43</v>
      </c>
      <c r="C84" s="95">
        <v>17382821</v>
      </c>
      <c r="D84" s="97">
        <v>16390041</v>
      </c>
      <c r="E84" s="96">
        <v>61520875</v>
      </c>
      <c r="F84" s="325">
        <f>SUM(F79,F83)</f>
        <v>63281107</v>
      </c>
      <c r="G84" s="325">
        <f>SUM(G79,G83)</f>
        <v>64555995</v>
      </c>
      <c r="H84" s="325">
        <f>SUM(H79,H83)</f>
        <v>65921487</v>
      </c>
    </row>
    <row r="85" spans="1:8" ht="20.100000000000001" customHeight="1">
      <c r="A85" s="21"/>
      <c r="B85" s="25"/>
      <c r="C85" s="26"/>
      <c r="D85" s="43"/>
      <c r="E85" s="78"/>
      <c r="F85" s="319"/>
      <c r="G85" s="319"/>
      <c r="H85" s="319"/>
    </row>
    <row r="86" spans="1:8">
      <c r="A86" s="27"/>
      <c r="B86" s="28"/>
      <c r="C86" s="28"/>
      <c r="D86" s="28"/>
      <c r="E86" s="28"/>
      <c r="F86" s="28"/>
    </row>
    <row r="87" spans="1:8">
      <c r="A87" s="27"/>
      <c r="B87" s="28"/>
      <c r="C87" s="28"/>
      <c r="D87" s="28"/>
      <c r="E87" s="28"/>
      <c r="F87" s="28"/>
    </row>
    <row r="88" spans="1:8">
      <c r="A88" s="27"/>
      <c r="B88" s="28"/>
      <c r="C88" s="28"/>
      <c r="D88" s="28"/>
      <c r="E88" s="28"/>
      <c r="F88" s="28"/>
    </row>
  </sheetData>
  <pageMargins left="0.13541666666666666" right="0.7" top="0.75" bottom="0.75" header="0.3" footer="0.3"/>
  <pageSetup paperSize="9" scale="85" orientation="portrait" r:id="rId1"/>
  <headerFooter>
    <oddHeader>&amp;L&amp;"Times New Roman,Normál"1. melléklet a 4/2017. (II. 17.) önkormányzati rendelethez</oddHeader>
  </headerFooter>
  <rowBreaks count="2" manualBreakCount="2">
    <brk id="31" max="16383" man="1"/>
    <brk id="5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X26"/>
  <sheetViews>
    <sheetView zoomScaleNormal="100" workbookViewId="0">
      <selection activeCell="C7" sqref="C7"/>
    </sheetView>
  </sheetViews>
  <sheetFormatPr defaultRowHeight="15"/>
  <cols>
    <col min="1" max="1" width="4.140625" style="173" customWidth="1"/>
    <col min="2" max="2" width="29.140625" style="178" customWidth="1"/>
    <col min="3" max="3" width="12.5703125" style="173" customWidth="1"/>
    <col min="4" max="4" width="11.5703125" style="173" customWidth="1"/>
    <col min="5" max="7" width="12.85546875" style="173" customWidth="1"/>
    <col min="8" max="8" width="29.7109375" style="173" customWidth="1"/>
    <col min="9" max="9" width="12.7109375" style="173" customWidth="1"/>
    <col min="10" max="10" width="10.5703125" style="173" customWidth="1"/>
    <col min="11" max="11" width="4.140625" style="173" hidden="1" customWidth="1"/>
    <col min="12" max="12" width="13.5703125" style="173" customWidth="1"/>
    <col min="13" max="14" width="13.85546875" style="173" customWidth="1"/>
    <col min="15" max="258" width="9.140625" style="173" customWidth="1"/>
    <col min="260" max="260" width="4.140625" customWidth="1"/>
    <col min="261" max="261" width="30.28515625" customWidth="1"/>
    <col min="262" max="262" width="12.5703125" customWidth="1"/>
    <col min="263" max="263" width="12.7109375" customWidth="1"/>
    <col min="264" max="264" width="12.85546875" customWidth="1"/>
    <col min="265" max="265" width="30.28515625" customWidth="1"/>
    <col min="266" max="266" width="12.7109375" customWidth="1"/>
    <col min="267" max="267" width="11.28515625" customWidth="1"/>
    <col min="268" max="268" width="0" hidden="1" customWidth="1"/>
    <col min="269" max="269" width="13.5703125" customWidth="1"/>
    <col min="270" max="514" width="9.140625" customWidth="1"/>
    <col min="516" max="516" width="4.140625" customWidth="1"/>
    <col min="517" max="517" width="30.28515625" customWidth="1"/>
    <col min="518" max="518" width="12.5703125" customWidth="1"/>
    <col min="519" max="519" width="12.7109375" customWidth="1"/>
    <col min="520" max="520" width="12.85546875" customWidth="1"/>
    <col min="521" max="521" width="30.28515625" customWidth="1"/>
    <col min="522" max="522" width="12.7109375" customWidth="1"/>
    <col min="523" max="523" width="11.28515625" customWidth="1"/>
    <col min="524" max="524" width="0" hidden="1" customWidth="1"/>
    <col min="525" max="525" width="13.5703125" customWidth="1"/>
    <col min="526" max="770" width="9.140625" customWidth="1"/>
    <col min="772" max="772" width="4.140625" customWidth="1"/>
    <col min="773" max="773" width="30.28515625" customWidth="1"/>
    <col min="774" max="774" width="12.5703125" customWidth="1"/>
    <col min="775" max="775" width="12.7109375" customWidth="1"/>
    <col min="776" max="776" width="12.85546875" customWidth="1"/>
    <col min="777" max="777" width="30.28515625" customWidth="1"/>
    <col min="778" max="778" width="12.7109375" customWidth="1"/>
    <col min="779" max="779" width="11.28515625" customWidth="1"/>
    <col min="780" max="780" width="0" hidden="1" customWidth="1"/>
    <col min="781" max="781" width="13.5703125" customWidth="1"/>
    <col min="782" max="1026" width="9.140625" customWidth="1"/>
    <col min="1028" max="1028" width="4.140625" customWidth="1"/>
    <col min="1029" max="1029" width="30.28515625" customWidth="1"/>
    <col min="1030" max="1030" width="12.5703125" customWidth="1"/>
    <col min="1031" max="1031" width="12.7109375" customWidth="1"/>
    <col min="1032" max="1032" width="12.85546875" customWidth="1"/>
    <col min="1033" max="1033" width="30.28515625" customWidth="1"/>
    <col min="1034" max="1034" width="12.7109375" customWidth="1"/>
    <col min="1035" max="1035" width="11.28515625" customWidth="1"/>
    <col min="1036" max="1036" width="0" hidden="1" customWidth="1"/>
    <col min="1037" max="1037" width="13.5703125" customWidth="1"/>
    <col min="1038" max="1282" width="9.140625" customWidth="1"/>
    <col min="1284" max="1284" width="4.140625" customWidth="1"/>
    <col min="1285" max="1285" width="30.28515625" customWidth="1"/>
    <col min="1286" max="1286" width="12.5703125" customWidth="1"/>
    <col min="1287" max="1287" width="12.7109375" customWidth="1"/>
    <col min="1288" max="1288" width="12.85546875" customWidth="1"/>
    <col min="1289" max="1289" width="30.28515625" customWidth="1"/>
    <col min="1290" max="1290" width="12.7109375" customWidth="1"/>
    <col min="1291" max="1291" width="11.28515625" customWidth="1"/>
    <col min="1292" max="1292" width="0" hidden="1" customWidth="1"/>
    <col min="1293" max="1293" width="13.5703125" customWidth="1"/>
    <col min="1294" max="1538" width="9.140625" customWidth="1"/>
    <col min="1540" max="1540" width="4.140625" customWidth="1"/>
    <col min="1541" max="1541" width="30.28515625" customWidth="1"/>
    <col min="1542" max="1542" width="12.5703125" customWidth="1"/>
    <col min="1543" max="1543" width="12.7109375" customWidth="1"/>
    <col min="1544" max="1544" width="12.85546875" customWidth="1"/>
    <col min="1545" max="1545" width="30.28515625" customWidth="1"/>
    <col min="1546" max="1546" width="12.7109375" customWidth="1"/>
    <col min="1547" max="1547" width="11.28515625" customWidth="1"/>
    <col min="1548" max="1548" width="0" hidden="1" customWidth="1"/>
    <col min="1549" max="1549" width="13.5703125" customWidth="1"/>
    <col min="1550" max="1794" width="9.140625" customWidth="1"/>
    <col min="1796" max="1796" width="4.140625" customWidth="1"/>
    <col min="1797" max="1797" width="30.28515625" customWidth="1"/>
    <col min="1798" max="1798" width="12.5703125" customWidth="1"/>
    <col min="1799" max="1799" width="12.7109375" customWidth="1"/>
    <col min="1800" max="1800" width="12.85546875" customWidth="1"/>
    <col min="1801" max="1801" width="30.28515625" customWidth="1"/>
    <col min="1802" max="1802" width="12.7109375" customWidth="1"/>
    <col min="1803" max="1803" width="11.28515625" customWidth="1"/>
    <col min="1804" max="1804" width="0" hidden="1" customWidth="1"/>
    <col min="1805" max="1805" width="13.5703125" customWidth="1"/>
    <col min="1806" max="2050" width="9.140625" customWidth="1"/>
    <col min="2052" max="2052" width="4.140625" customWidth="1"/>
    <col min="2053" max="2053" width="30.28515625" customWidth="1"/>
    <col min="2054" max="2054" width="12.5703125" customWidth="1"/>
    <col min="2055" max="2055" width="12.7109375" customWidth="1"/>
    <col min="2056" max="2056" width="12.85546875" customWidth="1"/>
    <col min="2057" max="2057" width="30.28515625" customWidth="1"/>
    <col min="2058" max="2058" width="12.7109375" customWidth="1"/>
    <col min="2059" max="2059" width="11.28515625" customWidth="1"/>
    <col min="2060" max="2060" width="0" hidden="1" customWidth="1"/>
    <col min="2061" max="2061" width="13.5703125" customWidth="1"/>
    <col min="2062" max="2306" width="9.140625" customWidth="1"/>
    <col min="2308" max="2308" width="4.140625" customWidth="1"/>
    <col min="2309" max="2309" width="30.28515625" customWidth="1"/>
    <col min="2310" max="2310" width="12.5703125" customWidth="1"/>
    <col min="2311" max="2311" width="12.7109375" customWidth="1"/>
    <col min="2312" max="2312" width="12.85546875" customWidth="1"/>
    <col min="2313" max="2313" width="30.28515625" customWidth="1"/>
    <col min="2314" max="2314" width="12.7109375" customWidth="1"/>
    <col min="2315" max="2315" width="11.28515625" customWidth="1"/>
    <col min="2316" max="2316" width="0" hidden="1" customWidth="1"/>
    <col min="2317" max="2317" width="13.5703125" customWidth="1"/>
    <col min="2318" max="2562" width="9.140625" customWidth="1"/>
    <col min="2564" max="2564" width="4.140625" customWidth="1"/>
    <col min="2565" max="2565" width="30.28515625" customWidth="1"/>
    <col min="2566" max="2566" width="12.5703125" customWidth="1"/>
    <col min="2567" max="2567" width="12.7109375" customWidth="1"/>
    <col min="2568" max="2568" width="12.85546875" customWidth="1"/>
    <col min="2569" max="2569" width="30.28515625" customWidth="1"/>
    <col min="2570" max="2570" width="12.7109375" customWidth="1"/>
    <col min="2571" max="2571" width="11.28515625" customWidth="1"/>
    <col min="2572" max="2572" width="0" hidden="1" customWidth="1"/>
    <col min="2573" max="2573" width="13.5703125" customWidth="1"/>
    <col min="2574" max="2818" width="9.140625" customWidth="1"/>
    <col min="2820" max="2820" width="4.140625" customWidth="1"/>
    <col min="2821" max="2821" width="30.28515625" customWidth="1"/>
    <col min="2822" max="2822" width="12.5703125" customWidth="1"/>
    <col min="2823" max="2823" width="12.7109375" customWidth="1"/>
    <col min="2824" max="2824" width="12.85546875" customWidth="1"/>
    <col min="2825" max="2825" width="30.28515625" customWidth="1"/>
    <col min="2826" max="2826" width="12.7109375" customWidth="1"/>
    <col min="2827" max="2827" width="11.28515625" customWidth="1"/>
    <col min="2828" max="2828" width="0" hidden="1" customWidth="1"/>
    <col min="2829" max="2829" width="13.5703125" customWidth="1"/>
    <col min="2830" max="3074" width="9.140625" customWidth="1"/>
    <col min="3076" max="3076" width="4.140625" customWidth="1"/>
    <col min="3077" max="3077" width="30.28515625" customWidth="1"/>
    <col min="3078" max="3078" width="12.5703125" customWidth="1"/>
    <col min="3079" max="3079" width="12.7109375" customWidth="1"/>
    <col min="3080" max="3080" width="12.85546875" customWidth="1"/>
    <col min="3081" max="3081" width="30.28515625" customWidth="1"/>
    <col min="3082" max="3082" width="12.7109375" customWidth="1"/>
    <col min="3083" max="3083" width="11.28515625" customWidth="1"/>
    <col min="3084" max="3084" width="0" hidden="1" customWidth="1"/>
    <col min="3085" max="3085" width="13.5703125" customWidth="1"/>
    <col min="3086" max="3330" width="9.140625" customWidth="1"/>
    <col min="3332" max="3332" width="4.140625" customWidth="1"/>
    <col min="3333" max="3333" width="30.28515625" customWidth="1"/>
    <col min="3334" max="3334" width="12.5703125" customWidth="1"/>
    <col min="3335" max="3335" width="12.7109375" customWidth="1"/>
    <col min="3336" max="3336" width="12.85546875" customWidth="1"/>
    <col min="3337" max="3337" width="30.28515625" customWidth="1"/>
    <col min="3338" max="3338" width="12.7109375" customWidth="1"/>
    <col min="3339" max="3339" width="11.28515625" customWidth="1"/>
    <col min="3340" max="3340" width="0" hidden="1" customWidth="1"/>
    <col min="3341" max="3341" width="13.5703125" customWidth="1"/>
    <col min="3342" max="3586" width="9.140625" customWidth="1"/>
    <col min="3588" max="3588" width="4.140625" customWidth="1"/>
    <col min="3589" max="3589" width="30.28515625" customWidth="1"/>
    <col min="3590" max="3590" width="12.5703125" customWidth="1"/>
    <col min="3591" max="3591" width="12.7109375" customWidth="1"/>
    <col min="3592" max="3592" width="12.85546875" customWidth="1"/>
    <col min="3593" max="3593" width="30.28515625" customWidth="1"/>
    <col min="3594" max="3594" width="12.7109375" customWidth="1"/>
    <col min="3595" max="3595" width="11.28515625" customWidth="1"/>
    <col min="3596" max="3596" width="0" hidden="1" customWidth="1"/>
    <col min="3597" max="3597" width="13.5703125" customWidth="1"/>
    <col min="3598" max="3842" width="9.140625" customWidth="1"/>
    <col min="3844" max="3844" width="4.140625" customWidth="1"/>
    <col min="3845" max="3845" width="30.28515625" customWidth="1"/>
    <col min="3846" max="3846" width="12.5703125" customWidth="1"/>
    <col min="3847" max="3847" width="12.7109375" customWidth="1"/>
    <col min="3848" max="3848" width="12.85546875" customWidth="1"/>
    <col min="3849" max="3849" width="30.28515625" customWidth="1"/>
    <col min="3850" max="3850" width="12.7109375" customWidth="1"/>
    <col min="3851" max="3851" width="11.28515625" customWidth="1"/>
    <col min="3852" max="3852" width="0" hidden="1" customWidth="1"/>
    <col min="3853" max="3853" width="13.5703125" customWidth="1"/>
    <col min="3854" max="4098" width="9.140625" customWidth="1"/>
    <col min="4100" max="4100" width="4.140625" customWidth="1"/>
    <col min="4101" max="4101" width="30.28515625" customWidth="1"/>
    <col min="4102" max="4102" width="12.5703125" customWidth="1"/>
    <col min="4103" max="4103" width="12.7109375" customWidth="1"/>
    <col min="4104" max="4104" width="12.85546875" customWidth="1"/>
    <col min="4105" max="4105" width="30.28515625" customWidth="1"/>
    <col min="4106" max="4106" width="12.7109375" customWidth="1"/>
    <col min="4107" max="4107" width="11.28515625" customWidth="1"/>
    <col min="4108" max="4108" width="0" hidden="1" customWidth="1"/>
    <col min="4109" max="4109" width="13.5703125" customWidth="1"/>
    <col min="4110" max="4354" width="9.140625" customWidth="1"/>
    <col min="4356" max="4356" width="4.140625" customWidth="1"/>
    <col min="4357" max="4357" width="30.28515625" customWidth="1"/>
    <col min="4358" max="4358" width="12.5703125" customWidth="1"/>
    <col min="4359" max="4359" width="12.7109375" customWidth="1"/>
    <col min="4360" max="4360" width="12.85546875" customWidth="1"/>
    <col min="4361" max="4361" width="30.28515625" customWidth="1"/>
    <col min="4362" max="4362" width="12.7109375" customWidth="1"/>
    <col min="4363" max="4363" width="11.28515625" customWidth="1"/>
    <col min="4364" max="4364" width="0" hidden="1" customWidth="1"/>
    <col min="4365" max="4365" width="13.5703125" customWidth="1"/>
    <col min="4366" max="4610" width="9.140625" customWidth="1"/>
    <col min="4612" max="4612" width="4.140625" customWidth="1"/>
    <col min="4613" max="4613" width="30.28515625" customWidth="1"/>
    <col min="4614" max="4614" width="12.5703125" customWidth="1"/>
    <col min="4615" max="4615" width="12.7109375" customWidth="1"/>
    <col min="4616" max="4616" width="12.85546875" customWidth="1"/>
    <col min="4617" max="4617" width="30.28515625" customWidth="1"/>
    <col min="4618" max="4618" width="12.7109375" customWidth="1"/>
    <col min="4619" max="4619" width="11.28515625" customWidth="1"/>
    <col min="4620" max="4620" width="0" hidden="1" customWidth="1"/>
    <col min="4621" max="4621" width="13.5703125" customWidth="1"/>
    <col min="4622" max="4866" width="9.140625" customWidth="1"/>
    <col min="4868" max="4868" width="4.140625" customWidth="1"/>
    <col min="4869" max="4869" width="30.28515625" customWidth="1"/>
    <col min="4870" max="4870" width="12.5703125" customWidth="1"/>
    <col min="4871" max="4871" width="12.7109375" customWidth="1"/>
    <col min="4872" max="4872" width="12.85546875" customWidth="1"/>
    <col min="4873" max="4873" width="30.28515625" customWidth="1"/>
    <col min="4874" max="4874" width="12.7109375" customWidth="1"/>
    <col min="4875" max="4875" width="11.28515625" customWidth="1"/>
    <col min="4876" max="4876" width="0" hidden="1" customWidth="1"/>
    <col min="4877" max="4877" width="13.5703125" customWidth="1"/>
    <col min="4878" max="5122" width="9.140625" customWidth="1"/>
    <col min="5124" max="5124" width="4.140625" customWidth="1"/>
    <col min="5125" max="5125" width="30.28515625" customWidth="1"/>
    <col min="5126" max="5126" width="12.5703125" customWidth="1"/>
    <col min="5127" max="5127" width="12.7109375" customWidth="1"/>
    <col min="5128" max="5128" width="12.85546875" customWidth="1"/>
    <col min="5129" max="5129" width="30.28515625" customWidth="1"/>
    <col min="5130" max="5130" width="12.7109375" customWidth="1"/>
    <col min="5131" max="5131" width="11.28515625" customWidth="1"/>
    <col min="5132" max="5132" width="0" hidden="1" customWidth="1"/>
    <col min="5133" max="5133" width="13.5703125" customWidth="1"/>
    <col min="5134" max="5378" width="9.140625" customWidth="1"/>
    <col min="5380" max="5380" width="4.140625" customWidth="1"/>
    <col min="5381" max="5381" width="30.28515625" customWidth="1"/>
    <col min="5382" max="5382" width="12.5703125" customWidth="1"/>
    <col min="5383" max="5383" width="12.7109375" customWidth="1"/>
    <col min="5384" max="5384" width="12.85546875" customWidth="1"/>
    <col min="5385" max="5385" width="30.28515625" customWidth="1"/>
    <col min="5386" max="5386" width="12.7109375" customWidth="1"/>
    <col min="5387" max="5387" width="11.28515625" customWidth="1"/>
    <col min="5388" max="5388" width="0" hidden="1" customWidth="1"/>
    <col min="5389" max="5389" width="13.5703125" customWidth="1"/>
    <col min="5390" max="5634" width="9.140625" customWidth="1"/>
    <col min="5636" max="5636" width="4.140625" customWidth="1"/>
    <col min="5637" max="5637" width="30.28515625" customWidth="1"/>
    <col min="5638" max="5638" width="12.5703125" customWidth="1"/>
    <col min="5639" max="5639" width="12.7109375" customWidth="1"/>
    <col min="5640" max="5640" width="12.85546875" customWidth="1"/>
    <col min="5641" max="5641" width="30.28515625" customWidth="1"/>
    <col min="5642" max="5642" width="12.7109375" customWidth="1"/>
    <col min="5643" max="5643" width="11.28515625" customWidth="1"/>
    <col min="5644" max="5644" width="0" hidden="1" customWidth="1"/>
    <col min="5645" max="5645" width="13.5703125" customWidth="1"/>
    <col min="5646" max="5890" width="9.140625" customWidth="1"/>
    <col min="5892" max="5892" width="4.140625" customWidth="1"/>
    <col min="5893" max="5893" width="30.28515625" customWidth="1"/>
    <col min="5894" max="5894" width="12.5703125" customWidth="1"/>
    <col min="5895" max="5895" width="12.7109375" customWidth="1"/>
    <col min="5896" max="5896" width="12.85546875" customWidth="1"/>
    <col min="5897" max="5897" width="30.28515625" customWidth="1"/>
    <col min="5898" max="5898" width="12.7109375" customWidth="1"/>
    <col min="5899" max="5899" width="11.28515625" customWidth="1"/>
    <col min="5900" max="5900" width="0" hidden="1" customWidth="1"/>
    <col min="5901" max="5901" width="13.5703125" customWidth="1"/>
    <col min="5902" max="6146" width="9.140625" customWidth="1"/>
    <col min="6148" max="6148" width="4.140625" customWidth="1"/>
    <col min="6149" max="6149" width="30.28515625" customWidth="1"/>
    <col min="6150" max="6150" width="12.5703125" customWidth="1"/>
    <col min="6151" max="6151" width="12.7109375" customWidth="1"/>
    <col min="6152" max="6152" width="12.85546875" customWidth="1"/>
    <col min="6153" max="6153" width="30.28515625" customWidth="1"/>
    <col min="6154" max="6154" width="12.7109375" customWidth="1"/>
    <col min="6155" max="6155" width="11.28515625" customWidth="1"/>
    <col min="6156" max="6156" width="0" hidden="1" customWidth="1"/>
    <col min="6157" max="6157" width="13.5703125" customWidth="1"/>
    <col min="6158" max="6402" width="9.140625" customWidth="1"/>
    <col min="6404" max="6404" width="4.140625" customWidth="1"/>
    <col min="6405" max="6405" width="30.28515625" customWidth="1"/>
    <col min="6406" max="6406" width="12.5703125" customWidth="1"/>
    <col min="6407" max="6407" width="12.7109375" customWidth="1"/>
    <col min="6408" max="6408" width="12.85546875" customWidth="1"/>
    <col min="6409" max="6409" width="30.28515625" customWidth="1"/>
    <col min="6410" max="6410" width="12.7109375" customWidth="1"/>
    <col min="6411" max="6411" width="11.28515625" customWidth="1"/>
    <col min="6412" max="6412" width="0" hidden="1" customWidth="1"/>
    <col min="6413" max="6413" width="13.5703125" customWidth="1"/>
    <col min="6414" max="6658" width="9.140625" customWidth="1"/>
    <col min="6660" max="6660" width="4.140625" customWidth="1"/>
    <col min="6661" max="6661" width="30.28515625" customWidth="1"/>
    <col min="6662" max="6662" width="12.5703125" customWidth="1"/>
    <col min="6663" max="6663" width="12.7109375" customWidth="1"/>
    <col min="6664" max="6664" width="12.85546875" customWidth="1"/>
    <col min="6665" max="6665" width="30.28515625" customWidth="1"/>
    <col min="6666" max="6666" width="12.7109375" customWidth="1"/>
    <col min="6667" max="6667" width="11.28515625" customWidth="1"/>
    <col min="6668" max="6668" width="0" hidden="1" customWidth="1"/>
    <col min="6669" max="6669" width="13.5703125" customWidth="1"/>
    <col min="6670" max="6914" width="9.140625" customWidth="1"/>
    <col min="6916" max="6916" width="4.140625" customWidth="1"/>
    <col min="6917" max="6917" width="30.28515625" customWidth="1"/>
    <col min="6918" max="6918" width="12.5703125" customWidth="1"/>
    <col min="6919" max="6919" width="12.7109375" customWidth="1"/>
    <col min="6920" max="6920" width="12.85546875" customWidth="1"/>
    <col min="6921" max="6921" width="30.28515625" customWidth="1"/>
    <col min="6922" max="6922" width="12.7109375" customWidth="1"/>
    <col min="6923" max="6923" width="11.28515625" customWidth="1"/>
    <col min="6924" max="6924" width="0" hidden="1" customWidth="1"/>
    <col min="6925" max="6925" width="13.5703125" customWidth="1"/>
    <col min="6926" max="7170" width="9.140625" customWidth="1"/>
    <col min="7172" max="7172" width="4.140625" customWidth="1"/>
    <col min="7173" max="7173" width="30.28515625" customWidth="1"/>
    <col min="7174" max="7174" width="12.5703125" customWidth="1"/>
    <col min="7175" max="7175" width="12.7109375" customWidth="1"/>
    <col min="7176" max="7176" width="12.85546875" customWidth="1"/>
    <col min="7177" max="7177" width="30.28515625" customWidth="1"/>
    <col min="7178" max="7178" width="12.7109375" customWidth="1"/>
    <col min="7179" max="7179" width="11.28515625" customWidth="1"/>
    <col min="7180" max="7180" width="0" hidden="1" customWidth="1"/>
    <col min="7181" max="7181" width="13.5703125" customWidth="1"/>
    <col min="7182" max="7426" width="9.140625" customWidth="1"/>
    <col min="7428" max="7428" width="4.140625" customWidth="1"/>
    <col min="7429" max="7429" width="30.28515625" customWidth="1"/>
    <col min="7430" max="7430" width="12.5703125" customWidth="1"/>
    <col min="7431" max="7431" width="12.7109375" customWidth="1"/>
    <col min="7432" max="7432" width="12.85546875" customWidth="1"/>
    <col min="7433" max="7433" width="30.28515625" customWidth="1"/>
    <col min="7434" max="7434" width="12.7109375" customWidth="1"/>
    <col min="7435" max="7435" width="11.28515625" customWidth="1"/>
    <col min="7436" max="7436" width="0" hidden="1" customWidth="1"/>
    <col min="7437" max="7437" width="13.5703125" customWidth="1"/>
    <col min="7438" max="7682" width="9.140625" customWidth="1"/>
    <col min="7684" max="7684" width="4.140625" customWidth="1"/>
    <col min="7685" max="7685" width="30.28515625" customWidth="1"/>
    <col min="7686" max="7686" width="12.5703125" customWidth="1"/>
    <col min="7687" max="7687" width="12.7109375" customWidth="1"/>
    <col min="7688" max="7688" width="12.85546875" customWidth="1"/>
    <col min="7689" max="7689" width="30.28515625" customWidth="1"/>
    <col min="7690" max="7690" width="12.7109375" customWidth="1"/>
    <col min="7691" max="7691" width="11.28515625" customWidth="1"/>
    <col min="7692" max="7692" width="0" hidden="1" customWidth="1"/>
    <col min="7693" max="7693" width="13.5703125" customWidth="1"/>
    <col min="7694" max="7938" width="9.140625" customWidth="1"/>
    <col min="7940" max="7940" width="4.140625" customWidth="1"/>
    <col min="7941" max="7941" width="30.28515625" customWidth="1"/>
    <col min="7942" max="7942" width="12.5703125" customWidth="1"/>
    <col min="7943" max="7943" width="12.7109375" customWidth="1"/>
    <col min="7944" max="7944" width="12.85546875" customWidth="1"/>
    <col min="7945" max="7945" width="30.28515625" customWidth="1"/>
    <col min="7946" max="7946" width="12.7109375" customWidth="1"/>
    <col min="7947" max="7947" width="11.28515625" customWidth="1"/>
    <col min="7948" max="7948" width="0" hidden="1" customWidth="1"/>
    <col min="7949" max="7949" width="13.5703125" customWidth="1"/>
    <col min="7950" max="8194" width="9.140625" customWidth="1"/>
    <col min="8196" max="8196" width="4.140625" customWidth="1"/>
    <col min="8197" max="8197" width="30.28515625" customWidth="1"/>
    <col min="8198" max="8198" width="12.5703125" customWidth="1"/>
    <col min="8199" max="8199" width="12.7109375" customWidth="1"/>
    <col min="8200" max="8200" width="12.85546875" customWidth="1"/>
    <col min="8201" max="8201" width="30.28515625" customWidth="1"/>
    <col min="8202" max="8202" width="12.7109375" customWidth="1"/>
    <col min="8203" max="8203" width="11.28515625" customWidth="1"/>
    <col min="8204" max="8204" width="0" hidden="1" customWidth="1"/>
    <col min="8205" max="8205" width="13.5703125" customWidth="1"/>
    <col min="8206" max="8450" width="9.140625" customWidth="1"/>
    <col min="8452" max="8452" width="4.140625" customWidth="1"/>
    <col min="8453" max="8453" width="30.28515625" customWidth="1"/>
    <col min="8454" max="8454" width="12.5703125" customWidth="1"/>
    <col min="8455" max="8455" width="12.7109375" customWidth="1"/>
    <col min="8456" max="8456" width="12.85546875" customWidth="1"/>
    <col min="8457" max="8457" width="30.28515625" customWidth="1"/>
    <col min="8458" max="8458" width="12.7109375" customWidth="1"/>
    <col min="8459" max="8459" width="11.28515625" customWidth="1"/>
    <col min="8460" max="8460" width="0" hidden="1" customWidth="1"/>
    <col min="8461" max="8461" width="13.5703125" customWidth="1"/>
    <col min="8462" max="8706" width="9.140625" customWidth="1"/>
    <col min="8708" max="8708" width="4.140625" customWidth="1"/>
    <col min="8709" max="8709" width="30.28515625" customWidth="1"/>
    <col min="8710" max="8710" width="12.5703125" customWidth="1"/>
    <col min="8711" max="8711" width="12.7109375" customWidth="1"/>
    <col min="8712" max="8712" width="12.85546875" customWidth="1"/>
    <col min="8713" max="8713" width="30.28515625" customWidth="1"/>
    <col min="8714" max="8714" width="12.7109375" customWidth="1"/>
    <col min="8715" max="8715" width="11.28515625" customWidth="1"/>
    <col min="8716" max="8716" width="0" hidden="1" customWidth="1"/>
    <col min="8717" max="8717" width="13.5703125" customWidth="1"/>
    <col min="8718" max="8962" width="9.140625" customWidth="1"/>
    <col min="8964" max="8964" width="4.140625" customWidth="1"/>
    <col min="8965" max="8965" width="30.28515625" customWidth="1"/>
    <col min="8966" max="8966" width="12.5703125" customWidth="1"/>
    <col min="8967" max="8967" width="12.7109375" customWidth="1"/>
    <col min="8968" max="8968" width="12.85546875" customWidth="1"/>
    <col min="8969" max="8969" width="30.28515625" customWidth="1"/>
    <col min="8970" max="8970" width="12.7109375" customWidth="1"/>
    <col min="8971" max="8971" width="11.28515625" customWidth="1"/>
    <col min="8972" max="8972" width="0" hidden="1" customWidth="1"/>
    <col min="8973" max="8973" width="13.5703125" customWidth="1"/>
    <col min="8974" max="9218" width="9.140625" customWidth="1"/>
    <col min="9220" max="9220" width="4.140625" customWidth="1"/>
    <col min="9221" max="9221" width="30.28515625" customWidth="1"/>
    <col min="9222" max="9222" width="12.5703125" customWidth="1"/>
    <col min="9223" max="9223" width="12.7109375" customWidth="1"/>
    <col min="9224" max="9224" width="12.85546875" customWidth="1"/>
    <col min="9225" max="9225" width="30.28515625" customWidth="1"/>
    <col min="9226" max="9226" width="12.7109375" customWidth="1"/>
    <col min="9227" max="9227" width="11.28515625" customWidth="1"/>
    <col min="9228" max="9228" width="0" hidden="1" customWidth="1"/>
    <col min="9229" max="9229" width="13.5703125" customWidth="1"/>
    <col min="9230" max="9474" width="9.140625" customWidth="1"/>
    <col min="9476" max="9476" width="4.140625" customWidth="1"/>
    <col min="9477" max="9477" width="30.28515625" customWidth="1"/>
    <col min="9478" max="9478" width="12.5703125" customWidth="1"/>
    <col min="9479" max="9479" width="12.7109375" customWidth="1"/>
    <col min="9480" max="9480" width="12.85546875" customWidth="1"/>
    <col min="9481" max="9481" width="30.28515625" customWidth="1"/>
    <col min="9482" max="9482" width="12.7109375" customWidth="1"/>
    <col min="9483" max="9483" width="11.28515625" customWidth="1"/>
    <col min="9484" max="9484" width="0" hidden="1" customWidth="1"/>
    <col min="9485" max="9485" width="13.5703125" customWidth="1"/>
    <col min="9486" max="9730" width="9.140625" customWidth="1"/>
    <col min="9732" max="9732" width="4.140625" customWidth="1"/>
    <col min="9733" max="9733" width="30.28515625" customWidth="1"/>
    <col min="9734" max="9734" width="12.5703125" customWidth="1"/>
    <col min="9735" max="9735" width="12.7109375" customWidth="1"/>
    <col min="9736" max="9736" width="12.85546875" customWidth="1"/>
    <col min="9737" max="9737" width="30.28515625" customWidth="1"/>
    <col min="9738" max="9738" width="12.7109375" customWidth="1"/>
    <col min="9739" max="9739" width="11.28515625" customWidth="1"/>
    <col min="9740" max="9740" width="0" hidden="1" customWidth="1"/>
    <col min="9741" max="9741" width="13.5703125" customWidth="1"/>
    <col min="9742" max="9986" width="9.140625" customWidth="1"/>
    <col min="9988" max="9988" width="4.140625" customWidth="1"/>
    <col min="9989" max="9989" width="30.28515625" customWidth="1"/>
    <col min="9990" max="9990" width="12.5703125" customWidth="1"/>
    <col min="9991" max="9991" width="12.7109375" customWidth="1"/>
    <col min="9992" max="9992" width="12.85546875" customWidth="1"/>
    <col min="9993" max="9993" width="30.28515625" customWidth="1"/>
    <col min="9994" max="9994" width="12.7109375" customWidth="1"/>
    <col min="9995" max="9995" width="11.28515625" customWidth="1"/>
    <col min="9996" max="9996" width="0" hidden="1" customWidth="1"/>
    <col min="9997" max="9997" width="13.5703125" customWidth="1"/>
    <col min="9998" max="10242" width="9.140625" customWidth="1"/>
    <col min="10244" max="10244" width="4.140625" customWidth="1"/>
    <col min="10245" max="10245" width="30.28515625" customWidth="1"/>
    <col min="10246" max="10246" width="12.5703125" customWidth="1"/>
    <col min="10247" max="10247" width="12.7109375" customWidth="1"/>
    <col min="10248" max="10248" width="12.85546875" customWidth="1"/>
    <col min="10249" max="10249" width="30.28515625" customWidth="1"/>
    <col min="10250" max="10250" width="12.7109375" customWidth="1"/>
    <col min="10251" max="10251" width="11.28515625" customWidth="1"/>
    <col min="10252" max="10252" width="0" hidden="1" customWidth="1"/>
    <col min="10253" max="10253" width="13.5703125" customWidth="1"/>
    <col min="10254" max="10498" width="9.140625" customWidth="1"/>
    <col min="10500" max="10500" width="4.140625" customWidth="1"/>
    <col min="10501" max="10501" width="30.28515625" customWidth="1"/>
    <col min="10502" max="10502" width="12.5703125" customWidth="1"/>
    <col min="10503" max="10503" width="12.7109375" customWidth="1"/>
    <col min="10504" max="10504" width="12.85546875" customWidth="1"/>
    <col min="10505" max="10505" width="30.28515625" customWidth="1"/>
    <col min="10506" max="10506" width="12.7109375" customWidth="1"/>
    <col min="10507" max="10507" width="11.28515625" customWidth="1"/>
    <col min="10508" max="10508" width="0" hidden="1" customWidth="1"/>
    <col min="10509" max="10509" width="13.5703125" customWidth="1"/>
    <col min="10510" max="10754" width="9.140625" customWidth="1"/>
    <col min="10756" max="10756" width="4.140625" customWidth="1"/>
    <col min="10757" max="10757" width="30.28515625" customWidth="1"/>
    <col min="10758" max="10758" width="12.5703125" customWidth="1"/>
    <col min="10759" max="10759" width="12.7109375" customWidth="1"/>
    <col min="10760" max="10760" width="12.85546875" customWidth="1"/>
    <col min="10761" max="10761" width="30.28515625" customWidth="1"/>
    <col min="10762" max="10762" width="12.7109375" customWidth="1"/>
    <col min="10763" max="10763" width="11.28515625" customWidth="1"/>
    <col min="10764" max="10764" width="0" hidden="1" customWidth="1"/>
    <col min="10765" max="10765" width="13.5703125" customWidth="1"/>
    <col min="10766" max="11010" width="9.140625" customWidth="1"/>
    <col min="11012" max="11012" width="4.140625" customWidth="1"/>
    <col min="11013" max="11013" width="30.28515625" customWidth="1"/>
    <col min="11014" max="11014" width="12.5703125" customWidth="1"/>
    <col min="11015" max="11015" width="12.7109375" customWidth="1"/>
    <col min="11016" max="11016" width="12.85546875" customWidth="1"/>
    <col min="11017" max="11017" width="30.28515625" customWidth="1"/>
    <col min="11018" max="11018" width="12.7109375" customWidth="1"/>
    <col min="11019" max="11019" width="11.28515625" customWidth="1"/>
    <col min="11020" max="11020" width="0" hidden="1" customWidth="1"/>
    <col min="11021" max="11021" width="13.5703125" customWidth="1"/>
    <col min="11022" max="11266" width="9.140625" customWidth="1"/>
    <col min="11268" max="11268" width="4.140625" customWidth="1"/>
    <col min="11269" max="11269" width="30.28515625" customWidth="1"/>
    <col min="11270" max="11270" width="12.5703125" customWidth="1"/>
    <col min="11271" max="11271" width="12.7109375" customWidth="1"/>
    <col min="11272" max="11272" width="12.85546875" customWidth="1"/>
    <col min="11273" max="11273" width="30.28515625" customWidth="1"/>
    <col min="11274" max="11274" width="12.7109375" customWidth="1"/>
    <col min="11275" max="11275" width="11.28515625" customWidth="1"/>
    <col min="11276" max="11276" width="0" hidden="1" customWidth="1"/>
    <col min="11277" max="11277" width="13.5703125" customWidth="1"/>
    <col min="11278" max="11522" width="9.140625" customWidth="1"/>
    <col min="11524" max="11524" width="4.140625" customWidth="1"/>
    <col min="11525" max="11525" width="30.28515625" customWidth="1"/>
    <col min="11526" max="11526" width="12.5703125" customWidth="1"/>
    <col min="11527" max="11527" width="12.7109375" customWidth="1"/>
    <col min="11528" max="11528" width="12.85546875" customWidth="1"/>
    <col min="11529" max="11529" width="30.28515625" customWidth="1"/>
    <col min="11530" max="11530" width="12.7109375" customWidth="1"/>
    <col min="11531" max="11531" width="11.28515625" customWidth="1"/>
    <col min="11532" max="11532" width="0" hidden="1" customWidth="1"/>
    <col min="11533" max="11533" width="13.5703125" customWidth="1"/>
    <col min="11534" max="11778" width="9.140625" customWidth="1"/>
    <col min="11780" max="11780" width="4.140625" customWidth="1"/>
    <col min="11781" max="11781" width="30.28515625" customWidth="1"/>
    <col min="11782" max="11782" width="12.5703125" customWidth="1"/>
    <col min="11783" max="11783" width="12.7109375" customWidth="1"/>
    <col min="11784" max="11784" width="12.85546875" customWidth="1"/>
    <col min="11785" max="11785" width="30.28515625" customWidth="1"/>
    <col min="11786" max="11786" width="12.7109375" customWidth="1"/>
    <col min="11787" max="11787" width="11.28515625" customWidth="1"/>
    <col min="11788" max="11788" width="0" hidden="1" customWidth="1"/>
    <col min="11789" max="11789" width="13.5703125" customWidth="1"/>
    <col min="11790" max="12034" width="9.140625" customWidth="1"/>
    <col min="12036" max="12036" width="4.140625" customWidth="1"/>
    <col min="12037" max="12037" width="30.28515625" customWidth="1"/>
    <col min="12038" max="12038" width="12.5703125" customWidth="1"/>
    <col min="12039" max="12039" width="12.7109375" customWidth="1"/>
    <col min="12040" max="12040" width="12.85546875" customWidth="1"/>
    <col min="12041" max="12041" width="30.28515625" customWidth="1"/>
    <col min="12042" max="12042" width="12.7109375" customWidth="1"/>
    <col min="12043" max="12043" width="11.28515625" customWidth="1"/>
    <col min="12044" max="12044" width="0" hidden="1" customWidth="1"/>
    <col min="12045" max="12045" width="13.5703125" customWidth="1"/>
    <col min="12046" max="12290" width="9.140625" customWidth="1"/>
    <col min="12292" max="12292" width="4.140625" customWidth="1"/>
    <col min="12293" max="12293" width="30.28515625" customWidth="1"/>
    <col min="12294" max="12294" width="12.5703125" customWidth="1"/>
    <col min="12295" max="12295" width="12.7109375" customWidth="1"/>
    <col min="12296" max="12296" width="12.85546875" customWidth="1"/>
    <col min="12297" max="12297" width="30.28515625" customWidth="1"/>
    <col min="12298" max="12298" width="12.7109375" customWidth="1"/>
    <col min="12299" max="12299" width="11.28515625" customWidth="1"/>
    <col min="12300" max="12300" width="0" hidden="1" customWidth="1"/>
    <col min="12301" max="12301" width="13.5703125" customWidth="1"/>
    <col min="12302" max="12546" width="9.140625" customWidth="1"/>
    <col min="12548" max="12548" width="4.140625" customWidth="1"/>
    <col min="12549" max="12549" width="30.28515625" customWidth="1"/>
    <col min="12550" max="12550" width="12.5703125" customWidth="1"/>
    <col min="12551" max="12551" width="12.7109375" customWidth="1"/>
    <col min="12552" max="12552" width="12.85546875" customWidth="1"/>
    <col min="12553" max="12553" width="30.28515625" customWidth="1"/>
    <col min="12554" max="12554" width="12.7109375" customWidth="1"/>
    <col min="12555" max="12555" width="11.28515625" customWidth="1"/>
    <col min="12556" max="12556" width="0" hidden="1" customWidth="1"/>
    <col min="12557" max="12557" width="13.5703125" customWidth="1"/>
    <col min="12558" max="12802" width="9.140625" customWidth="1"/>
    <col min="12804" max="12804" width="4.140625" customWidth="1"/>
    <col min="12805" max="12805" width="30.28515625" customWidth="1"/>
    <col min="12806" max="12806" width="12.5703125" customWidth="1"/>
    <col min="12807" max="12807" width="12.7109375" customWidth="1"/>
    <col min="12808" max="12808" width="12.85546875" customWidth="1"/>
    <col min="12809" max="12809" width="30.28515625" customWidth="1"/>
    <col min="12810" max="12810" width="12.7109375" customWidth="1"/>
    <col min="12811" max="12811" width="11.28515625" customWidth="1"/>
    <col min="12812" max="12812" width="0" hidden="1" customWidth="1"/>
    <col min="12813" max="12813" width="13.5703125" customWidth="1"/>
    <col min="12814" max="13058" width="9.140625" customWidth="1"/>
    <col min="13060" max="13060" width="4.140625" customWidth="1"/>
    <col min="13061" max="13061" width="30.28515625" customWidth="1"/>
    <col min="13062" max="13062" width="12.5703125" customWidth="1"/>
    <col min="13063" max="13063" width="12.7109375" customWidth="1"/>
    <col min="13064" max="13064" width="12.85546875" customWidth="1"/>
    <col min="13065" max="13065" width="30.28515625" customWidth="1"/>
    <col min="13066" max="13066" width="12.7109375" customWidth="1"/>
    <col min="13067" max="13067" width="11.28515625" customWidth="1"/>
    <col min="13068" max="13068" width="0" hidden="1" customWidth="1"/>
    <col min="13069" max="13069" width="13.5703125" customWidth="1"/>
    <col min="13070" max="13314" width="9.140625" customWidth="1"/>
    <col min="13316" max="13316" width="4.140625" customWidth="1"/>
    <col min="13317" max="13317" width="30.28515625" customWidth="1"/>
    <col min="13318" max="13318" width="12.5703125" customWidth="1"/>
    <col min="13319" max="13319" width="12.7109375" customWidth="1"/>
    <col min="13320" max="13320" width="12.85546875" customWidth="1"/>
    <col min="13321" max="13321" width="30.28515625" customWidth="1"/>
    <col min="13322" max="13322" width="12.7109375" customWidth="1"/>
    <col min="13323" max="13323" width="11.28515625" customWidth="1"/>
    <col min="13324" max="13324" width="0" hidden="1" customWidth="1"/>
    <col min="13325" max="13325" width="13.5703125" customWidth="1"/>
    <col min="13326" max="13570" width="9.140625" customWidth="1"/>
    <col min="13572" max="13572" width="4.140625" customWidth="1"/>
    <col min="13573" max="13573" width="30.28515625" customWidth="1"/>
    <col min="13574" max="13574" width="12.5703125" customWidth="1"/>
    <col min="13575" max="13575" width="12.7109375" customWidth="1"/>
    <col min="13576" max="13576" width="12.85546875" customWidth="1"/>
    <col min="13577" max="13577" width="30.28515625" customWidth="1"/>
    <col min="13578" max="13578" width="12.7109375" customWidth="1"/>
    <col min="13579" max="13579" width="11.28515625" customWidth="1"/>
    <col min="13580" max="13580" width="0" hidden="1" customWidth="1"/>
    <col min="13581" max="13581" width="13.5703125" customWidth="1"/>
    <col min="13582" max="13826" width="9.140625" customWidth="1"/>
    <col min="13828" max="13828" width="4.140625" customWidth="1"/>
    <col min="13829" max="13829" width="30.28515625" customWidth="1"/>
    <col min="13830" max="13830" width="12.5703125" customWidth="1"/>
    <col min="13831" max="13831" width="12.7109375" customWidth="1"/>
    <col min="13832" max="13832" width="12.85546875" customWidth="1"/>
    <col min="13833" max="13833" width="30.28515625" customWidth="1"/>
    <col min="13834" max="13834" width="12.7109375" customWidth="1"/>
    <col min="13835" max="13835" width="11.28515625" customWidth="1"/>
    <col min="13836" max="13836" width="0" hidden="1" customWidth="1"/>
    <col min="13837" max="13837" width="13.5703125" customWidth="1"/>
    <col min="13838" max="14082" width="9.140625" customWidth="1"/>
    <col min="14084" max="14084" width="4.140625" customWidth="1"/>
    <col min="14085" max="14085" width="30.28515625" customWidth="1"/>
    <col min="14086" max="14086" width="12.5703125" customWidth="1"/>
    <col min="14087" max="14087" width="12.7109375" customWidth="1"/>
    <col min="14088" max="14088" width="12.85546875" customWidth="1"/>
    <col min="14089" max="14089" width="30.28515625" customWidth="1"/>
    <col min="14090" max="14090" width="12.7109375" customWidth="1"/>
    <col min="14091" max="14091" width="11.28515625" customWidth="1"/>
    <col min="14092" max="14092" width="0" hidden="1" customWidth="1"/>
    <col min="14093" max="14093" width="13.5703125" customWidth="1"/>
    <col min="14094" max="14338" width="9.140625" customWidth="1"/>
    <col min="14340" max="14340" width="4.140625" customWidth="1"/>
    <col min="14341" max="14341" width="30.28515625" customWidth="1"/>
    <col min="14342" max="14342" width="12.5703125" customWidth="1"/>
    <col min="14343" max="14343" width="12.7109375" customWidth="1"/>
    <col min="14344" max="14344" width="12.85546875" customWidth="1"/>
    <col min="14345" max="14345" width="30.28515625" customWidth="1"/>
    <col min="14346" max="14346" width="12.7109375" customWidth="1"/>
    <col min="14347" max="14347" width="11.28515625" customWidth="1"/>
    <col min="14348" max="14348" width="0" hidden="1" customWidth="1"/>
    <col min="14349" max="14349" width="13.5703125" customWidth="1"/>
    <col min="14350" max="14594" width="9.140625" customWidth="1"/>
    <col min="14596" max="14596" width="4.140625" customWidth="1"/>
    <col min="14597" max="14597" width="30.28515625" customWidth="1"/>
    <col min="14598" max="14598" width="12.5703125" customWidth="1"/>
    <col min="14599" max="14599" width="12.7109375" customWidth="1"/>
    <col min="14600" max="14600" width="12.85546875" customWidth="1"/>
    <col min="14601" max="14601" width="30.28515625" customWidth="1"/>
    <col min="14602" max="14602" width="12.7109375" customWidth="1"/>
    <col min="14603" max="14603" width="11.28515625" customWidth="1"/>
    <col min="14604" max="14604" width="0" hidden="1" customWidth="1"/>
    <col min="14605" max="14605" width="13.5703125" customWidth="1"/>
    <col min="14606" max="14850" width="9.140625" customWidth="1"/>
    <col min="14852" max="14852" width="4.140625" customWidth="1"/>
    <col min="14853" max="14853" width="30.28515625" customWidth="1"/>
    <col min="14854" max="14854" width="12.5703125" customWidth="1"/>
    <col min="14855" max="14855" width="12.7109375" customWidth="1"/>
    <col min="14856" max="14856" width="12.85546875" customWidth="1"/>
    <col min="14857" max="14857" width="30.28515625" customWidth="1"/>
    <col min="14858" max="14858" width="12.7109375" customWidth="1"/>
    <col min="14859" max="14859" width="11.28515625" customWidth="1"/>
    <col min="14860" max="14860" width="0" hidden="1" customWidth="1"/>
    <col min="14861" max="14861" width="13.5703125" customWidth="1"/>
    <col min="14862" max="15106" width="9.140625" customWidth="1"/>
    <col min="15108" max="15108" width="4.140625" customWidth="1"/>
    <col min="15109" max="15109" width="30.28515625" customWidth="1"/>
    <col min="15110" max="15110" width="12.5703125" customWidth="1"/>
    <col min="15111" max="15111" width="12.7109375" customWidth="1"/>
    <col min="15112" max="15112" width="12.85546875" customWidth="1"/>
    <col min="15113" max="15113" width="30.28515625" customWidth="1"/>
    <col min="15114" max="15114" width="12.7109375" customWidth="1"/>
    <col min="15115" max="15115" width="11.28515625" customWidth="1"/>
    <col min="15116" max="15116" width="0" hidden="1" customWidth="1"/>
    <col min="15117" max="15117" width="13.5703125" customWidth="1"/>
    <col min="15118" max="15362" width="9.140625" customWidth="1"/>
    <col min="15364" max="15364" width="4.140625" customWidth="1"/>
    <col min="15365" max="15365" width="30.28515625" customWidth="1"/>
    <col min="15366" max="15366" width="12.5703125" customWidth="1"/>
    <col min="15367" max="15367" width="12.7109375" customWidth="1"/>
    <col min="15368" max="15368" width="12.85546875" customWidth="1"/>
    <col min="15369" max="15369" width="30.28515625" customWidth="1"/>
    <col min="15370" max="15370" width="12.7109375" customWidth="1"/>
    <col min="15371" max="15371" width="11.28515625" customWidth="1"/>
    <col min="15372" max="15372" width="0" hidden="1" customWidth="1"/>
    <col min="15373" max="15373" width="13.5703125" customWidth="1"/>
    <col min="15374" max="15618" width="9.140625" customWidth="1"/>
    <col min="15620" max="15620" width="4.140625" customWidth="1"/>
    <col min="15621" max="15621" width="30.28515625" customWidth="1"/>
    <col min="15622" max="15622" width="12.5703125" customWidth="1"/>
    <col min="15623" max="15623" width="12.7109375" customWidth="1"/>
    <col min="15624" max="15624" width="12.85546875" customWidth="1"/>
    <col min="15625" max="15625" width="30.28515625" customWidth="1"/>
    <col min="15626" max="15626" width="12.7109375" customWidth="1"/>
    <col min="15627" max="15627" width="11.28515625" customWidth="1"/>
    <col min="15628" max="15628" width="0" hidden="1" customWidth="1"/>
    <col min="15629" max="15629" width="13.5703125" customWidth="1"/>
    <col min="15630" max="15874" width="9.140625" customWidth="1"/>
    <col min="15876" max="15876" width="4.140625" customWidth="1"/>
    <col min="15877" max="15877" width="30.28515625" customWidth="1"/>
    <col min="15878" max="15878" width="12.5703125" customWidth="1"/>
    <col min="15879" max="15879" width="12.7109375" customWidth="1"/>
    <col min="15880" max="15880" width="12.85546875" customWidth="1"/>
    <col min="15881" max="15881" width="30.28515625" customWidth="1"/>
    <col min="15882" max="15882" width="12.7109375" customWidth="1"/>
    <col min="15883" max="15883" width="11.28515625" customWidth="1"/>
    <col min="15884" max="15884" width="0" hidden="1" customWidth="1"/>
    <col min="15885" max="15885" width="13.5703125" customWidth="1"/>
    <col min="15886" max="16130" width="9.140625" customWidth="1"/>
    <col min="16132" max="16132" width="4.140625" customWidth="1"/>
    <col min="16133" max="16133" width="30.28515625" customWidth="1"/>
    <col min="16134" max="16134" width="12.5703125" customWidth="1"/>
    <col min="16135" max="16135" width="12.7109375" customWidth="1"/>
    <col min="16136" max="16136" width="12.85546875" customWidth="1"/>
    <col min="16137" max="16137" width="30.28515625" customWidth="1"/>
    <col min="16138" max="16138" width="12.7109375" customWidth="1"/>
    <col min="16139" max="16139" width="11.28515625" customWidth="1"/>
    <col min="16140" max="16140" width="0" hidden="1" customWidth="1"/>
    <col min="16141" max="16141" width="13.5703125" customWidth="1"/>
    <col min="16142" max="16384" width="9.140625" customWidth="1"/>
  </cols>
  <sheetData>
    <row r="1" spans="1:258" ht="25.5">
      <c r="B1" s="472" t="s">
        <v>333</v>
      </c>
    </row>
    <row r="2" spans="1:258" ht="31.5">
      <c r="B2" s="174" t="s">
        <v>200</v>
      </c>
      <c r="C2" s="175"/>
      <c r="D2" s="175"/>
      <c r="E2" s="175"/>
      <c r="F2" s="175"/>
      <c r="G2" s="175"/>
      <c r="H2" s="175"/>
      <c r="I2" s="176"/>
      <c r="J2" s="176"/>
      <c r="K2" s="473"/>
      <c r="L2" s="177"/>
      <c r="M2" s="429"/>
      <c r="N2" s="177"/>
    </row>
    <row r="3" spans="1:258" ht="15.75" thickBot="1">
      <c r="C3" s="179"/>
      <c r="D3" s="179"/>
      <c r="E3" s="179"/>
      <c r="F3" s="179"/>
      <c r="G3" s="179"/>
      <c r="H3" s="179"/>
      <c r="I3" s="180"/>
      <c r="J3" s="180"/>
      <c r="K3" s="473"/>
      <c r="L3" s="181"/>
      <c r="M3" s="430"/>
      <c r="N3" s="181"/>
    </row>
    <row r="4" spans="1:258" ht="15.75" thickBot="1">
      <c r="A4" s="476" t="s">
        <v>201</v>
      </c>
      <c r="B4" s="182" t="s">
        <v>101</v>
      </c>
      <c r="C4" s="183"/>
      <c r="D4" s="183"/>
      <c r="E4" s="292"/>
      <c r="F4" s="402"/>
      <c r="G4" s="402"/>
      <c r="H4" s="185" t="s">
        <v>202</v>
      </c>
      <c r="I4" s="186"/>
      <c r="J4" s="187"/>
      <c r="K4" s="474"/>
      <c r="L4" s="293"/>
      <c r="M4" s="431"/>
      <c r="N4" s="448"/>
    </row>
    <row r="5" spans="1:258" ht="60.75" thickBot="1">
      <c r="A5" s="477"/>
      <c r="B5" s="188" t="s">
        <v>54</v>
      </c>
      <c r="C5" s="189" t="s">
        <v>276</v>
      </c>
      <c r="D5" s="276" t="s">
        <v>148</v>
      </c>
      <c r="E5" s="326" t="s">
        <v>313</v>
      </c>
      <c r="F5" s="420" t="s">
        <v>328</v>
      </c>
      <c r="G5" s="449" t="s">
        <v>326</v>
      </c>
      <c r="H5" s="285" t="s">
        <v>54</v>
      </c>
      <c r="I5" s="190" t="s">
        <v>146</v>
      </c>
      <c r="J5" s="190" t="s">
        <v>148</v>
      </c>
      <c r="K5" s="475"/>
      <c r="L5" s="326" t="s">
        <v>313</v>
      </c>
      <c r="M5" s="420" t="s">
        <v>328</v>
      </c>
      <c r="N5" s="449" t="s">
        <v>326</v>
      </c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  <c r="IT5" s="191"/>
      <c r="IU5" s="191"/>
      <c r="IV5" s="191"/>
      <c r="IW5" s="191"/>
      <c r="IX5" s="191"/>
    </row>
    <row r="6" spans="1:258" ht="15.75" thickBot="1">
      <c r="A6" s="452">
        <v>1</v>
      </c>
      <c r="B6" s="453">
        <v>2</v>
      </c>
      <c r="C6" s="452">
        <v>3</v>
      </c>
      <c r="D6" s="453">
        <v>4</v>
      </c>
      <c r="E6" s="456">
        <v>5</v>
      </c>
      <c r="F6" s="456">
        <v>6</v>
      </c>
      <c r="G6" s="456">
        <v>7</v>
      </c>
      <c r="H6" s="454">
        <v>8</v>
      </c>
      <c r="I6" s="455">
        <v>9</v>
      </c>
      <c r="J6" s="455">
        <v>10</v>
      </c>
      <c r="K6" s="474"/>
      <c r="L6" s="457">
        <v>11</v>
      </c>
      <c r="M6" s="457">
        <v>12</v>
      </c>
      <c r="N6" s="457">
        <v>13</v>
      </c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  <c r="IT6" s="193"/>
      <c r="IU6" s="193"/>
      <c r="IV6" s="193"/>
      <c r="IW6" s="193"/>
      <c r="IX6" s="193"/>
    </row>
    <row r="7" spans="1:258" ht="25.5">
      <c r="A7" s="194">
        <v>1</v>
      </c>
      <c r="B7" s="195" t="s">
        <v>77</v>
      </c>
      <c r="C7" s="196">
        <v>9059718</v>
      </c>
      <c r="D7" s="277">
        <v>9394130</v>
      </c>
      <c r="E7" s="450">
        <v>10300296</v>
      </c>
      <c r="F7" s="451">
        <v>10325184</v>
      </c>
      <c r="G7" s="450">
        <v>10322258</v>
      </c>
      <c r="H7" s="286" t="s">
        <v>28</v>
      </c>
      <c r="I7" s="198">
        <v>3937687</v>
      </c>
      <c r="J7" s="197">
        <v>3953415</v>
      </c>
      <c r="K7" s="475"/>
      <c r="L7" s="450">
        <v>3974815</v>
      </c>
      <c r="M7" s="451">
        <v>4518215</v>
      </c>
      <c r="N7" s="450">
        <v>4518215</v>
      </c>
    </row>
    <row r="8" spans="1:258" ht="25.5">
      <c r="A8" s="199">
        <v>2</v>
      </c>
      <c r="B8" s="200" t="s">
        <v>106</v>
      </c>
      <c r="C8" s="201">
        <v>8292975</v>
      </c>
      <c r="D8" s="278">
        <v>7461000</v>
      </c>
      <c r="E8" s="327">
        <v>7461000</v>
      </c>
      <c r="F8" s="421">
        <v>7461000</v>
      </c>
      <c r="G8" s="327">
        <v>7528869</v>
      </c>
      <c r="H8" s="287" t="s">
        <v>75</v>
      </c>
      <c r="I8" s="203">
        <v>941562</v>
      </c>
      <c r="J8" s="202">
        <v>924134</v>
      </c>
      <c r="K8" s="475"/>
      <c r="L8" s="327">
        <v>926400</v>
      </c>
      <c r="M8" s="421">
        <v>982200</v>
      </c>
      <c r="N8" s="327">
        <v>982200</v>
      </c>
    </row>
    <row r="9" spans="1:258">
      <c r="A9" s="199">
        <v>3</v>
      </c>
      <c r="B9" s="200" t="s">
        <v>131</v>
      </c>
      <c r="C9" s="201">
        <v>1127009</v>
      </c>
      <c r="D9" s="278">
        <v>655000</v>
      </c>
      <c r="E9" s="327">
        <v>655000</v>
      </c>
      <c r="F9" s="421">
        <v>655000</v>
      </c>
      <c r="G9" s="327">
        <v>756612</v>
      </c>
      <c r="H9" s="287" t="s">
        <v>203</v>
      </c>
      <c r="I9" s="203">
        <v>4122951</v>
      </c>
      <c r="J9" s="202">
        <v>5719000</v>
      </c>
      <c r="K9" s="475"/>
      <c r="L9" s="327">
        <v>5719000</v>
      </c>
      <c r="M9" s="421">
        <v>6646667</v>
      </c>
      <c r="N9" s="327">
        <v>6646667</v>
      </c>
    </row>
    <row r="10" spans="1:258" ht="25.5">
      <c r="A10" s="199">
        <v>4</v>
      </c>
      <c r="B10" s="204" t="s">
        <v>110</v>
      </c>
      <c r="C10" s="201">
        <v>3381506</v>
      </c>
      <c r="D10" s="278">
        <v>180000</v>
      </c>
      <c r="E10" s="327">
        <v>312229</v>
      </c>
      <c r="F10" s="421">
        <v>312229</v>
      </c>
      <c r="G10" s="327">
        <v>432229</v>
      </c>
      <c r="H10" s="287" t="s">
        <v>121</v>
      </c>
      <c r="I10" s="203">
        <v>575000</v>
      </c>
      <c r="J10" s="202">
        <v>1254000</v>
      </c>
      <c r="K10" s="475"/>
      <c r="L10" s="327">
        <v>1254000</v>
      </c>
      <c r="M10" s="421">
        <v>1254000</v>
      </c>
      <c r="N10" s="327">
        <v>1374000</v>
      </c>
    </row>
    <row r="11" spans="1:258">
      <c r="A11" s="199">
        <v>5</v>
      </c>
      <c r="B11" s="200" t="s">
        <v>204</v>
      </c>
      <c r="C11" s="203">
        <v>0</v>
      </c>
      <c r="D11" s="279">
        <v>0</v>
      </c>
      <c r="E11" s="337">
        <v>0</v>
      </c>
      <c r="F11" s="422">
        <v>0</v>
      </c>
      <c r="G11" s="337">
        <v>0</v>
      </c>
      <c r="H11" s="287" t="s">
        <v>205</v>
      </c>
      <c r="I11" s="203">
        <v>4553432</v>
      </c>
      <c r="J11" s="202">
        <v>4605400</v>
      </c>
      <c r="K11" s="475"/>
      <c r="L11" s="327">
        <v>4692158</v>
      </c>
      <c r="M11" s="421">
        <v>4813626</v>
      </c>
      <c r="N11" s="327">
        <v>4813628</v>
      </c>
    </row>
    <row r="12" spans="1:258">
      <c r="A12" s="199">
        <v>6</v>
      </c>
      <c r="B12" s="200"/>
      <c r="C12" s="203"/>
      <c r="D12" s="279"/>
      <c r="E12" s="327"/>
      <c r="F12" s="421"/>
      <c r="G12" s="327"/>
      <c r="H12" s="287" t="s">
        <v>206</v>
      </c>
      <c r="I12" s="203">
        <v>93485</v>
      </c>
      <c r="J12" s="202">
        <v>392000</v>
      </c>
      <c r="K12" s="475"/>
      <c r="L12" s="327">
        <v>397120</v>
      </c>
      <c r="M12" s="421">
        <v>397170</v>
      </c>
      <c r="N12" s="327">
        <v>397170</v>
      </c>
    </row>
    <row r="13" spans="1:258">
      <c r="A13" s="199">
        <v>7</v>
      </c>
      <c r="C13" s="203"/>
      <c r="D13" s="279"/>
      <c r="E13" s="327"/>
      <c r="F13" s="421"/>
      <c r="G13" s="327"/>
      <c r="H13" s="288" t="s">
        <v>207</v>
      </c>
      <c r="I13" s="203">
        <v>0</v>
      </c>
      <c r="J13" s="202">
        <v>0</v>
      </c>
      <c r="K13" s="475"/>
      <c r="L13" s="337">
        <v>0</v>
      </c>
      <c r="M13" s="422">
        <v>0</v>
      </c>
      <c r="N13" s="337">
        <v>0</v>
      </c>
    </row>
    <row r="14" spans="1:258" ht="15.75" thickBot="1">
      <c r="A14" s="199">
        <v>8</v>
      </c>
      <c r="B14" s="205"/>
      <c r="C14" s="206"/>
      <c r="D14" s="280"/>
      <c r="E14" s="329"/>
      <c r="F14" s="423"/>
      <c r="G14" s="329"/>
      <c r="H14" s="289" t="s">
        <v>208</v>
      </c>
      <c r="I14" s="206">
        <v>0</v>
      </c>
      <c r="J14" s="207">
        <v>5522393</v>
      </c>
      <c r="K14" s="475"/>
      <c r="L14" s="329">
        <v>7057315</v>
      </c>
      <c r="M14" s="423">
        <v>5433818</v>
      </c>
      <c r="N14" s="327">
        <v>6037743</v>
      </c>
    </row>
    <row r="15" spans="1:258" ht="15.75" thickBot="1">
      <c r="A15" s="208">
        <v>9</v>
      </c>
      <c r="B15" s="209" t="s">
        <v>140</v>
      </c>
      <c r="C15" s="210">
        <f>SUM(C7:C14)</f>
        <v>21861208</v>
      </c>
      <c r="D15" s="281">
        <f>SUM(D7:D14)</f>
        <v>17690130</v>
      </c>
      <c r="E15" s="330">
        <f>SUM(E7:E14)</f>
        <v>18728525</v>
      </c>
      <c r="F15" s="424">
        <f>SUM(F7:F14)</f>
        <v>18753413</v>
      </c>
      <c r="G15" s="330">
        <f>SUM(G7:G14)</f>
        <v>19039968</v>
      </c>
      <c r="H15" s="290" t="s">
        <v>209</v>
      </c>
      <c r="I15" s="211">
        <f>SUM(I7:I14)</f>
        <v>14224117</v>
      </c>
      <c r="J15" s="212">
        <f>SUM(J7:J14)</f>
        <v>22370342</v>
      </c>
      <c r="K15" s="474"/>
      <c r="L15" s="330">
        <f>SUM(L7:L14)</f>
        <v>24020808</v>
      </c>
      <c r="M15" s="424">
        <f>SUM(M7:M14)</f>
        <v>24045696</v>
      </c>
      <c r="N15" s="330">
        <f>SUM(N7:N14)</f>
        <v>24769623</v>
      </c>
    </row>
    <row r="16" spans="1:258" ht="12.75" customHeight="1">
      <c r="A16" s="213">
        <v>10</v>
      </c>
      <c r="B16" s="204" t="s">
        <v>210</v>
      </c>
      <c r="C16" s="342"/>
      <c r="D16" s="343"/>
      <c r="E16" s="336"/>
      <c r="F16" s="425"/>
      <c r="G16" s="336"/>
      <c r="H16" s="286" t="s">
        <v>211</v>
      </c>
      <c r="I16" s="198">
        <v>0</v>
      </c>
      <c r="J16" s="197">
        <v>0</v>
      </c>
      <c r="K16" s="475"/>
      <c r="L16" s="336">
        <v>0</v>
      </c>
      <c r="M16" s="425">
        <v>0</v>
      </c>
      <c r="N16" s="337">
        <v>0</v>
      </c>
    </row>
    <row r="17" spans="1:14" ht="27.6" customHeight="1">
      <c r="A17" s="199">
        <v>11</v>
      </c>
      <c r="B17" s="200" t="s">
        <v>212</v>
      </c>
      <c r="C17" s="203">
        <v>0</v>
      </c>
      <c r="D17" s="279">
        <v>5055754</v>
      </c>
      <c r="E17" s="327">
        <v>5667825</v>
      </c>
      <c r="F17" s="421">
        <v>5667825</v>
      </c>
      <c r="G17" s="327">
        <v>5667825</v>
      </c>
      <c r="H17" s="287" t="s">
        <v>213</v>
      </c>
      <c r="I17" s="203">
        <v>0</v>
      </c>
      <c r="J17" s="202">
        <v>0</v>
      </c>
      <c r="K17" s="475"/>
      <c r="L17" s="337">
        <v>0</v>
      </c>
      <c r="M17" s="422">
        <v>0</v>
      </c>
      <c r="N17" s="337">
        <v>0</v>
      </c>
    </row>
    <row r="18" spans="1:14" ht="25.15" customHeight="1">
      <c r="A18" s="199">
        <v>12</v>
      </c>
      <c r="B18" s="200" t="s">
        <v>214</v>
      </c>
      <c r="C18" s="203">
        <v>0</v>
      </c>
      <c r="D18" s="279">
        <v>0</v>
      </c>
      <c r="E18" s="337">
        <v>0</v>
      </c>
      <c r="F18" s="422">
        <v>0</v>
      </c>
      <c r="G18" s="337">
        <v>0</v>
      </c>
      <c r="H18" s="287" t="s">
        <v>215</v>
      </c>
      <c r="I18" s="203">
        <v>0</v>
      </c>
      <c r="J18" s="202">
        <v>0</v>
      </c>
      <c r="K18" s="475"/>
      <c r="L18" s="337">
        <v>0</v>
      </c>
      <c r="M18" s="422">
        <v>0</v>
      </c>
      <c r="N18" s="337">
        <v>0</v>
      </c>
    </row>
    <row r="19" spans="1:14" ht="25.15" customHeight="1">
      <c r="A19" s="199">
        <v>13</v>
      </c>
      <c r="B19" s="200" t="s">
        <v>216</v>
      </c>
      <c r="C19" s="214">
        <v>0</v>
      </c>
      <c r="D19" s="282">
        <v>0</v>
      </c>
      <c r="E19" s="337">
        <v>0</v>
      </c>
      <c r="F19" s="422">
        <v>0</v>
      </c>
      <c r="G19" s="337">
        <v>0</v>
      </c>
      <c r="H19" s="287" t="s">
        <v>217</v>
      </c>
      <c r="I19" s="203">
        <v>0</v>
      </c>
      <c r="J19" s="202">
        <v>0</v>
      </c>
      <c r="K19" s="475"/>
      <c r="L19" s="337">
        <v>0</v>
      </c>
      <c r="M19" s="422">
        <v>0</v>
      </c>
      <c r="N19" s="337">
        <v>0</v>
      </c>
    </row>
    <row r="20" spans="1:14" ht="25.5">
      <c r="A20" s="213">
        <v>14</v>
      </c>
      <c r="B20" s="204" t="s">
        <v>218</v>
      </c>
      <c r="C20" s="215">
        <v>796888</v>
      </c>
      <c r="D20" s="283">
        <v>0</v>
      </c>
      <c r="E20" s="327">
        <v>109766</v>
      </c>
      <c r="F20" s="421">
        <v>109766</v>
      </c>
      <c r="G20" s="327">
        <v>547138</v>
      </c>
      <c r="H20" s="287" t="s">
        <v>219</v>
      </c>
      <c r="I20" s="216">
        <v>776744</v>
      </c>
      <c r="J20" s="202">
        <v>375542</v>
      </c>
      <c r="K20" s="475"/>
      <c r="L20" s="337">
        <v>485308</v>
      </c>
      <c r="M20" s="422">
        <v>485308</v>
      </c>
      <c r="N20" s="337">
        <v>485308</v>
      </c>
    </row>
    <row r="21" spans="1:14" ht="15.75" customHeight="1" thickBot="1">
      <c r="A21" s="199">
        <v>15</v>
      </c>
      <c r="B21" s="200" t="s">
        <v>220</v>
      </c>
      <c r="C21" s="206">
        <v>0</v>
      </c>
      <c r="D21" s="280">
        <v>0</v>
      </c>
      <c r="E21" s="337">
        <v>0</v>
      </c>
      <c r="F21" s="422">
        <v>0</v>
      </c>
      <c r="G21" s="337">
        <v>0</v>
      </c>
      <c r="H21" s="289"/>
      <c r="I21" s="206"/>
      <c r="J21" s="207"/>
      <c r="K21" s="475"/>
      <c r="L21" s="338"/>
      <c r="M21" s="432"/>
      <c r="N21" s="337"/>
    </row>
    <row r="22" spans="1:14" ht="26.25" thickBot="1">
      <c r="A22" s="217">
        <v>16</v>
      </c>
      <c r="B22" s="209" t="s">
        <v>221</v>
      </c>
      <c r="C22" s="210">
        <f>SUM(C17:C21)</f>
        <v>796888</v>
      </c>
      <c r="D22" s="281">
        <f>SUM(D17:D21)</f>
        <v>5055754</v>
      </c>
      <c r="E22" s="328">
        <f>SUM(E17:E21)</f>
        <v>5777591</v>
      </c>
      <c r="F22" s="426">
        <f>SUM(F17:F21)</f>
        <v>5777591</v>
      </c>
      <c r="G22" s="428">
        <f>SUM(G17:G21)</f>
        <v>6214963</v>
      </c>
      <c r="H22" s="290" t="s">
        <v>222</v>
      </c>
      <c r="I22" s="211">
        <f>SUM(I17:I21)</f>
        <v>776744</v>
      </c>
      <c r="J22" s="212">
        <f>SUM(J17:J21)</f>
        <v>375542</v>
      </c>
      <c r="K22" s="474"/>
      <c r="L22" s="331">
        <f>SUM(L16:L21)</f>
        <v>485308</v>
      </c>
      <c r="M22" s="433">
        <f>SUM(M16:M21)</f>
        <v>485308</v>
      </c>
      <c r="N22" s="428">
        <f>SUM(N16:N21)</f>
        <v>485308</v>
      </c>
    </row>
    <row r="23" spans="1:14" ht="15.75" thickBot="1">
      <c r="A23" s="217">
        <v>17</v>
      </c>
      <c r="B23" s="218" t="s">
        <v>223</v>
      </c>
      <c r="C23" s="219">
        <v>22658096</v>
      </c>
      <c r="D23" s="220">
        <v>22745884</v>
      </c>
      <c r="E23" s="330">
        <f>SUM(E15,E22)</f>
        <v>24506116</v>
      </c>
      <c r="F23" s="424">
        <f>SUM(F15,F22)</f>
        <v>24531004</v>
      </c>
      <c r="G23" s="424">
        <f>SUM(G15,G22)</f>
        <v>25254931</v>
      </c>
      <c r="H23" s="291" t="s">
        <v>224</v>
      </c>
      <c r="I23" s="221">
        <v>15000861</v>
      </c>
      <c r="J23" s="212">
        <v>22745884</v>
      </c>
      <c r="K23" s="474"/>
      <c r="L23" s="330">
        <f>SUM(L15,L22)</f>
        <v>24506116</v>
      </c>
      <c r="M23" s="424">
        <f>SUM(M15,M22)</f>
        <v>24531004</v>
      </c>
      <c r="N23" s="424">
        <f>SUM(N15,N22)</f>
        <v>25254931</v>
      </c>
    </row>
    <row r="24" spans="1:14" ht="15.75" thickBot="1">
      <c r="A24" s="217">
        <v>18</v>
      </c>
      <c r="B24" s="218" t="s">
        <v>253</v>
      </c>
      <c r="C24" s="211">
        <v>0</v>
      </c>
      <c r="D24" s="284">
        <v>4680212</v>
      </c>
      <c r="E24" s="330">
        <v>5292283</v>
      </c>
      <c r="F24" s="424">
        <v>5292283</v>
      </c>
      <c r="G24" s="447">
        <v>0</v>
      </c>
      <c r="H24" s="291" t="s">
        <v>225</v>
      </c>
      <c r="I24" s="221">
        <v>7637091</v>
      </c>
      <c r="J24" s="212">
        <v>0</v>
      </c>
      <c r="K24" s="474"/>
      <c r="L24" s="413" t="s">
        <v>318</v>
      </c>
      <c r="M24" s="427" t="s">
        <v>318</v>
      </c>
      <c r="N24" s="413" t="s">
        <v>318</v>
      </c>
    </row>
    <row r="25" spans="1:14" ht="15.75" thickBot="1">
      <c r="A25" s="217">
        <v>19</v>
      </c>
      <c r="B25" s="218" t="s">
        <v>226</v>
      </c>
      <c r="C25" s="211">
        <v>0</v>
      </c>
      <c r="D25" s="284">
        <v>0</v>
      </c>
      <c r="E25" s="413">
        <v>0</v>
      </c>
      <c r="F25" s="427">
        <v>0</v>
      </c>
      <c r="G25" s="413" t="s">
        <v>318</v>
      </c>
      <c r="H25" s="291" t="s">
        <v>227</v>
      </c>
      <c r="I25" s="221">
        <v>7657235</v>
      </c>
      <c r="J25" s="212">
        <v>0</v>
      </c>
      <c r="K25" s="474"/>
      <c r="L25" s="413" t="s">
        <v>318</v>
      </c>
      <c r="M25" s="427" t="s">
        <v>318</v>
      </c>
      <c r="N25" s="413" t="s">
        <v>318</v>
      </c>
    </row>
    <row r="26" spans="1:14" ht="18.75">
      <c r="B26" s="478"/>
      <c r="C26" s="479"/>
      <c r="D26" s="479"/>
      <c r="E26" s="479"/>
      <c r="F26" s="479"/>
      <c r="G26" s="479"/>
      <c r="H26" s="479"/>
    </row>
  </sheetData>
  <mergeCells count="3">
    <mergeCell ref="K2:K25"/>
    <mergeCell ref="A4:A5"/>
    <mergeCell ref="B26:H26"/>
  </mergeCells>
  <pageMargins left="0.39370078740157483" right="0.39370078740157483" top="0.39370078740157483" bottom="0.3937007874015748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Y26"/>
  <sheetViews>
    <sheetView zoomScaleNormal="100" workbookViewId="0">
      <selection activeCell="C4" sqref="C4"/>
    </sheetView>
  </sheetViews>
  <sheetFormatPr defaultRowHeight="15"/>
  <cols>
    <col min="1" max="1" width="5" style="173" customWidth="1"/>
    <col min="2" max="2" width="27.85546875" style="178" customWidth="1"/>
    <col min="3" max="3" width="12" style="173" customWidth="1"/>
    <col min="4" max="4" width="12.140625" style="173" customWidth="1"/>
    <col min="5" max="7" width="13.140625" style="173" customWidth="1"/>
    <col min="8" max="8" width="30.42578125" style="173" customWidth="1"/>
    <col min="9" max="9" width="13.85546875" style="173" customWidth="1"/>
    <col min="10" max="10" width="12.7109375" style="173" customWidth="1"/>
    <col min="11" max="13" width="12.85546875" style="173" customWidth="1"/>
    <col min="14" max="14" width="14" style="173" customWidth="1"/>
    <col min="15" max="15" width="4.140625" style="173" customWidth="1"/>
    <col min="16" max="259" width="9.140625" style="173" customWidth="1"/>
    <col min="261" max="261" width="5" customWidth="1"/>
    <col min="262" max="262" width="29.140625" customWidth="1"/>
    <col min="263" max="263" width="13.28515625" customWidth="1"/>
    <col min="264" max="264" width="13" customWidth="1"/>
    <col min="265" max="265" width="13.140625" customWidth="1"/>
    <col min="266" max="266" width="32.28515625" customWidth="1"/>
    <col min="267" max="267" width="15.28515625" customWidth="1"/>
    <col min="268" max="268" width="11.7109375" customWidth="1"/>
    <col min="269" max="269" width="13.5703125" customWidth="1"/>
    <col min="270" max="270" width="14" customWidth="1"/>
    <col min="271" max="271" width="4.140625" customWidth="1"/>
    <col min="272" max="515" width="9.140625" customWidth="1"/>
    <col min="517" max="517" width="5" customWidth="1"/>
    <col min="518" max="518" width="29.140625" customWidth="1"/>
    <col min="519" max="519" width="13.28515625" customWidth="1"/>
    <col min="520" max="520" width="13" customWidth="1"/>
    <col min="521" max="521" width="13.140625" customWidth="1"/>
    <col min="522" max="522" width="32.28515625" customWidth="1"/>
    <col min="523" max="523" width="15.28515625" customWidth="1"/>
    <col min="524" max="524" width="11.7109375" customWidth="1"/>
    <col min="525" max="525" width="13.5703125" customWidth="1"/>
    <col min="526" max="526" width="14" customWidth="1"/>
    <col min="527" max="527" width="4.140625" customWidth="1"/>
    <col min="528" max="771" width="9.140625" customWidth="1"/>
    <col min="773" max="773" width="5" customWidth="1"/>
    <col min="774" max="774" width="29.140625" customWidth="1"/>
    <col min="775" max="775" width="13.28515625" customWidth="1"/>
    <col min="776" max="776" width="13" customWidth="1"/>
    <col min="777" max="777" width="13.140625" customWidth="1"/>
    <col min="778" max="778" width="32.28515625" customWidth="1"/>
    <col min="779" max="779" width="15.28515625" customWidth="1"/>
    <col min="780" max="780" width="11.7109375" customWidth="1"/>
    <col min="781" max="781" width="13.5703125" customWidth="1"/>
    <col min="782" max="782" width="14" customWidth="1"/>
    <col min="783" max="783" width="4.140625" customWidth="1"/>
    <col min="784" max="1027" width="9.140625" customWidth="1"/>
    <col min="1029" max="1029" width="5" customWidth="1"/>
    <col min="1030" max="1030" width="29.140625" customWidth="1"/>
    <col min="1031" max="1031" width="13.28515625" customWidth="1"/>
    <col min="1032" max="1032" width="13" customWidth="1"/>
    <col min="1033" max="1033" width="13.140625" customWidth="1"/>
    <col min="1034" max="1034" width="32.28515625" customWidth="1"/>
    <col min="1035" max="1035" width="15.28515625" customWidth="1"/>
    <col min="1036" max="1036" width="11.7109375" customWidth="1"/>
    <col min="1037" max="1037" width="13.5703125" customWidth="1"/>
    <col min="1038" max="1038" width="14" customWidth="1"/>
    <col min="1039" max="1039" width="4.140625" customWidth="1"/>
    <col min="1040" max="1283" width="9.140625" customWidth="1"/>
    <col min="1285" max="1285" width="5" customWidth="1"/>
    <col min="1286" max="1286" width="29.140625" customWidth="1"/>
    <col min="1287" max="1287" width="13.28515625" customWidth="1"/>
    <col min="1288" max="1288" width="13" customWidth="1"/>
    <col min="1289" max="1289" width="13.140625" customWidth="1"/>
    <col min="1290" max="1290" width="32.28515625" customWidth="1"/>
    <col min="1291" max="1291" width="15.28515625" customWidth="1"/>
    <col min="1292" max="1292" width="11.7109375" customWidth="1"/>
    <col min="1293" max="1293" width="13.5703125" customWidth="1"/>
    <col min="1294" max="1294" width="14" customWidth="1"/>
    <col min="1295" max="1295" width="4.140625" customWidth="1"/>
    <col min="1296" max="1539" width="9.140625" customWidth="1"/>
    <col min="1541" max="1541" width="5" customWidth="1"/>
    <col min="1542" max="1542" width="29.140625" customWidth="1"/>
    <col min="1543" max="1543" width="13.28515625" customWidth="1"/>
    <col min="1544" max="1544" width="13" customWidth="1"/>
    <col min="1545" max="1545" width="13.140625" customWidth="1"/>
    <col min="1546" max="1546" width="32.28515625" customWidth="1"/>
    <col min="1547" max="1547" width="15.28515625" customWidth="1"/>
    <col min="1548" max="1548" width="11.7109375" customWidth="1"/>
    <col min="1549" max="1549" width="13.5703125" customWidth="1"/>
    <col min="1550" max="1550" width="14" customWidth="1"/>
    <col min="1551" max="1551" width="4.140625" customWidth="1"/>
    <col min="1552" max="1795" width="9.140625" customWidth="1"/>
    <col min="1797" max="1797" width="5" customWidth="1"/>
    <col min="1798" max="1798" width="29.140625" customWidth="1"/>
    <col min="1799" max="1799" width="13.28515625" customWidth="1"/>
    <col min="1800" max="1800" width="13" customWidth="1"/>
    <col min="1801" max="1801" width="13.140625" customWidth="1"/>
    <col min="1802" max="1802" width="32.28515625" customWidth="1"/>
    <col min="1803" max="1803" width="15.28515625" customWidth="1"/>
    <col min="1804" max="1804" width="11.7109375" customWidth="1"/>
    <col min="1805" max="1805" width="13.5703125" customWidth="1"/>
    <col min="1806" max="1806" width="14" customWidth="1"/>
    <col min="1807" max="1807" width="4.140625" customWidth="1"/>
    <col min="1808" max="2051" width="9.140625" customWidth="1"/>
    <col min="2053" max="2053" width="5" customWidth="1"/>
    <col min="2054" max="2054" width="29.140625" customWidth="1"/>
    <col min="2055" max="2055" width="13.28515625" customWidth="1"/>
    <col min="2056" max="2056" width="13" customWidth="1"/>
    <col min="2057" max="2057" width="13.140625" customWidth="1"/>
    <col min="2058" max="2058" width="32.28515625" customWidth="1"/>
    <col min="2059" max="2059" width="15.28515625" customWidth="1"/>
    <col min="2060" max="2060" width="11.7109375" customWidth="1"/>
    <col min="2061" max="2061" width="13.5703125" customWidth="1"/>
    <col min="2062" max="2062" width="14" customWidth="1"/>
    <col min="2063" max="2063" width="4.140625" customWidth="1"/>
    <col min="2064" max="2307" width="9.140625" customWidth="1"/>
    <col min="2309" max="2309" width="5" customWidth="1"/>
    <col min="2310" max="2310" width="29.140625" customWidth="1"/>
    <col min="2311" max="2311" width="13.28515625" customWidth="1"/>
    <col min="2312" max="2312" width="13" customWidth="1"/>
    <col min="2313" max="2313" width="13.140625" customWidth="1"/>
    <col min="2314" max="2314" width="32.28515625" customWidth="1"/>
    <col min="2315" max="2315" width="15.28515625" customWidth="1"/>
    <col min="2316" max="2316" width="11.7109375" customWidth="1"/>
    <col min="2317" max="2317" width="13.5703125" customWidth="1"/>
    <col min="2318" max="2318" width="14" customWidth="1"/>
    <col min="2319" max="2319" width="4.140625" customWidth="1"/>
    <col min="2320" max="2563" width="9.140625" customWidth="1"/>
    <col min="2565" max="2565" width="5" customWidth="1"/>
    <col min="2566" max="2566" width="29.140625" customWidth="1"/>
    <col min="2567" max="2567" width="13.28515625" customWidth="1"/>
    <col min="2568" max="2568" width="13" customWidth="1"/>
    <col min="2569" max="2569" width="13.140625" customWidth="1"/>
    <col min="2570" max="2570" width="32.28515625" customWidth="1"/>
    <col min="2571" max="2571" width="15.28515625" customWidth="1"/>
    <col min="2572" max="2572" width="11.7109375" customWidth="1"/>
    <col min="2573" max="2573" width="13.5703125" customWidth="1"/>
    <col min="2574" max="2574" width="14" customWidth="1"/>
    <col min="2575" max="2575" width="4.140625" customWidth="1"/>
    <col min="2576" max="2819" width="9.140625" customWidth="1"/>
    <col min="2821" max="2821" width="5" customWidth="1"/>
    <col min="2822" max="2822" width="29.140625" customWidth="1"/>
    <col min="2823" max="2823" width="13.28515625" customWidth="1"/>
    <col min="2824" max="2824" width="13" customWidth="1"/>
    <col min="2825" max="2825" width="13.140625" customWidth="1"/>
    <col min="2826" max="2826" width="32.28515625" customWidth="1"/>
    <col min="2827" max="2827" width="15.28515625" customWidth="1"/>
    <col min="2828" max="2828" width="11.7109375" customWidth="1"/>
    <col min="2829" max="2829" width="13.5703125" customWidth="1"/>
    <col min="2830" max="2830" width="14" customWidth="1"/>
    <col min="2831" max="2831" width="4.140625" customWidth="1"/>
    <col min="2832" max="3075" width="9.140625" customWidth="1"/>
    <col min="3077" max="3077" width="5" customWidth="1"/>
    <col min="3078" max="3078" width="29.140625" customWidth="1"/>
    <col min="3079" max="3079" width="13.28515625" customWidth="1"/>
    <col min="3080" max="3080" width="13" customWidth="1"/>
    <col min="3081" max="3081" width="13.140625" customWidth="1"/>
    <col min="3082" max="3082" width="32.28515625" customWidth="1"/>
    <col min="3083" max="3083" width="15.28515625" customWidth="1"/>
    <col min="3084" max="3084" width="11.7109375" customWidth="1"/>
    <col min="3085" max="3085" width="13.5703125" customWidth="1"/>
    <col min="3086" max="3086" width="14" customWidth="1"/>
    <col min="3087" max="3087" width="4.140625" customWidth="1"/>
    <col min="3088" max="3331" width="9.140625" customWidth="1"/>
    <col min="3333" max="3333" width="5" customWidth="1"/>
    <col min="3334" max="3334" width="29.140625" customWidth="1"/>
    <col min="3335" max="3335" width="13.28515625" customWidth="1"/>
    <col min="3336" max="3336" width="13" customWidth="1"/>
    <col min="3337" max="3337" width="13.140625" customWidth="1"/>
    <col min="3338" max="3338" width="32.28515625" customWidth="1"/>
    <col min="3339" max="3339" width="15.28515625" customWidth="1"/>
    <col min="3340" max="3340" width="11.7109375" customWidth="1"/>
    <col min="3341" max="3341" width="13.5703125" customWidth="1"/>
    <col min="3342" max="3342" width="14" customWidth="1"/>
    <col min="3343" max="3343" width="4.140625" customWidth="1"/>
    <col min="3344" max="3587" width="9.140625" customWidth="1"/>
    <col min="3589" max="3589" width="5" customWidth="1"/>
    <col min="3590" max="3590" width="29.140625" customWidth="1"/>
    <col min="3591" max="3591" width="13.28515625" customWidth="1"/>
    <col min="3592" max="3592" width="13" customWidth="1"/>
    <col min="3593" max="3593" width="13.140625" customWidth="1"/>
    <col min="3594" max="3594" width="32.28515625" customWidth="1"/>
    <col min="3595" max="3595" width="15.28515625" customWidth="1"/>
    <col min="3596" max="3596" width="11.7109375" customWidth="1"/>
    <col min="3597" max="3597" width="13.5703125" customWidth="1"/>
    <col min="3598" max="3598" width="14" customWidth="1"/>
    <col min="3599" max="3599" width="4.140625" customWidth="1"/>
    <col min="3600" max="3843" width="9.140625" customWidth="1"/>
    <col min="3845" max="3845" width="5" customWidth="1"/>
    <col min="3846" max="3846" width="29.140625" customWidth="1"/>
    <col min="3847" max="3847" width="13.28515625" customWidth="1"/>
    <col min="3848" max="3848" width="13" customWidth="1"/>
    <col min="3849" max="3849" width="13.140625" customWidth="1"/>
    <col min="3850" max="3850" width="32.28515625" customWidth="1"/>
    <col min="3851" max="3851" width="15.28515625" customWidth="1"/>
    <col min="3852" max="3852" width="11.7109375" customWidth="1"/>
    <col min="3853" max="3853" width="13.5703125" customWidth="1"/>
    <col min="3854" max="3854" width="14" customWidth="1"/>
    <col min="3855" max="3855" width="4.140625" customWidth="1"/>
    <col min="3856" max="4099" width="9.140625" customWidth="1"/>
    <col min="4101" max="4101" width="5" customWidth="1"/>
    <col min="4102" max="4102" width="29.140625" customWidth="1"/>
    <col min="4103" max="4103" width="13.28515625" customWidth="1"/>
    <col min="4104" max="4104" width="13" customWidth="1"/>
    <col min="4105" max="4105" width="13.140625" customWidth="1"/>
    <col min="4106" max="4106" width="32.28515625" customWidth="1"/>
    <col min="4107" max="4107" width="15.28515625" customWidth="1"/>
    <col min="4108" max="4108" width="11.7109375" customWidth="1"/>
    <col min="4109" max="4109" width="13.5703125" customWidth="1"/>
    <col min="4110" max="4110" width="14" customWidth="1"/>
    <col min="4111" max="4111" width="4.140625" customWidth="1"/>
    <col min="4112" max="4355" width="9.140625" customWidth="1"/>
    <col min="4357" max="4357" width="5" customWidth="1"/>
    <col min="4358" max="4358" width="29.140625" customWidth="1"/>
    <col min="4359" max="4359" width="13.28515625" customWidth="1"/>
    <col min="4360" max="4360" width="13" customWidth="1"/>
    <col min="4361" max="4361" width="13.140625" customWidth="1"/>
    <col min="4362" max="4362" width="32.28515625" customWidth="1"/>
    <col min="4363" max="4363" width="15.28515625" customWidth="1"/>
    <col min="4364" max="4364" width="11.7109375" customWidth="1"/>
    <col min="4365" max="4365" width="13.5703125" customWidth="1"/>
    <col min="4366" max="4366" width="14" customWidth="1"/>
    <col min="4367" max="4367" width="4.140625" customWidth="1"/>
    <col min="4368" max="4611" width="9.140625" customWidth="1"/>
    <col min="4613" max="4613" width="5" customWidth="1"/>
    <col min="4614" max="4614" width="29.140625" customWidth="1"/>
    <col min="4615" max="4615" width="13.28515625" customWidth="1"/>
    <col min="4616" max="4616" width="13" customWidth="1"/>
    <col min="4617" max="4617" width="13.140625" customWidth="1"/>
    <col min="4618" max="4618" width="32.28515625" customWidth="1"/>
    <col min="4619" max="4619" width="15.28515625" customWidth="1"/>
    <col min="4620" max="4620" width="11.7109375" customWidth="1"/>
    <col min="4621" max="4621" width="13.5703125" customWidth="1"/>
    <col min="4622" max="4622" width="14" customWidth="1"/>
    <col min="4623" max="4623" width="4.140625" customWidth="1"/>
    <col min="4624" max="4867" width="9.140625" customWidth="1"/>
    <col min="4869" max="4869" width="5" customWidth="1"/>
    <col min="4870" max="4870" width="29.140625" customWidth="1"/>
    <col min="4871" max="4871" width="13.28515625" customWidth="1"/>
    <col min="4872" max="4872" width="13" customWidth="1"/>
    <col min="4873" max="4873" width="13.140625" customWidth="1"/>
    <col min="4874" max="4874" width="32.28515625" customWidth="1"/>
    <col min="4875" max="4875" width="15.28515625" customWidth="1"/>
    <col min="4876" max="4876" width="11.7109375" customWidth="1"/>
    <col min="4877" max="4877" width="13.5703125" customWidth="1"/>
    <col min="4878" max="4878" width="14" customWidth="1"/>
    <col min="4879" max="4879" width="4.140625" customWidth="1"/>
    <col min="4880" max="5123" width="9.140625" customWidth="1"/>
    <col min="5125" max="5125" width="5" customWidth="1"/>
    <col min="5126" max="5126" width="29.140625" customWidth="1"/>
    <col min="5127" max="5127" width="13.28515625" customWidth="1"/>
    <col min="5128" max="5128" width="13" customWidth="1"/>
    <col min="5129" max="5129" width="13.140625" customWidth="1"/>
    <col min="5130" max="5130" width="32.28515625" customWidth="1"/>
    <col min="5131" max="5131" width="15.28515625" customWidth="1"/>
    <col min="5132" max="5132" width="11.7109375" customWidth="1"/>
    <col min="5133" max="5133" width="13.5703125" customWidth="1"/>
    <col min="5134" max="5134" width="14" customWidth="1"/>
    <col min="5135" max="5135" width="4.140625" customWidth="1"/>
    <col min="5136" max="5379" width="9.140625" customWidth="1"/>
    <col min="5381" max="5381" width="5" customWidth="1"/>
    <col min="5382" max="5382" width="29.140625" customWidth="1"/>
    <col min="5383" max="5383" width="13.28515625" customWidth="1"/>
    <col min="5384" max="5384" width="13" customWidth="1"/>
    <col min="5385" max="5385" width="13.140625" customWidth="1"/>
    <col min="5386" max="5386" width="32.28515625" customWidth="1"/>
    <col min="5387" max="5387" width="15.28515625" customWidth="1"/>
    <col min="5388" max="5388" width="11.7109375" customWidth="1"/>
    <col min="5389" max="5389" width="13.5703125" customWidth="1"/>
    <col min="5390" max="5390" width="14" customWidth="1"/>
    <col min="5391" max="5391" width="4.140625" customWidth="1"/>
    <col min="5392" max="5635" width="9.140625" customWidth="1"/>
    <col min="5637" max="5637" width="5" customWidth="1"/>
    <col min="5638" max="5638" width="29.140625" customWidth="1"/>
    <col min="5639" max="5639" width="13.28515625" customWidth="1"/>
    <col min="5640" max="5640" width="13" customWidth="1"/>
    <col min="5641" max="5641" width="13.140625" customWidth="1"/>
    <col min="5642" max="5642" width="32.28515625" customWidth="1"/>
    <col min="5643" max="5643" width="15.28515625" customWidth="1"/>
    <col min="5644" max="5644" width="11.7109375" customWidth="1"/>
    <col min="5645" max="5645" width="13.5703125" customWidth="1"/>
    <col min="5646" max="5646" width="14" customWidth="1"/>
    <col min="5647" max="5647" width="4.140625" customWidth="1"/>
    <col min="5648" max="5891" width="9.140625" customWidth="1"/>
    <col min="5893" max="5893" width="5" customWidth="1"/>
    <col min="5894" max="5894" width="29.140625" customWidth="1"/>
    <col min="5895" max="5895" width="13.28515625" customWidth="1"/>
    <col min="5896" max="5896" width="13" customWidth="1"/>
    <col min="5897" max="5897" width="13.140625" customWidth="1"/>
    <col min="5898" max="5898" width="32.28515625" customWidth="1"/>
    <col min="5899" max="5899" width="15.28515625" customWidth="1"/>
    <col min="5900" max="5900" width="11.7109375" customWidth="1"/>
    <col min="5901" max="5901" width="13.5703125" customWidth="1"/>
    <col min="5902" max="5902" width="14" customWidth="1"/>
    <col min="5903" max="5903" width="4.140625" customWidth="1"/>
    <col min="5904" max="6147" width="9.140625" customWidth="1"/>
    <col min="6149" max="6149" width="5" customWidth="1"/>
    <col min="6150" max="6150" width="29.140625" customWidth="1"/>
    <col min="6151" max="6151" width="13.28515625" customWidth="1"/>
    <col min="6152" max="6152" width="13" customWidth="1"/>
    <col min="6153" max="6153" width="13.140625" customWidth="1"/>
    <col min="6154" max="6154" width="32.28515625" customWidth="1"/>
    <col min="6155" max="6155" width="15.28515625" customWidth="1"/>
    <col min="6156" max="6156" width="11.7109375" customWidth="1"/>
    <col min="6157" max="6157" width="13.5703125" customWidth="1"/>
    <col min="6158" max="6158" width="14" customWidth="1"/>
    <col min="6159" max="6159" width="4.140625" customWidth="1"/>
    <col min="6160" max="6403" width="9.140625" customWidth="1"/>
    <col min="6405" max="6405" width="5" customWidth="1"/>
    <col min="6406" max="6406" width="29.140625" customWidth="1"/>
    <col min="6407" max="6407" width="13.28515625" customWidth="1"/>
    <col min="6408" max="6408" width="13" customWidth="1"/>
    <col min="6409" max="6409" width="13.140625" customWidth="1"/>
    <col min="6410" max="6410" width="32.28515625" customWidth="1"/>
    <col min="6411" max="6411" width="15.28515625" customWidth="1"/>
    <col min="6412" max="6412" width="11.7109375" customWidth="1"/>
    <col min="6413" max="6413" width="13.5703125" customWidth="1"/>
    <col min="6414" max="6414" width="14" customWidth="1"/>
    <col min="6415" max="6415" width="4.140625" customWidth="1"/>
    <col min="6416" max="6659" width="9.140625" customWidth="1"/>
    <col min="6661" max="6661" width="5" customWidth="1"/>
    <col min="6662" max="6662" width="29.140625" customWidth="1"/>
    <col min="6663" max="6663" width="13.28515625" customWidth="1"/>
    <col min="6664" max="6664" width="13" customWidth="1"/>
    <col min="6665" max="6665" width="13.140625" customWidth="1"/>
    <col min="6666" max="6666" width="32.28515625" customWidth="1"/>
    <col min="6667" max="6667" width="15.28515625" customWidth="1"/>
    <col min="6668" max="6668" width="11.7109375" customWidth="1"/>
    <col min="6669" max="6669" width="13.5703125" customWidth="1"/>
    <col min="6670" max="6670" width="14" customWidth="1"/>
    <col min="6671" max="6671" width="4.140625" customWidth="1"/>
    <col min="6672" max="6915" width="9.140625" customWidth="1"/>
    <col min="6917" max="6917" width="5" customWidth="1"/>
    <col min="6918" max="6918" width="29.140625" customWidth="1"/>
    <col min="6919" max="6919" width="13.28515625" customWidth="1"/>
    <col min="6920" max="6920" width="13" customWidth="1"/>
    <col min="6921" max="6921" width="13.140625" customWidth="1"/>
    <col min="6922" max="6922" width="32.28515625" customWidth="1"/>
    <col min="6923" max="6923" width="15.28515625" customWidth="1"/>
    <col min="6924" max="6924" width="11.7109375" customWidth="1"/>
    <col min="6925" max="6925" width="13.5703125" customWidth="1"/>
    <col min="6926" max="6926" width="14" customWidth="1"/>
    <col min="6927" max="6927" width="4.140625" customWidth="1"/>
    <col min="6928" max="7171" width="9.140625" customWidth="1"/>
    <col min="7173" max="7173" width="5" customWidth="1"/>
    <col min="7174" max="7174" width="29.140625" customWidth="1"/>
    <col min="7175" max="7175" width="13.28515625" customWidth="1"/>
    <col min="7176" max="7176" width="13" customWidth="1"/>
    <col min="7177" max="7177" width="13.140625" customWidth="1"/>
    <col min="7178" max="7178" width="32.28515625" customWidth="1"/>
    <col min="7179" max="7179" width="15.28515625" customWidth="1"/>
    <col min="7180" max="7180" width="11.7109375" customWidth="1"/>
    <col min="7181" max="7181" width="13.5703125" customWidth="1"/>
    <col min="7182" max="7182" width="14" customWidth="1"/>
    <col min="7183" max="7183" width="4.140625" customWidth="1"/>
    <col min="7184" max="7427" width="9.140625" customWidth="1"/>
    <col min="7429" max="7429" width="5" customWidth="1"/>
    <col min="7430" max="7430" width="29.140625" customWidth="1"/>
    <col min="7431" max="7431" width="13.28515625" customWidth="1"/>
    <col min="7432" max="7432" width="13" customWidth="1"/>
    <col min="7433" max="7433" width="13.140625" customWidth="1"/>
    <col min="7434" max="7434" width="32.28515625" customWidth="1"/>
    <col min="7435" max="7435" width="15.28515625" customWidth="1"/>
    <col min="7436" max="7436" width="11.7109375" customWidth="1"/>
    <col min="7437" max="7437" width="13.5703125" customWidth="1"/>
    <col min="7438" max="7438" width="14" customWidth="1"/>
    <col min="7439" max="7439" width="4.140625" customWidth="1"/>
    <col min="7440" max="7683" width="9.140625" customWidth="1"/>
    <col min="7685" max="7685" width="5" customWidth="1"/>
    <col min="7686" max="7686" width="29.140625" customWidth="1"/>
    <col min="7687" max="7687" width="13.28515625" customWidth="1"/>
    <col min="7688" max="7688" width="13" customWidth="1"/>
    <col min="7689" max="7689" width="13.140625" customWidth="1"/>
    <col min="7690" max="7690" width="32.28515625" customWidth="1"/>
    <col min="7691" max="7691" width="15.28515625" customWidth="1"/>
    <col min="7692" max="7692" width="11.7109375" customWidth="1"/>
    <col min="7693" max="7693" width="13.5703125" customWidth="1"/>
    <col min="7694" max="7694" width="14" customWidth="1"/>
    <col min="7695" max="7695" width="4.140625" customWidth="1"/>
    <col min="7696" max="7939" width="9.140625" customWidth="1"/>
    <col min="7941" max="7941" width="5" customWidth="1"/>
    <col min="7942" max="7942" width="29.140625" customWidth="1"/>
    <col min="7943" max="7943" width="13.28515625" customWidth="1"/>
    <col min="7944" max="7944" width="13" customWidth="1"/>
    <col min="7945" max="7945" width="13.140625" customWidth="1"/>
    <col min="7946" max="7946" width="32.28515625" customWidth="1"/>
    <col min="7947" max="7947" width="15.28515625" customWidth="1"/>
    <col min="7948" max="7948" width="11.7109375" customWidth="1"/>
    <col min="7949" max="7949" width="13.5703125" customWidth="1"/>
    <col min="7950" max="7950" width="14" customWidth="1"/>
    <col min="7951" max="7951" width="4.140625" customWidth="1"/>
    <col min="7952" max="8195" width="9.140625" customWidth="1"/>
    <col min="8197" max="8197" width="5" customWidth="1"/>
    <col min="8198" max="8198" width="29.140625" customWidth="1"/>
    <col min="8199" max="8199" width="13.28515625" customWidth="1"/>
    <col min="8200" max="8200" width="13" customWidth="1"/>
    <col min="8201" max="8201" width="13.140625" customWidth="1"/>
    <col min="8202" max="8202" width="32.28515625" customWidth="1"/>
    <col min="8203" max="8203" width="15.28515625" customWidth="1"/>
    <col min="8204" max="8204" width="11.7109375" customWidth="1"/>
    <col min="8205" max="8205" width="13.5703125" customWidth="1"/>
    <col min="8206" max="8206" width="14" customWidth="1"/>
    <col min="8207" max="8207" width="4.140625" customWidth="1"/>
    <col min="8208" max="8451" width="9.140625" customWidth="1"/>
    <col min="8453" max="8453" width="5" customWidth="1"/>
    <col min="8454" max="8454" width="29.140625" customWidth="1"/>
    <col min="8455" max="8455" width="13.28515625" customWidth="1"/>
    <col min="8456" max="8456" width="13" customWidth="1"/>
    <col min="8457" max="8457" width="13.140625" customWidth="1"/>
    <col min="8458" max="8458" width="32.28515625" customWidth="1"/>
    <col min="8459" max="8459" width="15.28515625" customWidth="1"/>
    <col min="8460" max="8460" width="11.7109375" customWidth="1"/>
    <col min="8461" max="8461" width="13.5703125" customWidth="1"/>
    <col min="8462" max="8462" width="14" customWidth="1"/>
    <col min="8463" max="8463" width="4.140625" customWidth="1"/>
    <col min="8464" max="8707" width="9.140625" customWidth="1"/>
    <col min="8709" max="8709" width="5" customWidth="1"/>
    <col min="8710" max="8710" width="29.140625" customWidth="1"/>
    <col min="8711" max="8711" width="13.28515625" customWidth="1"/>
    <col min="8712" max="8712" width="13" customWidth="1"/>
    <col min="8713" max="8713" width="13.140625" customWidth="1"/>
    <col min="8714" max="8714" width="32.28515625" customWidth="1"/>
    <col min="8715" max="8715" width="15.28515625" customWidth="1"/>
    <col min="8716" max="8716" width="11.7109375" customWidth="1"/>
    <col min="8717" max="8717" width="13.5703125" customWidth="1"/>
    <col min="8718" max="8718" width="14" customWidth="1"/>
    <col min="8719" max="8719" width="4.140625" customWidth="1"/>
    <col min="8720" max="8963" width="9.140625" customWidth="1"/>
    <col min="8965" max="8965" width="5" customWidth="1"/>
    <col min="8966" max="8966" width="29.140625" customWidth="1"/>
    <col min="8967" max="8967" width="13.28515625" customWidth="1"/>
    <col min="8968" max="8968" width="13" customWidth="1"/>
    <col min="8969" max="8969" width="13.140625" customWidth="1"/>
    <col min="8970" max="8970" width="32.28515625" customWidth="1"/>
    <col min="8971" max="8971" width="15.28515625" customWidth="1"/>
    <col min="8972" max="8972" width="11.7109375" customWidth="1"/>
    <col min="8973" max="8973" width="13.5703125" customWidth="1"/>
    <col min="8974" max="8974" width="14" customWidth="1"/>
    <col min="8975" max="8975" width="4.140625" customWidth="1"/>
    <col min="8976" max="9219" width="9.140625" customWidth="1"/>
    <col min="9221" max="9221" width="5" customWidth="1"/>
    <col min="9222" max="9222" width="29.140625" customWidth="1"/>
    <col min="9223" max="9223" width="13.28515625" customWidth="1"/>
    <col min="9224" max="9224" width="13" customWidth="1"/>
    <col min="9225" max="9225" width="13.140625" customWidth="1"/>
    <col min="9226" max="9226" width="32.28515625" customWidth="1"/>
    <col min="9227" max="9227" width="15.28515625" customWidth="1"/>
    <col min="9228" max="9228" width="11.7109375" customWidth="1"/>
    <col min="9229" max="9229" width="13.5703125" customWidth="1"/>
    <col min="9230" max="9230" width="14" customWidth="1"/>
    <col min="9231" max="9231" width="4.140625" customWidth="1"/>
    <col min="9232" max="9475" width="9.140625" customWidth="1"/>
    <col min="9477" max="9477" width="5" customWidth="1"/>
    <col min="9478" max="9478" width="29.140625" customWidth="1"/>
    <col min="9479" max="9479" width="13.28515625" customWidth="1"/>
    <col min="9480" max="9480" width="13" customWidth="1"/>
    <col min="9481" max="9481" width="13.140625" customWidth="1"/>
    <col min="9482" max="9482" width="32.28515625" customWidth="1"/>
    <col min="9483" max="9483" width="15.28515625" customWidth="1"/>
    <col min="9484" max="9484" width="11.7109375" customWidth="1"/>
    <col min="9485" max="9485" width="13.5703125" customWidth="1"/>
    <col min="9486" max="9486" width="14" customWidth="1"/>
    <col min="9487" max="9487" width="4.140625" customWidth="1"/>
    <col min="9488" max="9731" width="9.140625" customWidth="1"/>
    <col min="9733" max="9733" width="5" customWidth="1"/>
    <col min="9734" max="9734" width="29.140625" customWidth="1"/>
    <col min="9735" max="9735" width="13.28515625" customWidth="1"/>
    <col min="9736" max="9736" width="13" customWidth="1"/>
    <col min="9737" max="9737" width="13.140625" customWidth="1"/>
    <col min="9738" max="9738" width="32.28515625" customWidth="1"/>
    <col min="9739" max="9739" width="15.28515625" customWidth="1"/>
    <col min="9740" max="9740" width="11.7109375" customWidth="1"/>
    <col min="9741" max="9741" width="13.5703125" customWidth="1"/>
    <col min="9742" max="9742" width="14" customWidth="1"/>
    <col min="9743" max="9743" width="4.140625" customWidth="1"/>
    <col min="9744" max="9987" width="9.140625" customWidth="1"/>
    <col min="9989" max="9989" width="5" customWidth="1"/>
    <col min="9990" max="9990" width="29.140625" customWidth="1"/>
    <col min="9991" max="9991" width="13.28515625" customWidth="1"/>
    <col min="9992" max="9992" width="13" customWidth="1"/>
    <col min="9993" max="9993" width="13.140625" customWidth="1"/>
    <col min="9994" max="9994" width="32.28515625" customWidth="1"/>
    <col min="9995" max="9995" width="15.28515625" customWidth="1"/>
    <col min="9996" max="9996" width="11.7109375" customWidth="1"/>
    <col min="9997" max="9997" width="13.5703125" customWidth="1"/>
    <col min="9998" max="9998" width="14" customWidth="1"/>
    <col min="9999" max="9999" width="4.140625" customWidth="1"/>
    <col min="10000" max="10243" width="9.140625" customWidth="1"/>
    <col min="10245" max="10245" width="5" customWidth="1"/>
    <col min="10246" max="10246" width="29.140625" customWidth="1"/>
    <col min="10247" max="10247" width="13.28515625" customWidth="1"/>
    <col min="10248" max="10248" width="13" customWidth="1"/>
    <col min="10249" max="10249" width="13.140625" customWidth="1"/>
    <col min="10250" max="10250" width="32.28515625" customWidth="1"/>
    <col min="10251" max="10251" width="15.28515625" customWidth="1"/>
    <col min="10252" max="10252" width="11.7109375" customWidth="1"/>
    <col min="10253" max="10253" width="13.5703125" customWidth="1"/>
    <col min="10254" max="10254" width="14" customWidth="1"/>
    <col min="10255" max="10255" width="4.140625" customWidth="1"/>
    <col min="10256" max="10499" width="9.140625" customWidth="1"/>
    <col min="10501" max="10501" width="5" customWidth="1"/>
    <col min="10502" max="10502" width="29.140625" customWidth="1"/>
    <col min="10503" max="10503" width="13.28515625" customWidth="1"/>
    <col min="10504" max="10504" width="13" customWidth="1"/>
    <col min="10505" max="10505" width="13.140625" customWidth="1"/>
    <col min="10506" max="10506" width="32.28515625" customWidth="1"/>
    <col min="10507" max="10507" width="15.28515625" customWidth="1"/>
    <col min="10508" max="10508" width="11.7109375" customWidth="1"/>
    <col min="10509" max="10509" width="13.5703125" customWidth="1"/>
    <col min="10510" max="10510" width="14" customWidth="1"/>
    <col min="10511" max="10511" width="4.140625" customWidth="1"/>
    <col min="10512" max="10755" width="9.140625" customWidth="1"/>
    <col min="10757" max="10757" width="5" customWidth="1"/>
    <col min="10758" max="10758" width="29.140625" customWidth="1"/>
    <col min="10759" max="10759" width="13.28515625" customWidth="1"/>
    <col min="10760" max="10760" width="13" customWidth="1"/>
    <col min="10761" max="10761" width="13.140625" customWidth="1"/>
    <col min="10762" max="10762" width="32.28515625" customWidth="1"/>
    <col min="10763" max="10763" width="15.28515625" customWidth="1"/>
    <col min="10764" max="10764" width="11.7109375" customWidth="1"/>
    <col min="10765" max="10765" width="13.5703125" customWidth="1"/>
    <col min="10766" max="10766" width="14" customWidth="1"/>
    <col min="10767" max="10767" width="4.140625" customWidth="1"/>
    <col min="10768" max="11011" width="9.140625" customWidth="1"/>
    <col min="11013" max="11013" width="5" customWidth="1"/>
    <col min="11014" max="11014" width="29.140625" customWidth="1"/>
    <col min="11015" max="11015" width="13.28515625" customWidth="1"/>
    <col min="11016" max="11016" width="13" customWidth="1"/>
    <col min="11017" max="11017" width="13.140625" customWidth="1"/>
    <col min="11018" max="11018" width="32.28515625" customWidth="1"/>
    <col min="11019" max="11019" width="15.28515625" customWidth="1"/>
    <col min="11020" max="11020" width="11.7109375" customWidth="1"/>
    <col min="11021" max="11021" width="13.5703125" customWidth="1"/>
    <col min="11022" max="11022" width="14" customWidth="1"/>
    <col min="11023" max="11023" width="4.140625" customWidth="1"/>
    <col min="11024" max="11267" width="9.140625" customWidth="1"/>
    <col min="11269" max="11269" width="5" customWidth="1"/>
    <col min="11270" max="11270" width="29.140625" customWidth="1"/>
    <col min="11271" max="11271" width="13.28515625" customWidth="1"/>
    <col min="11272" max="11272" width="13" customWidth="1"/>
    <col min="11273" max="11273" width="13.140625" customWidth="1"/>
    <col min="11274" max="11274" width="32.28515625" customWidth="1"/>
    <col min="11275" max="11275" width="15.28515625" customWidth="1"/>
    <col min="11276" max="11276" width="11.7109375" customWidth="1"/>
    <col min="11277" max="11277" width="13.5703125" customWidth="1"/>
    <col min="11278" max="11278" width="14" customWidth="1"/>
    <col min="11279" max="11279" width="4.140625" customWidth="1"/>
    <col min="11280" max="11523" width="9.140625" customWidth="1"/>
    <col min="11525" max="11525" width="5" customWidth="1"/>
    <col min="11526" max="11526" width="29.140625" customWidth="1"/>
    <col min="11527" max="11527" width="13.28515625" customWidth="1"/>
    <col min="11528" max="11528" width="13" customWidth="1"/>
    <col min="11529" max="11529" width="13.140625" customWidth="1"/>
    <col min="11530" max="11530" width="32.28515625" customWidth="1"/>
    <col min="11531" max="11531" width="15.28515625" customWidth="1"/>
    <col min="11532" max="11532" width="11.7109375" customWidth="1"/>
    <col min="11533" max="11533" width="13.5703125" customWidth="1"/>
    <col min="11534" max="11534" width="14" customWidth="1"/>
    <col min="11535" max="11535" width="4.140625" customWidth="1"/>
    <col min="11536" max="11779" width="9.140625" customWidth="1"/>
    <col min="11781" max="11781" width="5" customWidth="1"/>
    <col min="11782" max="11782" width="29.140625" customWidth="1"/>
    <col min="11783" max="11783" width="13.28515625" customWidth="1"/>
    <col min="11784" max="11784" width="13" customWidth="1"/>
    <col min="11785" max="11785" width="13.140625" customWidth="1"/>
    <col min="11786" max="11786" width="32.28515625" customWidth="1"/>
    <col min="11787" max="11787" width="15.28515625" customWidth="1"/>
    <col min="11788" max="11788" width="11.7109375" customWidth="1"/>
    <col min="11789" max="11789" width="13.5703125" customWidth="1"/>
    <col min="11790" max="11790" width="14" customWidth="1"/>
    <col min="11791" max="11791" width="4.140625" customWidth="1"/>
    <col min="11792" max="12035" width="9.140625" customWidth="1"/>
    <col min="12037" max="12037" width="5" customWidth="1"/>
    <col min="12038" max="12038" width="29.140625" customWidth="1"/>
    <col min="12039" max="12039" width="13.28515625" customWidth="1"/>
    <col min="12040" max="12040" width="13" customWidth="1"/>
    <col min="12041" max="12041" width="13.140625" customWidth="1"/>
    <col min="12042" max="12042" width="32.28515625" customWidth="1"/>
    <col min="12043" max="12043" width="15.28515625" customWidth="1"/>
    <col min="12044" max="12044" width="11.7109375" customWidth="1"/>
    <col min="12045" max="12045" width="13.5703125" customWidth="1"/>
    <col min="12046" max="12046" width="14" customWidth="1"/>
    <col min="12047" max="12047" width="4.140625" customWidth="1"/>
    <col min="12048" max="12291" width="9.140625" customWidth="1"/>
    <col min="12293" max="12293" width="5" customWidth="1"/>
    <col min="12294" max="12294" width="29.140625" customWidth="1"/>
    <col min="12295" max="12295" width="13.28515625" customWidth="1"/>
    <col min="12296" max="12296" width="13" customWidth="1"/>
    <col min="12297" max="12297" width="13.140625" customWidth="1"/>
    <col min="12298" max="12298" width="32.28515625" customWidth="1"/>
    <col min="12299" max="12299" width="15.28515625" customWidth="1"/>
    <col min="12300" max="12300" width="11.7109375" customWidth="1"/>
    <col min="12301" max="12301" width="13.5703125" customWidth="1"/>
    <col min="12302" max="12302" width="14" customWidth="1"/>
    <col min="12303" max="12303" width="4.140625" customWidth="1"/>
    <col min="12304" max="12547" width="9.140625" customWidth="1"/>
    <col min="12549" max="12549" width="5" customWidth="1"/>
    <col min="12550" max="12550" width="29.140625" customWidth="1"/>
    <col min="12551" max="12551" width="13.28515625" customWidth="1"/>
    <col min="12552" max="12552" width="13" customWidth="1"/>
    <col min="12553" max="12553" width="13.140625" customWidth="1"/>
    <col min="12554" max="12554" width="32.28515625" customWidth="1"/>
    <col min="12555" max="12555" width="15.28515625" customWidth="1"/>
    <col min="12556" max="12556" width="11.7109375" customWidth="1"/>
    <col min="12557" max="12557" width="13.5703125" customWidth="1"/>
    <col min="12558" max="12558" width="14" customWidth="1"/>
    <col min="12559" max="12559" width="4.140625" customWidth="1"/>
    <col min="12560" max="12803" width="9.140625" customWidth="1"/>
    <col min="12805" max="12805" width="5" customWidth="1"/>
    <col min="12806" max="12806" width="29.140625" customWidth="1"/>
    <col min="12807" max="12807" width="13.28515625" customWidth="1"/>
    <col min="12808" max="12808" width="13" customWidth="1"/>
    <col min="12809" max="12809" width="13.140625" customWidth="1"/>
    <col min="12810" max="12810" width="32.28515625" customWidth="1"/>
    <col min="12811" max="12811" width="15.28515625" customWidth="1"/>
    <col min="12812" max="12812" width="11.7109375" customWidth="1"/>
    <col min="12813" max="12813" width="13.5703125" customWidth="1"/>
    <col min="12814" max="12814" width="14" customWidth="1"/>
    <col min="12815" max="12815" width="4.140625" customWidth="1"/>
    <col min="12816" max="13059" width="9.140625" customWidth="1"/>
    <col min="13061" max="13061" width="5" customWidth="1"/>
    <col min="13062" max="13062" width="29.140625" customWidth="1"/>
    <col min="13063" max="13063" width="13.28515625" customWidth="1"/>
    <col min="13064" max="13064" width="13" customWidth="1"/>
    <col min="13065" max="13065" width="13.140625" customWidth="1"/>
    <col min="13066" max="13066" width="32.28515625" customWidth="1"/>
    <col min="13067" max="13067" width="15.28515625" customWidth="1"/>
    <col min="13068" max="13068" width="11.7109375" customWidth="1"/>
    <col min="13069" max="13069" width="13.5703125" customWidth="1"/>
    <col min="13070" max="13070" width="14" customWidth="1"/>
    <col min="13071" max="13071" width="4.140625" customWidth="1"/>
    <col min="13072" max="13315" width="9.140625" customWidth="1"/>
    <col min="13317" max="13317" width="5" customWidth="1"/>
    <col min="13318" max="13318" width="29.140625" customWidth="1"/>
    <col min="13319" max="13319" width="13.28515625" customWidth="1"/>
    <col min="13320" max="13320" width="13" customWidth="1"/>
    <col min="13321" max="13321" width="13.140625" customWidth="1"/>
    <col min="13322" max="13322" width="32.28515625" customWidth="1"/>
    <col min="13323" max="13323" width="15.28515625" customWidth="1"/>
    <col min="13324" max="13324" width="11.7109375" customWidth="1"/>
    <col min="13325" max="13325" width="13.5703125" customWidth="1"/>
    <col min="13326" max="13326" width="14" customWidth="1"/>
    <col min="13327" max="13327" width="4.140625" customWidth="1"/>
    <col min="13328" max="13571" width="9.140625" customWidth="1"/>
    <col min="13573" max="13573" width="5" customWidth="1"/>
    <col min="13574" max="13574" width="29.140625" customWidth="1"/>
    <col min="13575" max="13575" width="13.28515625" customWidth="1"/>
    <col min="13576" max="13576" width="13" customWidth="1"/>
    <col min="13577" max="13577" width="13.140625" customWidth="1"/>
    <col min="13578" max="13578" width="32.28515625" customWidth="1"/>
    <col min="13579" max="13579" width="15.28515625" customWidth="1"/>
    <col min="13580" max="13580" width="11.7109375" customWidth="1"/>
    <col min="13581" max="13581" width="13.5703125" customWidth="1"/>
    <col min="13582" max="13582" width="14" customWidth="1"/>
    <col min="13583" max="13583" width="4.140625" customWidth="1"/>
    <col min="13584" max="13827" width="9.140625" customWidth="1"/>
    <col min="13829" max="13829" width="5" customWidth="1"/>
    <col min="13830" max="13830" width="29.140625" customWidth="1"/>
    <col min="13831" max="13831" width="13.28515625" customWidth="1"/>
    <col min="13832" max="13832" width="13" customWidth="1"/>
    <col min="13833" max="13833" width="13.140625" customWidth="1"/>
    <col min="13834" max="13834" width="32.28515625" customWidth="1"/>
    <col min="13835" max="13835" width="15.28515625" customWidth="1"/>
    <col min="13836" max="13836" width="11.7109375" customWidth="1"/>
    <col min="13837" max="13837" width="13.5703125" customWidth="1"/>
    <col min="13838" max="13838" width="14" customWidth="1"/>
    <col min="13839" max="13839" width="4.140625" customWidth="1"/>
    <col min="13840" max="14083" width="9.140625" customWidth="1"/>
    <col min="14085" max="14085" width="5" customWidth="1"/>
    <col min="14086" max="14086" width="29.140625" customWidth="1"/>
    <col min="14087" max="14087" width="13.28515625" customWidth="1"/>
    <col min="14088" max="14088" width="13" customWidth="1"/>
    <col min="14089" max="14089" width="13.140625" customWidth="1"/>
    <col min="14090" max="14090" width="32.28515625" customWidth="1"/>
    <col min="14091" max="14091" width="15.28515625" customWidth="1"/>
    <col min="14092" max="14092" width="11.7109375" customWidth="1"/>
    <col min="14093" max="14093" width="13.5703125" customWidth="1"/>
    <col min="14094" max="14094" width="14" customWidth="1"/>
    <col min="14095" max="14095" width="4.140625" customWidth="1"/>
    <col min="14096" max="14339" width="9.140625" customWidth="1"/>
    <col min="14341" max="14341" width="5" customWidth="1"/>
    <col min="14342" max="14342" width="29.140625" customWidth="1"/>
    <col min="14343" max="14343" width="13.28515625" customWidth="1"/>
    <col min="14344" max="14344" width="13" customWidth="1"/>
    <col min="14345" max="14345" width="13.140625" customWidth="1"/>
    <col min="14346" max="14346" width="32.28515625" customWidth="1"/>
    <col min="14347" max="14347" width="15.28515625" customWidth="1"/>
    <col min="14348" max="14348" width="11.7109375" customWidth="1"/>
    <col min="14349" max="14349" width="13.5703125" customWidth="1"/>
    <col min="14350" max="14350" width="14" customWidth="1"/>
    <col min="14351" max="14351" width="4.140625" customWidth="1"/>
    <col min="14352" max="14595" width="9.140625" customWidth="1"/>
    <col min="14597" max="14597" width="5" customWidth="1"/>
    <col min="14598" max="14598" width="29.140625" customWidth="1"/>
    <col min="14599" max="14599" width="13.28515625" customWidth="1"/>
    <col min="14600" max="14600" width="13" customWidth="1"/>
    <col min="14601" max="14601" width="13.140625" customWidth="1"/>
    <col min="14602" max="14602" width="32.28515625" customWidth="1"/>
    <col min="14603" max="14603" width="15.28515625" customWidth="1"/>
    <col min="14604" max="14604" width="11.7109375" customWidth="1"/>
    <col min="14605" max="14605" width="13.5703125" customWidth="1"/>
    <col min="14606" max="14606" width="14" customWidth="1"/>
    <col min="14607" max="14607" width="4.140625" customWidth="1"/>
    <col min="14608" max="14851" width="9.140625" customWidth="1"/>
    <col min="14853" max="14853" width="5" customWidth="1"/>
    <col min="14854" max="14854" width="29.140625" customWidth="1"/>
    <col min="14855" max="14855" width="13.28515625" customWidth="1"/>
    <col min="14856" max="14856" width="13" customWidth="1"/>
    <col min="14857" max="14857" width="13.140625" customWidth="1"/>
    <col min="14858" max="14858" width="32.28515625" customWidth="1"/>
    <col min="14859" max="14859" width="15.28515625" customWidth="1"/>
    <col min="14860" max="14860" width="11.7109375" customWidth="1"/>
    <col min="14861" max="14861" width="13.5703125" customWidth="1"/>
    <col min="14862" max="14862" width="14" customWidth="1"/>
    <col min="14863" max="14863" width="4.140625" customWidth="1"/>
    <col min="14864" max="15107" width="9.140625" customWidth="1"/>
    <col min="15109" max="15109" width="5" customWidth="1"/>
    <col min="15110" max="15110" width="29.140625" customWidth="1"/>
    <col min="15111" max="15111" width="13.28515625" customWidth="1"/>
    <col min="15112" max="15112" width="13" customWidth="1"/>
    <col min="15113" max="15113" width="13.140625" customWidth="1"/>
    <col min="15114" max="15114" width="32.28515625" customWidth="1"/>
    <col min="15115" max="15115" width="15.28515625" customWidth="1"/>
    <col min="15116" max="15116" width="11.7109375" customWidth="1"/>
    <col min="15117" max="15117" width="13.5703125" customWidth="1"/>
    <col min="15118" max="15118" width="14" customWidth="1"/>
    <col min="15119" max="15119" width="4.140625" customWidth="1"/>
    <col min="15120" max="15363" width="9.140625" customWidth="1"/>
    <col min="15365" max="15365" width="5" customWidth="1"/>
    <col min="15366" max="15366" width="29.140625" customWidth="1"/>
    <col min="15367" max="15367" width="13.28515625" customWidth="1"/>
    <col min="15368" max="15368" width="13" customWidth="1"/>
    <col min="15369" max="15369" width="13.140625" customWidth="1"/>
    <col min="15370" max="15370" width="32.28515625" customWidth="1"/>
    <col min="15371" max="15371" width="15.28515625" customWidth="1"/>
    <col min="15372" max="15372" width="11.7109375" customWidth="1"/>
    <col min="15373" max="15373" width="13.5703125" customWidth="1"/>
    <col min="15374" max="15374" width="14" customWidth="1"/>
    <col min="15375" max="15375" width="4.140625" customWidth="1"/>
    <col min="15376" max="15619" width="9.140625" customWidth="1"/>
    <col min="15621" max="15621" width="5" customWidth="1"/>
    <col min="15622" max="15622" width="29.140625" customWidth="1"/>
    <col min="15623" max="15623" width="13.28515625" customWidth="1"/>
    <col min="15624" max="15624" width="13" customWidth="1"/>
    <col min="15625" max="15625" width="13.140625" customWidth="1"/>
    <col min="15626" max="15626" width="32.28515625" customWidth="1"/>
    <col min="15627" max="15627" width="15.28515625" customWidth="1"/>
    <col min="15628" max="15628" width="11.7109375" customWidth="1"/>
    <col min="15629" max="15629" width="13.5703125" customWidth="1"/>
    <col min="15630" max="15630" width="14" customWidth="1"/>
    <col min="15631" max="15631" width="4.140625" customWidth="1"/>
    <col min="15632" max="15875" width="9.140625" customWidth="1"/>
    <col min="15877" max="15877" width="5" customWidth="1"/>
    <col min="15878" max="15878" width="29.140625" customWidth="1"/>
    <col min="15879" max="15879" width="13.28515625" customWidth="1"/>
    <col min="15880" max="15880" width="13" customWidth="1"/>
    <col min="15881" max="15881" width="13.140625" customWidth="1"/>
    <col min="15882" max="15882" width="32.28515625" customWidth="1"/>
    <col min="15883" max="15883" width="15.28515625" customWidth="1"/>
    <col min="15884" max="15884" width="11.7109375" customWidth="1"/>
    <col min="15885" max="15885" width="13.5703125" customWidth="1"/>
    <col min="15886" max="15886" width="14" customWidth="1"/>
    <col min="15887" max="15887" width="4.140625" customWidth="1"/>
    <col min="15888" max="16131" width="9.140625" customWidth="1"/>
    <col min="16133" max="16133" width="5" customWidth="1"/>
    <col min="16134" max="16134" width="29.140625" customWidth="1"/>
    <col min="16135" max="16135" width="13.28515625" customWidth="1"/>
    <col min="16136" max="16136" width="13" customWidth="1"/>
    <col min="16137" max="16137" width="13.140625" customWidth="1"/>
    <col min="16138" max="16138" width="32.28515625" customWidth="1"/>
    <col min="16139" max="16139" width="15.28515625" customWidth="1"/>
    <col min="16140" max="16140" width="11.7109375" customWidth="1"/>
    <col min="16141" max="16141" width="13.5703125" customWidth="1"/>
    <col min="16142" max="16142" width="14" customWidth="1"/>
    <col min="16143" max="16143" width="4.140625" customWidth="1"/>
    <col min="16144" max="16384" width="9.140625" customWidth="1"/>
  </cols>
  <sheetData>
    <row r="1" spans="1:259" ht="28.5" customHeight="1">
      <c r="B1" s="480" t="s">
        <v>334</v>
      </c>
      <c r="C1" s="480"/>
    </row>
    <row r="2" spans="1:259" ht="30.75" customHeight="1">
      <c r="B2" s="222" t="s">
        <v>228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481"/>
    </row>
    <row r="3" spans="1:259" ht="15.75" thickBot="1">
      <c r="I3" s="224"/>
      <c r="J3" s="224"/>
      <c r="K3" s="224"/>
      <c r="L3" s="224"/>
      <c r="M3" s="224"/>
      <c r="N3" s="224"/>
      <c r="O3" s="481"/>
    </row>
    <row r="4" spans="1:259" ht="15.75" thickBot="1">
      <c r="A4" s="482" t="s">
        <v>201</v>
      </c>
      <c r="B4" s="225" t="s">
        <v>101</v>
      </c>
      <c r="C4" s="183"/>
      <c r="D4" s="226"/>
      <c r="E4" s="311"/>
      <c r="F4" s="311"/>
      <c r="G4" s="311"/>
      <c r="H4" s="225" t="s">
        <v>202</v>
      </c>
      <c r="I4" s="184"/>
      <c r="J4" s="185"/>
      <c r="K4" s="434"/>
      <c r="L4" s="182"/>
      <c r="M4" s="185"/>
      <c r="N4" s="227"/>
      <c r="O4" s="481"/>
    </row>
    <row r="5" spans="1:259" ht="60.75" thickBot="1">
      <c r="A5" s="483"/>
      <c r="B5" s="228" t="s">
        <v>54</v>
      </c>
      <c r="C5" s="189" t="s">
        <v>146</v>
      </c>
      <c r="D5" s="276" t="s">
        <v>148</v>
      </c>
      <c r="E5" s="326" t="s">
        <v>314</v>
      </c>
      <c r="F5" s="326" t="s">
        <v>329</v>
      </c>
      <c r="G5" s="449" t="s">
        <v>326</v>
      </c>
      <c r="H5" s="301" t="s">
        <v>54</v>
      </c>
      <c r="I5" s="189" t="s">
        <v>150</v>
      </c>
      <c r="J5" s="276" t="s">
        <v>148</v>
      </c>
      <c r="K5" s="326" t="s">
        <v>314</v>
      </c>
      <c r="L5" s="435" t="s">
        <v>329</v>
      </c>
      <c r="M5" s="449" t="s">
        <v>326</v>
      </c>
      <c r="N5" s="229"/>
      <c r="O5" s="48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  <c r="IT5" s="191"/>
      <c r="IU5" s="191"/>
      <c r="IV5" s="191"/>
      <c r="IW5" s="191"/>
      <c r="IX5" s="191"/>
      <c r="IY5" s="191"/>
    </row>
    <row r="6" spans="1:259" ht="15.75" thickBot="1">
      <c r="A6" s="192">
        <v>1</v>
      </c>
      <c r="B6" s="230">
        <v>2</v>
      </c>
      <c r="C6" s="231">
        <v>3</v>
      </c>
      <c r="D6" s="294">
        <v>4</v>
      </c>
      <c r="E6" s="444">
        <v>5</v>
      </c>
      <c r="F6" s="445">
        <v>6</v>
      </c>
      <c r="G6" s="445">
        <v>7</v>
      </c>
      <c r="H6" s="441">
        <v>8</v>
      </c>
      <c r="I6" s="442">
        <v>9</v>
      </c>
      <c r="J6" s="443">
        <v>10</v>
      </c>
      <c r="K6" s="444">
        <v>11</v>
      </c>
      <c r="L6" s="446">
        <v>12</v>
      </c>
      <c r="M6" s="444">
        <v>13</v>
      </c>
      <c r="N6" s="232"/>
      <c r="O6" s="48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  <c r="IT6" s="191"/>
      <c r="IU6" s="191"/>
      <c r="IV6" s="191"/>
      <c r="IW6" s="191"/>
      <c r="IX6" s="191"/>
      <c r="IY6" s="191"/>
    </row>
    <row r="7" spans="1:259" ht="22.5">
      <c r="A7" s="194">
        <v>1</v>
      </c>
      <c r="B7" s="233" t="s">
        <v>229</v>
      </c>
      <c r="C7" s="234">
        <v>22950000</v>
      </c>
      <c r="D7" s="295">
        <v>0</v>
      </c>
      <c r="E7" s="332">
        <v>0</v>
      </c>
      <c r="F7" s="403">
        <v>1000000</v>
      </c>
      <c r="G7" s="403">
        <v>1641565</v>
      </c>
      <c r="H7" s="302" t="s">
        <v>230</v>
      </c>
      <c r="I7" s="198">
        <v>489180</v>
      </c>
      <c r="J7" s="312">
        <v>2297450</v>
      </c>
      <c r="K7" s="336">
        <v>2449850</v>
      </c>
      <c r="L7" s="425">
        <v>4171623</v>
      </c>
      <c r="M7" s="336">
        <v>4171623</v>
      </c>
      <c r="N7" s="235"/>
      <c r="O7" s="481"/>
    </row>
    <row r="8" spans="1:259" ht="22.5">
      <c r="A8" s="199">
        <v>2</v>
      </c>
      <c r="B8" s="236" t="s">
        <v>231</v>
      </c>
      <c r="C8" s="237">
        <v>0</v>
      </c>
      <c r="D8" s="238">
        <v>0</v>
      </c>
      <c r="E8" s="333">
        <v>0</v>
      </c>
      <c r="F8" s="404">
        <v>0</v>
      </c>
      <c r="G8" s="404">
        <v>0</v>
      </c>
      <c r="H8" s="303" t="s">
        <v>232</v>
      </c>
      <c r="I8" s="203">
        <v>0</v>
      </c>
      <c r="J8" s="279">
        <v>0</v>
      </c>
      <c r="K8" s="337">
        <v>0</v>
      </c>
      <c r="L8" s="422">
        <v>0</v>
      </c>
      <c r="M8" s="337">
        <v>0</v>
      </c>
      <c r="N8" s="235"/>
      <c r="O8" s="481"/>
    </row>
    <row r="9" spans="1:259">
      <c r="A9" s="199">
        <v>3</v>
      </c>
      <c r="B9" s="236" t="s">
        <v>53</v>
      </c>
      <c r="C9" s="237">
        <v>0</v>
      </c>
      <c r="D9" s="238">
        <v>0</v>
      </c>
      <c r="E9" s="333">
        <v>0</v>
      </c>
      <c r="F9" s="404">
        <v>0</v>
      </c>
      <c r="G9" s="404">
        <v>0</v>
      </c>
      <c r="H9" s="303" t="s">
        <v>233</v>
      </c>
      <c r="I9" s="203">
        <v>900000</v>
      </c>
      <c r="J9" s="279">
        <v>26752704</v>
      </c>
      <c r="K9" s="337">
        <v>26752704</v>
      </c>
      <c r="L9" s="422">
        <v>26818704</v>
      </c>
      <c r="M9" s="337">
        <v>26818704</v>
      </c>
      <c r="N9" s="235"/>
      <c r="O9" s="481"/>
    </row>
    <row r="10" spans="1:259" ht="22.5">
      <c r="A10" s="199">
        <v>4</v>
      </c>
      <c r="B10" s="236" t="s">
        <v>234</v>
      </c>
      <c r="C10" s="237">
        <v>0</v>
      </c>
      <c r="D10" s="238">
        <v>0</v>
      </c>
      <c r="E10" s="333">
        <v>0</v>
      </c>
      <c r="F10" s="404">
        <v>250000</v>
      </c>
      <c r="G10" s="404">
        <v>250000</v>
      </c>
      <c r="H10" s="303" t="s">
        <v>235</v>
      </c>
      <c r="I10" s="203">
        <v>0</v>
      </c>
      <c r="J10" s="279">
        <v>0</v>
      </c>
      <c r="K10" s="337">
        <v>0</v>
      </c>
      <c r="L10" s="422">
        <v>0</v>
      </c>
      <c r="M10" s="337">
        <v>0</v>
      </c>
      <c r="N10" s="235"/>
      <c r="O10" s="481"/>
    </row>
    <row r="11" spans="1:259">
      <c r="A11" s="199">
        <v>5</v>
      </c>
      <c r="B11" s="236" t="s">
        <v>236</v>
      </c>
      <c r="C11" s="237">
        <v>0</v>
      </c>
      <c r="D11" s="238">
        <v>0</v>
      </c>
      <c r="E11" s="333">
        <v>0</v>
      </c>
      <c r="F11" s="404">
        <v>0</v>
      </c>
      <c r="G11" s="404">
        <v>0</v>
      </c>
      <c r="H11" s="303" t="s">
        <v>237</v>
      </c>
      <c r="I11" s="203">
        <v>0</v>
      </c>
      <c r="J11" s="279">
        <v>0</v>
      </c>
      <c r="K11" s="337">
        <v>0</v>
      </c>
      <c r="L11" s="422">
        <v>0</v>
      </c>
      <c r="M11" s="337">
        <v>0</v>
      </c>
      <c r="N11" s="235"/>
      <c r="O11" s="481"/>
    </row>
    <row r="12" spans="1:259">
      <c r="A12" s="199">
        <v>6</v>
      </c>
      <c r="B12" s="236" t="s">
        <v>238</v>
      </c>
      <c r="C12" s="238"/>
      <c r="D12" s="238"/>
      <c r="E12" s="333">
        <v>0</v>
      </c>
      <c r="F12" s="404">
        <v>0</v>
      </c>
      <c r="G12" s="404">
        <v>0</v>
      </c>
      <c r="H12" s="262" t="s">
        <v>239</v>
      </c>
      <c r="I12" s="203">
        <v>0</v>
      </c>
      <c r="J12" s="279">
        <v>0</v>
      </c>
      <c r="K12" s="337">
        <v>0</v>
      </c>
      <c r="L12" s="422">
        <v>0</v>
      </c>
      <c r="M12" s="337">
        <v>0</v>
      </c>
      <c r="N12" s="235"/>
      <c r="O12" s="481"/>
    </row>
    <row r="13" spans="1:259" ht="22.5">
      <c r="A13" s="199">
        <v>7</v>
      </c>
      <c r="B13" s="239" t="s">
        <v>240</v>
      </c>
      <c r="C13" s="237">
        <v>0</v>
      </c>
      <c r="D13" s="238">
        <v>0</v>
      </c>
      <c r="E13" s="333">
        <v>0</v>
      </c>
      <c r="F13" s="404">
        <v>0</v>
      </c>
      <c r="G13" s="404">
        <v>0</v>
      </c>
      <c r="H13" s="262" t="s">
        <v>241</v>
      </c>
      <c r="I13" s="203">
        <v>0</v>
      </c>
      <c r="J13" s="279">
        <v>0</v>
      </c>
      <c r="K13" s="337">
        <v>0</v>
      </c>
      <c r="L13" s="422">
        <v>0</v>
      </c>
      <c r="M13" s="337">
        <v>0</v>
      </c>
      <c r="N13" s="235"/>
      <c r="O13" s="481"/>
    </row>
    <row r="14" spans="1:259">
      <c r="A14" s="199">
        <v>8</v>
      </c>
      <c r="B14" s="239"/>
      <c r="C14" s="203"/>
      <c r="D14" s="279"/>
      <c r="E14" s="333"/>
      <c r="F14" s="404"/>
      <c r="G14" s="404"/>
      <c r="H14" s="262" t="s">
        <v>242</v>
      </c>
      <c r="I14" s="203">
        <v>0</v>
      </c>
      <c r="J14" s="279">
        <v>0</v>
      </c>
      <c r="K14" s="337">
        <v>0</v>
      </c>
      <c r="L14" s="422">
        <v>0</v>
      </c>
      <c r="M14" s="337">
        <v>0</v>
      </c>
      <c r="N14" s="235"/>
      <c r="O14" s="481"/>
    </row>
    <row r="15" spans="1:259" ht="15.75" thickBot="1">
      <c r="A15" s="213">
        <v>9</v>
      </c>
      <c r="B15" s="240"/>
      <c r="C15" s="241"/>
      <c r="D15" s="241"/>
      <c r="E15" s="334"/>
      <c r="F15" s="405"/>
      <c r="G15" s="405"/>
      <c r="H15" s="304" t="s">
        <v>243</v>
      </c>
      <c r="I15" s="242">
        <v>0</v>
      </c>
      <c r="J15" s="280">
        <v>9724837</v>
      </c>
      <c r="K15" s="329">
        <v>9572437</v>
      </c>
      <c r="L15" s="423">
        <v>9034664</v>
      </c>
      <c r="M15" s="329">
        <v>9676229</v>
      </c>
      <c r="N15" s="235"/>
      <c r="O15" s="481"/>
    </row>
    <row r="16" spans="1:259" ht="15.75" thickBot="1">
      <c r="A16" s="208">
        <v>10</v>
      </c>
      <c r="B16" s="243" t="s">
        <v>255</v>
      </c>
      <c r="C16" s="244">
        <f>SUM(C7:C15)</f>
        <v>22950000</v>
      </c>
      <c r="D16" s="266">
        <f>SUM(D7:D15)</f>
        <v>0</v>
      </c>
      <c r="E16" s="335">
        <v>0</v>
      </c>
      <c r="F16" s="406">
        <v>1250000</v>
      </c>
      <c r="G16" s="406">
        <f>SUM(G7:G15)</f>
        <v>1891565</v>
      </c>
      <c r="H16" s="305" t="s">
        <v>258</v>
      </c>
      <c r="I16" s="245">
        <f>SUM(I7:I15)</f>
        <v>1389180</v>
      </c>
      <c r="J16" s="313">
        <f>SUM(J7:J15)</f>
        <v>38774991</v>
      </c>
      <c r="K16" s="330">
        <f>SUM(K7:K15)</f>
        <v>38774991</v>
      </c>
      <c r="L16" s="424">
        <f>SUM(L7:L15)</f>
        <v>40024991</v>
      </c>
      <c r="M16" s="330">
        <f>SUM(M7:M15)</f>
        <v>40666556</v>
      </c>
      <c r="N16" s="246"/>
      <c r="O16" s="481"/>
    </row>
    <row r="17" spans="1:15" ht="18.75" customHeight="1">
      <c r="A17" s="194">
        <v>11</v>
      </c>
      <c r="B17" s="247" t="s">
        <v>256</v>
      </c>
      <c r="C17" s="248"/>
      <c r="D17" s="296"/>
      <c r="E17" s="332"/>
      <c r="F17" s="403"/>
      <c r="G17" s="403"/>
      <c r="H17" s="306" t="s">
        <v>211</v>
      </c>
      <c r="I17" s="263">
        <v>0</v>
      </c>
      <c r="J17" s="314">
        <v>0</v>
      </c>
      <c r="K17" s="336">
        <v>0</v>
      </c>
      <c r="L17" s="425">
        <v>0</v>
      </c>
      <c r="M17" s="336">
        <v>0</v>
      </c>
      <c r="N17" s="249"/>
      <c r="O17" s="481"/>
    </row>
    <row r="18" spans="1:15" ht="23.25" customHeight="1">
      <c r="A18" s="199">
        <v>12</v>
      </c>
      <c r="B18" s="250" t="s">
        <v>244</v>
      </c>
      <c r="C18" s="251">
        <v>15224761</v>
      </c>
      <c r="D18" s="297">
        <v>38774991</v>
      </c>
      <c r="E18" s="333">
        <v>38774991</v>
      </c>
      <c r="F18" s="404">
        <v>38774991</v>
      </c>
      <c r="G18" s="404">
        <v>38774991</v>
      </c>
      <c r="H18" s="306" t="s">
        <v>245</v>
      </c>
      <c r="I18" s="252">
        <v>0</v>
      </c>
      <c r="J18" s="315">
        <v>0</v>
      </c>
      <c r="K18" s="337">
        <v>0</v>
      </c>
      <c r="L18" s="422">
        <v>0</v>
      </c>
      <c r="M18" s="337">
        <v>0</v>
      </c>
      <c r="N18" s="249"/>
      <c r="O18" s="481"/>
    </row>
    <row r="19" spans="1:15" ht="14.25" customHeight="1">
      <c r="A19" s="194">
        <v>13</v>
      </c>
      <c r="B19" s="250" t="s">
        <v>246</v>
      </c>
      <c r="C19" s="253">
        <v>0</v>
      </c>
      <c r="D19" s="298">
        <v>0</v>
      </c>
      <c r="E19" s="333">
        <v>0</v>
      </c>
      <c r="F19" s="405">
        <v>0</v>
      </c>
      <c r="G19" s="405">
        <v>0</v>
      </c>
      <c r="H19" s="307" t="s">
        <v>215</v>
      </c>
      <c r="I19" s="252">
        <v>0</v>
      </c>
      <c r="J19" s="315">
        <v>0</v>
      </c>
      <c r="K19" s="337">
        <v>0</v>
      </c>
      <c r="L19" s="422">
        <v>0</v>
      </c>
      <c r="M19" s="337">
        <v>0</v>
      </c>
      <c r="N19" s="249"/>
      <c r="O19" s="481"/>
    </row>
    <row r="20" spans="1:15" ht="21.6" customHeight="1">
      <c r="A20" s="199">
        <v>14</v>
      </c>
      <c r="B20" s="254" t="s">
        <v>247</v>
      </c>
      <c r="C20" s="251">
        <v>0</v>
      </c>
      <c r="D20" s="297">
        <v>0</v>
      </c>
      <c r="E20" s="333">
        <v>0</v>
      </c>
      <c r="F20" s="404">
        <v>0</v>
      </c>
      <c r="G20" s="404">
        <v>0</v>
      </c>
      <c r="H20" s="306" t="s">
        <v>248</v>
      </c>
      <c r="I20" s="252">
        <v>0</v>
      </c>
      <c r="J20" s="315">
        <v>0</v>
      </c>
      <c r="K20" s="337">
        <v>0</v>
      </c>
      <c r="L20" s="422">
        <v>0</v>
      </c>
      <c r="M20" s="337">
        <v>0</v>
      </c>
      <c r="N20" s="249"/>
      <c r="O20" s="481"/>
    </row>
    <row r="21" spans="1:15" ht="21.6" customHeight="1">
      <c r="A21" s="194">
        <v>15</v>
      </c>
      <c r="B21" s="255" t="s">
        <v>216</v>
      </c>
      <c r="C21" s="256">
        <v>0</v>
      </c>
      <c r="D21" s="299">
        <v>0</v>
      </c>
      <c r="E21" s="333">
        <v>0</v>
      </c>
      <c r="F21" s="403">
        <v>0</v>
      </c>
      <c r="G21" s="403">
        <v>0</v>
      </c>
      <c r="H21" s="308" t="s">
        <v>249</v>
      </c>
      <c r="I21" s="252">
        <v>0</v>
      </c>
      <c r="J21" s="315">
        <v>0</v>
      </c>
      <c r="K21" s="337">
        <v>0</v>
      </c>
      <c r="L21" s="422">
        <v>0</v>
      </c>
      <c r="M21" s="337">
        <v>0</v>
      </c>
      <c r="N21" s="249"/>
      <c r="O21" s="481"/>
    </row>
    <row r="22" spans="1:15" ht="23.25" thickBot="1">
      <c r="A22" s="199">
        <v>16</v>
      </c>
      <c r="B22" s="257" t="s">
        <v>250</v>
      </c>
      <c r="C22" s="258">
        <v>0</v>
      </c>
      <c r="D22" s="300">
        <v>0</v>
      </c>
      <c r="E22" s="334">
        <v>0</v>
      </c>
      <c r="F22" s="405">
        <v>0</v>
      </c>
      <c r="G22" s="405">
        <v>0</v>
      </c>
      <c r="H22" s="309"/>
      <c r="I22" s="252"/>
      <c r="J22" s="316"/>
      <c r="K22" s="338"/>
      <c r="L22" s="432"/>
      <c r="M22" s="338"/>
      <c r="N22" s="249"/>
      <c r="O22" s="481"/>
    </row>
    <row r="23" spans="1:15" ht="21" customHeight="1" thickBot="1">
      <c r="A23" s="208">
        <v>17</v>
      </c>
      <c r="B23" s="243" t="s">
        <v>257</v>
      </c>
      <c r="C23" s="244">
        <f>SUM(C18:C22)</f>
        <v>15224761</v>
      </c>
      <c r="D23" s="260">
        <f>SUM(D18:D22)</f>
        <v>38774991</v>
      </c>
      <c r="E23" s="341">
        <v>38774991</v>
      </c>
      <c r="F23" s="407">
        <v>38774991</v>
      </c>
      <c r="G23" s="341">
        <f>SUM(G18:G22)</f>
        <v>38774991</v>
      </c>
      <c r="H23" s="305" t="s">
        <v>251</v>
      </c>
      <c r="I23" s="245">
        <f>SUM(I16:I22)</f>
        <v>1389180</v>
      </c>
      <c r="J23" s="313">
        <f>SUM(J16:J22)</f>
        <v>38774991</v>
      </c>
      <c r="K23" s="339">
        <v>0</v>
      </c>
      <c r="L23" s="436">
        <v>0</v>
      </c>
      <c r="M23" s="339">
        <f>SUM(M17:M22)</f>
        <v>0</v>
      </c>
      <c r="N23" s="246"/>
      <c r="O23" s="481"/>
    </row>
    <row r="24" spans="1:15" ht="15.75" thickBot="1">
      <c r="A24" s="208">
        <v>18</v>
      </c>
      <c r="B24" s="218" t="s">
        <v>223</v>
      </c>
      <c r="C24" s="440">
        <v>38174761</v>
      </c>
      <c r="D24" s="260">
        <v>38774991</v>
      </c>
      <c r="E24" s="341">
        <v>38774991</v>
      </c>
      <c r="F24" s="407">
        <v>40024991</v>
      </c>
      <c r="G24" s="341">
        <f>SUM(G16,G23)</f>
        <v>40666556</v>
      </c>
      <c r="H24" s="310" t="s">
        <v>224</v>
      </c>
      <c r="I24" s="245">
        <v>1389180</v>
      </c>
      <c r="J24" s="313">
        <v>38774991</v>
      </c>
      <c r="K24" s="340">
        <v>38774991</v>
      </c>
      <c r="L24" s="437">
        <v>40024991</v>
      </c>
      <c r="M24" s="340">
        <f>SUM(M16,M23)</f>
        <v>40666556</v>
      </c>
      <c r="N24" s="261"/>
      <c r="O24" s="481"/>
    </row>
    <row r="25" spans="1:15" ht="15.75" thickBot="1">
      <c r="A25" s="208">
        <v>19</v>
      </c>
      <c r="B25" s="218" t="s">
        <v>252</v>
      </c>
      <c r="C25" s="440">
        <v>23550230</v>
      </c>
      <c r="D25" s="260">
        <v>38774991</v>
      </c>
      <c r="E25" s="341">
        <v>38774991</v>
      </c>
      <c r="F25" s="407">
        <v>38774991</v>
      </c>
      <c r="G25" s="341">
        <v>0</v>
      </c>
      <c r="H25" s="310" t="s">
        <v>225</v>
      </c>
      <c r="I25" s="264">
        <v>21560820</v>
      </c>
      <c r="J25" s="317">
        <v>0</v>
      </c>
      <c r="K25" s="339">
        <v>0</v>
      </c>
      <c r="L25" s="436">
        <v>0</v>
      </c>
      <c r="M25" s="339">
        <v>0</v>
      </c>
      <c r="N25" s="261"/>
      <c r="O25" s="481"/>
    </row>
    <row r="26" spans="1:15" ht="15.75" thickBot="1">
      <c r="A26" s="208">
        <v>20</v>
      </c>
      <c r="B26" s="218" t="s">
        <v>226</v>
      </c>
      <c r="C26" s="440"/>
      <c r="D26" s="266">
        <v>0</v>
      </c>
      <c r="E26" s="439">
        <v>0</v>
      </c>
      <c r="F26" s="439">
        <v>0</v>
      </c>
      <c r="G26" s="439">
        <v>0</v>
      </c>
      <c r="H26" s="259" t="s">
        <v>227</v>
      </c>
      <c r="I26" s="265">
        <v>36785581</v>
      </c>
      <c r="J26" s="318">
        <v>0</v>
      </c>
      <c r="K26" s="339">
        <v>0</v>
      </c>
      <c r="L26" s="436">
        <v>0</v>
      </c>
      <c r="M26" s="438">
        <v>0</v>
      </c>
      <c r="N26" s="261"/>
      <c r="O26" s="481"/>
    </row>
  </sheetData>
  <mergeCells count="3">
    <mergeCell ref="B1:C1"/>
    <mergeCell ref="O2:O26"/>
    <mergeCell ref="A4:A5"/>
  </mergeCells>
  <pageMargins left="0.39370078740157483" right="0.39370078740157483" top="0.39370078740157483" bottom="0.39370078740157483" header="0.31496062992125984" footer="0.31496062992125984"/>
  <pageSetup paperSize="9" scale="72" orientation="landscape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22"/>
  <sheetViews>
    <sheetView zoomScaleNormal="100" workbookViewId="0">
      <selection activeCell="B6" sqref="B6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40" t="s">
        <v>335</v>
      </c>
    </row>
    <row r="3" spans="1:7" ht="15.75">
      <c r="B3" s="484" t="s">
        <v>261</v>
      </c>
      <c r="C3" s="485"/>
      <c r="D3" s="485"/>
      <c r="E3" s="485"/>
      <c r="F3" s="485"/>
    </row>
    <row r="4" spans="1:7" ht="15.75">
      <c r="B4" s="164"/>
      <c r="C4" s="101"/>
      <c r="D4" s="101"/>
      <c r="E4" s="101"/>
      <c r="F4" s="101"/>
    </row>
    <row r="5" spans="1:7" ht="15.75" thickBot="1"/>
    <row r="6" spans="1:7" ht="65.25" customHeight="1" thickBot="1">
      <c r="A6" s="464"/>
      <c r="B6" s="465" t="s">
        <v>188</v>
      </c>
      <c r="C6" s="466" t="s">
        <v>146</v>
      </c>
      <c r="D6" s="467" t="s">
        <v>189</v>
      </c>
      <c r="E6" s="326" t="s">
        <v>314</v>
      </c>
      <c r="F6" s="326" t="s">
        <v>329</v>
      </c>
      <c r="G6" s="449" t="s">
        <v>326</v>
      </c>
    </row>
    <row r="7" spans="1:7" ht="29.45" customHeight="1">
      <c r="A7" s="460">
        <v>1</v>
      </c>
      <c r="B7" s="461" t="s">
        <v>31</v>
      </c>
      <c r="C7" s="462"/>
      <c r="D7" s="463"/>
      <c r="E7" s="8"/>
      <c r="F7" s="8"/>
      <c r="G7" s="8"/>
    </row>
    <row r="8" spans="1:7" ht="41.45" customHeight="1">
      <c r="A8" s="165">
        <v>2</v>
      </c>
      <c r="B8" s="167" t="s">
        <v>259</v>
      </c>
      <c r="C8" s="267">
        <v>44032</v>
      </c>
      <c r="D8" s="267">
        <v>55000</v>
      </c>
      <c r="E8" s="267">
        <v>55000</v>
      </c>
      <c r="F8" s="267">
        <v>66668</v>
      </c>
      <c r="G8" s="267">
        <v>66670</v>
      </c>
    </row>
    <row r="9" spans="1:7" ht="31.9" customHeight="1">
      <c r="A9" s="165">
        <v>3</v>
      </c>
      <c r="B9" s="168" t="s">
        <v>190</v>
      </c>
      <c r="C9" s="267">
        <v>147000</v>
      </c>
      <c r="D9" s="267">
        <v>147000</v>
      </c>
      <c r="E9" s="267">
        <v>147000</v>
      </c>
      <c r="F9" s="267">
        <v>147000</v>
      </c>
      <c r="G9" s="267">
        <v>147000</v>
      </c>
    </row>
    <row r="10" spans="1:7" ht="33" customHeight="1">
      <c r="A10" s="165">
        <v>4</v>
      </c>
      <c r="B10" s="168" t="s">
        <v>191</v>
      </c>
      <c r="C10" s="267">
        <v>275000</v>
      </c>
      <c r="D10" s="267">
        <v>285000</v>
      </c>
      <c r="E10" s="267">
        <v>285000</v>
      </c>
      <c r="F10" s="267">
        <v>348000</v>
      </c>
      <c r="G10" s="267">
        <v>348000</v>
      </c>
    </row>
    <row r="11" spans="1:7" ht="35.25" customHeight="1">
      <c r="A11" s="165">
        <v>5</v>
      </c>
      <c r="B11" s="168" t="s">
        <v>197</v>
      </c>
      <c r="C11" s="267">
        <v>2737000</v>
      </c>
      <c r="D11" s="267">
        <v>3090000</v>
      </c>
      <c r="E11" s="267">
        <v>3176758</v>
      </c>
      <c r="F11" s="267">
        <v>3223558</v>
      </c>
      <c r="G11" s="267">
        <v>3223558</v>
      </c>
    </row>
    <row r="12" spans="1:7" ht="24" customHeight="1">
      <c r="A12" s="165">
        <v>6</v>
      </c>
      <c r="B12" s="168" t="s">
        <v>260</v>
      </c>
      <c r="C12" s="267">
        <v>1210000</v>
      </c>
      <c r="D12" s="267">
        <v>880000</v>
      </c>
      <c r="E12" s="267">
        <v>880000</v>
      </c>
      <c r="F12" s="267">
        <v>880000</v>
      </c>
      <c r="G12" s="267">
        <v>880000</v>
      </c>
    </row>
    <row r="13" spans="1:7" ht="24" customHeight="1">
      <c r="A13" s="165">
        <v>7</v>
      </c>
      <c r="B13" s="168" t="s">
        <v>198</v>
      </c>
      <c r="C13" s="267">
        <v>68400</v>
      </c>
      <c r="D13" s="267">
        <v>68400</v>
      </c>
      <c r="E13" s="267">
        <v>68400</v>
      </c>
      <c r="F13" s="267">
        <v>68400</v>
      </c>
      <c r="G13" s="267">
        <v>68400</v>
      </c>
    </row>
    <row r="14" spans="1:7" ht="27.6" customHeight="1">
      <c r="A14" s="165">
        <v>8</v>
      </c>
      <c r="B14" s="166" t="s">
        <v>192</v>
      </c>
      <c r="C14" s="268">
        <f>SUM(C8:C13)</f>
        <v>4481432</v>
      </c>
      <c r="D14" s="268">
        <f>SUM(D8:D13)</f>
        <v>4525400</v>
      </c>
      <c r="E14" s="268">
        <f>SUM(E8:E13)</f>
        <v>4612158</v>
      </c>
      <c r="F14" s="268">
        <f>SUM(F8:F13)</f>
        <v>4733626</v>
      </c>
      <c r="G14" s="268">
        <f>SUM(G8:G13)</f>
        <v>4733628</v>
      </c>
    </row>
    <row r="15" spans="1:7" ht="26.45" customHeight="1">
      <c r="A15" s="165">
        <v>9</v>
      </c>
      <c r="B15" s="166" t="s">
        <v>33</v>
      </c>
      <c r="C15" s="267">
        <v>0</v>
      </c>
      <c r="D15" s="267">
        <v>0</v>
      </c>
      <c r="E15" s="267">
        <v>0</v>
      </c>
      <c r="F15" s="267">
        <v>0</v>
      </c>
      <c r="G15" s="267">
        <v>0</v>
      </c>
    </row>
    <row r="16" spans="1:7" ht="31.5" customHeight="1">
      <c r="A16" s="165">
        <v>10</v>
      </c>
      <c r="B16" s="168" t="s">
        <v>199</v>
      </c>
      <c r="C16" s="269">
        <v>72000</v>
      </c>
      <c r="D16" s="269">
        <v>80000</v>
      </c>
      <c r="E16" s="269">
        <v>80000</v>
      </c>
      <c r="F16" s="269">
        <v>80000</v>
      </c>
      <c r="G16" s="269">
        <v>80000</v>
      </c>
    </row>
    <row r="17" spans="1:7" ht="30" customHeight="1">
      <c r="A17" s="165">
        <v>11</v>
      </c>
      <c r="B17" s="166" t="s">
        <v>193</v>
      </c>
      <c r="C17" s="268">
        <f>SUM(C16:C16)</f>
        <v>72000</v>
      </c>
      <c r="D17" s="268">
        <f>SUM(D16:D16)</f>
        <v>80000</v>
      </c>
      <c r="E17" s="268">
        <f>SUM(E16:E16)</f>
        <v>80000</v>
      </c>
      <c r="F17" s="268">
        <f>SUM(F16:F16)</f>
        <v>80000</v>
      </c>
      <c r="G17" s="268">
        <f>SUM(G16:G16)</f>
        <v>80000</v>
      </c>
    </row>
    <row r="18" spans="1:7" ht="33" customHeight="1">
      <c r="A18" s="165">
        <v>12</v>
      </c>
      <c r="B18" s="169" t="s">
        <v>37</v>
      </c>
      <c r="C18" s="267">
        <v>0</v>
      </c>
      <c r="D18" s="267">
        <v>0</v>
      </c>
      <c r="E18" s="267">
        <v>0</v>
      </c>
      <c r="F18" s="267">
        <v>0</v>
      </c>
      <c r="G18" s="267">
        <v>0</v>
      </c>
    </row>
    <row r="19" spans="1:7" ht="17.45" customHeight="1">
      <c r="A19" s="1">
        <v>13</v>
      </c>
      <c r="B19" s="170" t="s">
        <v>194</v>
      </c>
      <c r="C19" s="268"/>
      <c r="D19" s="268"/>
      <c r="E19" s="268"/>
      <c r="F19" s="268"/>
      <c r="G19" s="268"/>
    </row>
    <row r="20" spans="1:7" ht="25.15" customHeight="1">
      <c r="A20" s="172">
        <v>14</v>
      </c>
      <c r="B20" s="171" t="s">
        <v>195</v>
      </c>
      <c r="C20" s="267">
        <v>575000</v>
      </c>
      <c r="D20" s="267">
        <v>1254000</v>
      </c>
      <c r="E20" s="267">
        <v>1254000</v>
      </c>
      <c r="F20" s="267">
        <v>1254000</v>
      </c>
      <c r="G20" s="267">
        <v>1254000</v>
      </c>
    </row>
    <row r="21" spans="1:7" ht="25.15" customHeight="1">
      <c r="A21" s="172">
        <v>15</v>
      </c>
      <c r="B21" s="459" t="s">
        <v>332</v>
      </c>
      <c r="C21" s="267">
        <v>0</v>
      </c>
      <c r="D21" s="267">
        <v>0</v>
      </c>
      <c r="E21" s="267">
        <v>0</v>
      </c>
      <c r="F21" s="267">
        <v>0</v>
      </c>
      <c r="G21" s="267">
        <v>120000</v>
      </c>
    </row>
    <row r="22" spans="1:7" ht="20.45" customHeight="1">
      <c r="A22" s="172">
        <v>16</v>
      </c>
      <c r="B22" s="170" t="s">
        <v>196</v>
      </c>
      <c r="C22" s="268">
        <f>SUM(C20)</f>
        <v>575000</v>
      </c>
      <c r="D22" s="268">
        <f>SUM(D20)</f>
        <v>1254000</v>
      </c>
      <c r="E22" s="268">
        <f>SUM(E20)</f>
        <v>1254000</v>
      </c>
      <c r="F22" s="268">
        <f>SUM(F20)</f>
        <v>1254000</v>
      </c>
      <c r="G22" s="268">
        <f>SUM(G20:G21)</f>
        <v>1374000</v>
      </c>
    </row>
  </sheetData>
  <mergeCells count="1">
    <mergeCell ref="B3:F3"/>
  </mergeCells>
  <pageMargins left="0.7" right="0.7" top="0.75" bottom="0.75" header="0.3" footer="0.3"/>
  <pageSetup paperSize="9"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topLeftCell="A13" zoomScaleNormal="100" workbookViewId="0">
      <selection activeCell="H6" sqref="H6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8" width="16.140625" customWidth="1"/>
    <col min="9" max="9" width="14" customWidth="1"/>
    <col min="259" max="259" width="4.7109375" customWidth="1"/>
    <col min="260" max="260" width="38.7109375" customWidth="1"/>
    <col min="261" max="265" width="15.7109375" customWidth="1"/>
    <col min="515" max="515" width="4.7109375" customWidth="1"/>
    <col min="516" max="516" width="38.7109375" customWidth="1"/>
    <col min="517" max="521" width="15.7109375" customWidth="1"/>
    <col min="771" max="771" width="4.7109375" customWidth="1"/>
    <col min="772" max="772" width="38.7109375" customWidth="1"/>
    <col min="773" max="777" width="15.7109375" customWidth="1"/>
    <col min="1027" max="1027" width="4.7109375" customWidth="1"/>
    <col min="1028" max="1028" width="38.7109375" customWidth="1"/>
    <col min="1029" max="1033" width="15.7109375" customWidth="1"/>
    <col min="1283" max="1283" width="4.7109375" customWidth="1"/>
    <col min="1284" max="1284" width="38.7109375" customWidth="1"/>
    <col min="1285" max="1289" width="15.7109375" customWidth="1"/>
    <col min="1539" max="1539" width="4.7109375" customWidth="1"/>
    <col min="1540" max="1540" width="38.7109375" customWidth="1"/>
    <col min="1541" max="1545" width="15.7109375" customWidth="1"/>
    <col min="1795" max="1795" width="4.7109375" customWidth="1"/>
    <col min="1796" max="1796" width="38.7109375" customWidth="1"/>
    <col min="1797" max="1801" width="15.7109375" customWidth="1"/>
    <col min="2051" max="2051" width="4.7109375" customWidth="1"/>
    <col min="2052" max="2052" width="38.7109375" customWidth="1"/>
    <col min="2053" max="2057" width="15.7109375" customWidth="1"/>
    <col min="2307" max="2307" width="4.7109375" customWidth="1"/>
    <col min="2308" max="2308" width="38.7109375" customWidth="1"/>
    <col min="2309" max="2313" width="15.7109375" customWidth="1"/>
    <col min="2563" max="2563" width="4.7109375" customWidth="1"/>
    <col min="2564" max="2564" width="38.7109375" customWidth="1"/>
    <col min="2565" max="2569" width="15.7109375" customWidth="1"/>
    <col min="2819" max="2819" width="4.7109375" customWidth="1"/>
    <col min="2820" max="2820" width="38.7109375" customWidth="1"/>
    <col min="2821" max="2825" width="15.7109375" customWidth="1"/>
    <col min="3075" max="3075" width="4.7109375" customWidth="1"/>
    <col min="3076" max="3076" width="38.7109375" customWidth="1"/>
    <col min="3077" max="3081" width="15.7109375" customWidth="1"/>
    <col min="3331" max="3331" width="4.7109375" customWidth="1"/>
    <col min="3332" max="3332" width="38.7109375" customWidth="1"/>
    <col min="3333" max="3337" width="15.7109375" customWidth="1"/>
    <col min="3587" max="3587" width="4.7109375" customWidth="1"/>
    <col min="3588" max="3588" width="38.7109375" customWidth="1"/>
    <col min="3589" max="3593" width="15.7109375" customWidth="1"/>
    <col min="3843" max="3843" width="4.7109375" customWidth="1"/>
    <col min="3844" max="3844" width="38.7109375" customWidth="1"/>
    <col min="3845" max="3849" width="15.7109375" customWidth="1"/>
    <col min="4099" max="4099" width="4.7109375" customWidth="1"/>
    <col min="4100" max="4100" width="38.7109375" customWidth="1"/>
    <col min="4101" max="4105" width="15.7109375" customWidth="1"/>
    <col min="4355" max="4355" width="4.7109375" customWidth="1"/>
    <col min="4356" max="4356" width="38.7109375" customWidth="1"/>
    <col min="4357" max="4361" width="15.7109375" customWidth="1"/>
    <col min="4611" max="4611" width="4.7109375" customWidth="1"/>
    <col min="4612" max="4612" width="38.7109375" customWidth="1"/>
    <col min="4613" max="4617" width="15.7109375" customWidth="1"/>
    <col min="4867" max="4867" width="4.7109375" customWidth="1"/>
    <col min="4868" max="4868" width="38.7109375" customWidth="1"/>
    <col min="4869" max="4873" width="15.7109375" customWidth="1"/>
    <col min="5123" max="5123" width="4.7109375" customWidth="1"/>
    <col min="5124" max="5124" width="38.7109375" customWidth="1"/>
    <col min="5125" max="5129" width="15.7109375" customWidth="1"/>
    <col min="5379" max="5379" width="4.7109375" customWidth="1"/>
    <col min="5380" max="5380" width="38.7109375" customWidth="1"/>
    <col min="5381" max="5385" width="15.7109375" customWidth="1"/>
    <col min="5635" max="5635" width="4.7109375" customWidth="1"/>
    <col min="5636" max="5636" width="38.7109375" customWidth="1"/>
    <col min="5637" max="5641" width="15.7109375" customWidth="1"/>
    <col min="5891" max="5891" width="4.7109375" customWidth="1"/>
    <col min="5892" max="5892" width="38.7109375" customWidth="1"/>
    <col min="5893" max="5897" width="15.7109375" customWidth="1"/>
    <col min="6147" max="6147" width="4.7109375" customWidth="1"/>
    <col min="6148" max="6148" width="38.7109375" customWidth="1"/>
    <col min="6149" max="6153" width="15.7109375" customWidth="1"/>
    <col min="6403" max="6403" width="4.7109375" customWidth="1"/>
    <col min="6404" max="6404" width="38.7109375" customWidth="1"/>
    <col min="6405" max="6409" width="15.7109375" customWidth="1"/>
    <col min="6659" max="6659" width="4.7109375" customWidth="1"/>
    <col min="6660" max="6660" width="38.7109375" customWidth="1"/>
    <col min="6661" max="6665" width="15.7109375" customWidth="1"/>
    <col min="6915" max="6915" width="4.7109375" customWidth="1"/>
    <col min="6916" max="6916" width="38.7109375" customWidth="1"/>
    <col min="6917" max="6921" width="15.7109375" customWidth="1"/>
    <col min="7171" max="7171" width="4.7109375" customWidth="1"/>
    <col min="7172" max="7172" width="38.7109375" customWidth="1"/>
    <col min="7173" max="7177" width="15.7109375" customWidth="1"/>
    <col min="7427" max="7427" width="4.7109375" customWidth="1"/>
    <col min="7428" max="7428" width="38.7109375" customWidth="1"/>
    <col min="7429" max="7433" width="15.7109375" customWidth="1"/>
    <col min="7683" max="7683" width="4.7109375" customWidth="1"/>
    <col min="7684" max="7684" width="38.7109375" customWidth="1"/>
    <col min="7685" max="7689" width="15.7109375" customWidth="1"/>
    <col min="7939" max="7939" width="4.7109375" customWidth="1"/>
    <col min="7940" max="7940" width="38.7109375" customWidth="1"/>
    <col min="7941" max="7945" width="15.7109375" customWidth="1"/>
    <col min="8195" max="8195" width="4.7109375" customWidth="1"/>
    <col min="8196" max="8196" width="38.7109375" customWidth="1"/>
    <col min="8197" max="8201" width="15.7109375" customWidth="1"/>
    <col min="8451" max="8451" width="4.7109375" customWidth="1"/>
    <col min="8452" max="8452" width="38.7109375" customWidth="1"/>
    <col min="8453" max="8457" width="15.7109375" customWidth="1"/>
    <col min="8707" max="8707" width="4.7109375" customWidth="1"/>
    <col min="8708" max="8708" width="38.7109375" customWidth="1"/>
    <col min="8709" max="8713" width="15.7109375" customWidth="1"/>
    <col min="8963" max="8963" width="4.7109375" customWidth="1"/>
    <col min="8964" max="8964" width="38.7109375" customWidth="1"/>
    <col min="8965" max="8969" width="15.7109375" customWidth="1"/>
    <col min="9219" max="9219" width="4.7109375" customWidth="1"/>
    <col min="9220" max="9220" width="38.7109375" customWidth="1"/>
    <col min="9221" max="9225" width="15.7109375" customWidth="1"/>
    <col min="9475" max="9475" width="4.7109375" customWidth="1"/>
    <col min="9476" max="9476" width="38.7109375" customWidth="1"/>
    <col min="9477" max="9481" width="15.7109375" customWidth="1"/>
    <col min="9731" max="9731" width="4.7109375" customWidth="1"/>
    <col min="9732" max="9732" width="38.7109375" customWidth="1"/>
    <col min="9733" max="9737" width="15.7109375" customWidth="1"/>
    <col min="9987" max="9987" width="4.7109375" customWidth="1"/>
    <col min="9988" max="9988" width="38.7109375" customWidth="1"/>
    <col min="9989" max="9993" width="15.7109375" customWidth="1"/>
    <col min="10243" max="10243" width="4.7109375" customWidth="1"/>
    <col min="10244" max="10244" width="38.7109375" customWidth="1"/>
    <col min="10245" max="10249" width="15.7109375" customWidth="1"/>
    <col min="10499" max="10499" width="4.7109375" customWidth="1"/>
    <col min="10500" max="10500" width="38.7109375" customWidth="1"/>
    <col min="10501" max="10505" width="15.7109375" customWidth="1"/>
    <col min="10755" max="10755" width="4.7109375" customWidth="1"/>
    <col min="10756" max="10756" width="38.7109375" customWidth="1"/>
    <col min="10757" max="10761" width="15.7109375" customWidth="1"/>
    <col min="11011" max="11011" width="4.7109375" customWidth="1"/>
    <col min="11012" max="11012" width="38.7109375" customWidth="1"/>
    <col min="11013" max="11017" width="15.7109375" customWidth="1"/>
    <col min="11267" max="11267" width="4.7109375" customWidth="1"/>
    <col min="11268" max="11268" width="38.7109375" customWidth="1"/>
    <col min="11269" max="11273" width="15.7109375" customWidth="1"/>
    <col min="11523" max="11523" width="4.7109375" customWidth="1"/>
    <col min="11524" max="11524" width="38.7109375" customWidth="1"/>
    <col min="11525" max="11529" width="15.7109375" customWidth="1"/>
    <col min="11779" max="11779" width="4.7109375" customWidth="1"/>
    <col min="11780" max="11780" width="38.7109375" customWidth="1"/>
    <col min="11781" max="11785" width="15.7109375" customWidth="1"/>
    <col min="12035" max="12035" width="4.7109375" customWidth="1"/>
    <col min="12036" max="12036" width="38.7109375" customWidth="1"/>
    <col min="12037" max="12041" width="15.7109375" customWidth="1"/>
    <col min="12291" max="12291" width="4.7109375" customWidth="1"/>
    <col min="12292" max="12292" width="38.7109375" customWidth="1"/>
    <col min="12293" max="12297" width="15.7109375" customWidth="1"/>
    <col min="12547" max="12547" width="4.7109375" customWidth="1"/>
    <col min="12548" max="12548" width="38.7109375" customWidth="1"/>
    <col min="12549" max="12553" width="15.7109375" customWidth="1"/>
    <col min="12803" max="12803" width="4.7109375" customWidth="1"/>
    <col min="12804" max="12804" width="38.7109375" customWidth="1"/>
    <col min="12805" max="12809" width="15.7109375" customWidth="1"/>
    <col min="13059" max="13059" width="4.7109375" customWidth="1"/>
    <col min="13060" max="13060" width="38.7109375" customWidth="1"/>
    <col min="13061" max="13065" width="15.7109375" customWidth="1"/>
    <col min="13315" max="13315" width="4.7109375" customWidth="1"/>
    <col min="13316" max="13316" width="38.7109375" customWidth="1"/>
    <col min="13317" max="13321" width="15.7109375" customWidth="1"/>
    <col min="13571" max="13571" width="4.7109375" customWidth="1"/>
    <col min="13572" max="13572" width="38.7109375" customWidth="1"/>
    <col min="13573" max="13577" width="15.7109375" customWidth="1"/>
    <col min="13827" max="13827" width="4.7109375" customWidth="1"/>
    <col min="13828" max="13828" width="38.7109375" customWidth="1"/>
    <col min="13829" max="13833" width="15.7109375" customWidth="1"/>
    <col min="14083" max="14083" width="4.7109375" customWidth="1"/>
    <col min="14084" max="14084" width="38.7109375" customWidth="1"/>
    <col min="14085" max="14089" width="15.7109375" customWidth="1"/>
    <col min="14339" max="14339" width="4.7109375" customWidth="1"/>
    <col min="14340" max="14340" width="38.7109375" customWidth="1"/>
    <col min="14341" max="14345" width="15.7109375" customWidth="1"/>
    <col min="14595" max="14595" width="4.7109375" customWidth="1"/>
    <col min="14596" max="14596" width="38.7109375" customWidth="1"/>
    <col min="14597" max="14601" width="15.7109375" customWidth="1"/>
    <col min="14851" max="14851" width="4.7109375" customWidth="1"/>
    <col min="14852" max="14852" width="38.7109375" customWidth="1"/>
    <col min="14853" max="14857" width="15.7109375" customWidth="1"/>
    <col min="15107" max="15107" width="4.7109375" customWidth="1"/>
    <col min="15108" max="15108" width="38.7109375" customWidth="1"/>
    <col min="15109" max="15113" width="15.7109375" customWidth="1"/>
    <col min="15363" max="15363" width="4.7109375" customWidth="1"/>
    <col min="15364" max="15364" width="38.7109375" customWidth="1"/>
    <col min="15365" max="15369" width="15.7109375" customWidth="1"/>
    <col min="15619" max="15619" width="4.7109375" customWidth="1"/>
    <col min="15620" max="15620" width="38.7109375" customWidth="1"/>
    <col min="15621" max="15625" width="15.7109375" customWidth="1"/>
    <col min="15875" max="15875" width="4.7109375" customWidth="1"/>
    <col min="15876" max="15876" width="38.7109375" customWidth="1"/>
    <col min="15877" max="15881" width="15.7109375" customWidth="1"/>
    <col min="16131" max="16131" width="4.7109375" customWidth="1"/>
    <col min="16132" max="16132" width="38.7109375" customWidth="1"/>
    <col min="16133" max="16137" width="15.7109375" customWidth="1"/>
  </cols>
  <sheetData>
    <row r="1" spans="1:9">
      <c r="B1" s="140" t="s">
        <v>311</v>
      </c>
    </row>
    <row r="2" spans="1:9">
      <c r="B2" s="140"/>
    </row>
    <row r="3" spans="1:9" ht="15.75">
      <c r="B3" s="270" t="s">
        <v>262</v>
      </c>
    </row>
    <row r="4" spans="1:9" ht="10.5" customHeight="1"/>
    <row r="5" spans="1:9" hidden="1"/>
    <row r="6" spans="1:9" ht="71.25" customHeight="1">
      <c r="A6" s="30">
        <v>1</v>
      </c>
      <c r="B6" s="31" t="s">
        <v>54</v>
      </c>
      <c r="C6" s="32" t="s">
        <v>145</v>
      </c>
      <c r="D6" s="32" t="s">
        <v>55</v>
      </c>
      <c r="E6" s="32" t="s">
        <v>152</v>
      </c>
      <c r="F6" s="29" t="s">
        <v>263</v>
      </c>
      <c r="G6" s="29" t="s">
        <v>313</v>
      </c>
      <c r="H6" s="29" t="s">
        <v>330</v>
      </c>
      <c r="I6" s="75" t="s">
        <v>56</v>
      </c>
    </row>
    <row r="7" spans="1:9" ht="24.95" customHeight="1">
      <c r="A7" s="30">
        <v>2</v>
      </c>
      <c r="B7" s="34" t="s">
        <v>264</v>
      </c>
      <c r="C7" s="33"/>
      <c r="D7" s="33"/>
      <c r="E7" s="33"/>
      <c r="F7" s="100"/>
      <c r="G7" s="100"/>
      <c r="H7" s="100"/>
      <c r="I7" s="39" t="s">
        <v>57</v>
      </c>
    </row>
    <row r="8" spans="1:9" ht="24.95" customHeight="1">
      <c r="A8" s="30">
        <v>3</v>
      </c>
      <c r="B8" s="35" t="s">
        <v>265</v>
      </c>
      <c r="C8" s="33">
        <v>3024000</v>
      </c>
      <c r="D8" s="33" t="s">
        <v>153</v>
      </c>
      <c r="E8" s="33">
        <v>3024000</v>
      </c>
      <c r="F8" s="100">
        <v>0</v>
      </c>
      <c r="G8" s="100">
        <v>0</v>
      </c>
      <c r="H8" s="100">
        <v>0</v>
      </c>
      <c r="I8" s="39" t="s">
        <v>57</v>
      </c>
    </row>
    <row r="9" spans="1:9" ht="24.95" customHeight="1">
      <c r="A9" s="30">
        <v>4</v>
      </c>
      <c r="B9" s="36" t="s">
        <v>58</v>
      </c>
      <c r="C9" s="33">
        <v>20694473</v>
      </c>
      <c r="D9" s="33" t="s">
        <v>154</v>
      </c>
      <c r="E9" s="33">
        <v>0</v>
      </c>
      <c r="F9" s="41">
        <v>20694473</v>
      </c>
      <c r="G9" s="41">
        <v>20694473</v>
      </c>
      <c r="H9" s="41">
        <v>20694473</v>
      </c>
      <c r="I9" s="39" t="s">
        <v>57</v>
      </c>
    </row>
    <row r="10" spans="1:9" ht="24.95" customHeight="1">
      <c r="A10" s="30">
        <v>5</v>
      </c>
      <c r="B10" s="37" t="s">
        <v>59</v>
      </c>
      <c r="C10" s="33">
        <v>400000</v>
      </c>
      <c r="D10" s="33" t="s">
        <v>155</v>
      </c>
      <c r="E10" s="33">
        <v>0</v>
      </c>
      <c r="F10" s="41">
        <v>400000</v>
      </c>
      <c r="G10" s="41">
        <v>400000</v>
      </c>
      <c r="H10" s="41">
        <v>400000</v>
      </c>
      <c r="I10" s="39" t="s">
        <v>57</v>
      </c>
    </row>
    <row r="11" spans="1:9" ht="24.95" customHeight="1">
      <c r="A11" s="30">
        <v>6</v>
      </c>
      <c r="B11" s="410" t="s">
        <v>316</v>
      </c>
      <c r="C11" s="33">
        <v>66000</v>
      </c>
      <c r="D11" s="33" t="s">
        <v>156</v>
      </c>
      <c r="E11" s="33">
        <v>0</v>
      </c>
      <c r="F11" s="414">
        <v>0</v>
      </c>
      <c r="G11" s="414">
        <v>0</v>
      </c>
      <c r="H11" s="41">
        <v>66000</v>
      </c>
      <c r="I11" s="39" t="s">
        <v>57</v>
      </c>
    </row>
    <row r="12" spans="1:9" ht="24.95" customHeight="1">
      <c r="A12" s="30">
        <v>7</v>
      </c>
      <c r="B12" s="411" t="s">
        <v>320</v>
      </c>
      <c r="C12" s="33">
        <v>109000</v>
      </c>
      <c r="D12" s="33" t="s">
        <v>156</v>
      </c>
      <c r="E12" s="33">
        <v>0</v>
      </c>
      <c r="F12" s="414">
        <v>0</v>
      </c>
      <c r="G12" s="414">
        <v>0</v>
      </c>
      <c r="H12" s="41">
        <v>109000</v>
      </c>
      <c r="I12" s="39" t="s">
        <v>57</v>
      </c>
    </row>
    <row r="13" spans="1:9" ht="63.75" customHeight="1">
      <c r="A13" s="30">
        <v>8</v>
      </c>
      <c r="B13" s="76" t="s">
        <v>142</v>
      </c>
      <c r="C13" s="33">
        <v>4229989</v>
      </c>
      <c r="D13" s="33" t="s">
        <v>154</v>
      </c>
      <c r="E13" s="33">
        <v>0</v>
      </c>
      <c r="F13" s="41">
        <v>4229989</v>
      </c>
      <c r="G13" s="41">
        <v>4229989</v>
      </c>
      <c r="H13" s="41">
        <v>4229989</v>
      </c>
      <c r="I13" s="39" t="s">
        <v>57</v>
      </c>
    </row>
    <row r="14" spans="1:9" ht="53.25" customHeight="1">
      <c r="A14" s="30">
        <v>9</v>
      </c>
      <c r="B14" s="36" t="s">
        <v>141</v>
      </c>
      <c r="C14" s="33">
        <v>1428242</v>
      </c>
      <c r="D14" s="33" t="s">
        <v>154</v>
      </c>
      <c r="E14" s="33">
        <v>0</v>
      </c>
      <c r="F14" s="41">
        <v>1428242</v>
      </c>
      <c r="G14" s="41">
        <v>1428242</v>
      </c>
      <c r="H14" s="41">
        <v>1428242</v>
      </c>
      <c r="I14" s="39" t="s">
        <v>57</v>
      </c>
    </row>
    <row r="15" spans="1:9" ht="53.25" customHeight="1">
      <c r="A15" s="30">
        <v>10</v>
      </c>
      <c r="B15" s="36" t="s">
        <v>321</v>
      </c>
      <c r="C15" s="33">
        <v>469773</v>
      </c>
      <c r="D15" s="33" t="s">
        <v>156</v>
      </c>
      <c r="E15" s="33">
        <v>0</v>
      </c>
      <c r="F15" s="414">
        <v>0</v>
      </c>
      <c r="G15" s="414">
        <v>0</v>
      </c>
      <c r="H15" s="41">
        <v>469773</v>
      </c>
      <c r="I15" s="39" t="s">
        <v>57</v>
      </c>
    </row>
    <row r="16" spans="1:9" ht="70.5" customHeight="1">
      <c r="A16" s="30">
        <v>11</v>
      </c>
      <c r="B16" s="36" t="s">
        <v>266</v>
      </c>
      <c r="C16" s="33">
        <v>9130000</v>
      </c>
      <c r="D16" s="33" t="s">
        <v>156</v>
      </c>
      <c r="E16" s="33">
        <v>0</v>
      </c>
      <c r="F16" s="41">
        <v>2282500</v>
      </c>
      <c r="G16" s="41">
        <v>2434900</v>
      </c>
      <c r="H16" s="41">
        <v>2434900</v>
      </c>
      <c r="I16" s="39" t="s">
        <v>57</v>
      </c>
    </row>
    <row r="17" spans="1:9" ht="43.9" customHeight="1">
      <c r="A17" s="30">
        <v>12</v>
      </c>
      <c r="B17" s="36" t="s">
        <v>267</v>
      </c>
      <c r="C17" s="33">
        <v>50830</v>
      </c>
      <c r="D17" s="33" t="s">
        <v>154</v>
      </c>
      <c r="E17" s="33">
        <v>35880</v>
      </c>
      <c r="F17" s="41">
        <v>14950</v>
      </c>
      <c r="G17" s="41">
        <v>14950</v>
      </c>
      <c r="H17" s="41">
        <v>14950</v>
      </c>
      <c r="I17" s="39" t="s">
        <v>57</v>
      </c>
    </row>
    <row r="18" spans="1:9" ht="43.9" customHeight="1">
      <c r="A18" s="30">
        <v>13</v>
      </c>
      <c r="B18" s="36" t="s">
        <v>315</v>
      </c>
      <c r="C18" s="33">
        <v>1143000</v>
      </c>
      <c r="D18" s="33" t="s">
        <v>156</v>
      </c>
      <c r="E18" s="33">
        <v>0</v>
      </c>
      <c r="F18" s="414">
        <v>0</v>
      </c>
      <c r="G18" s="414">
        <v>0</v>
      </c>
      <c r="H18" s="41">
        <v>1143000</v>
      </c>
      <c r="I18" s="39" t="s">
        <v>57</v>
      </c>
    </row>
    <row r="19" spans="1:9" ht="24.95" customHeight="1">
      <c r="A19" s="30">
        <v>14</v>
      </c>
      <c r="B19" s="31" t="s">
        <v>78</v>
      </c>
      <c r="C19" s="40">
        <f>SUM(C8:C14)</f>
        <v>29951704</v>
      </c>
      <c r="D19" s="40"/>
      <c r="E19" s="40">
        <f>SUM(E7:E18)</f>
        <v>3059880</v>
      </c>
      <c r="F19" s="42">
        <f>SUM(F7:F18)</f>
        <v>29050154</v>
      </c>
      <c r="G19" s="42">
        <f>SUM(G8:G18)</f>
        <v>29202554</v>
      </c>
      <c r="H19" s="42">
        <f>SUM(H8:H18)</f>
        <v>30990327</v>
      </c>
      <c r="I19" s="39"/>
    </row>
  </sheetData>
  <pageMargins left="0.7" right="0.7" top="0.75" bottom="0.75" header="0.3" footer="0.3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08"/>
  <sheetViews>
    <sheetView zoomScaleNormal="100" workbookViewId="0">
      <selection activeCell="B4" sqref="B4"/>
    </sheetView>
  </sheetViews>
  <sheetFormatPr defaultRowHeight="15"/>
  <cols>
    <col min="1" max="1" width="5.5703125" customWidth="1"/>
    <col min="2" max="2" width="34.85546875" customWidth="1"/>
    <col min="3" max="3" width="11.85546875" customWidth="1"/>
    <col min="4" max="4" width="14.28515625" customWidth="1"/>
    <col min="5" max="5" width="13.28515625" customWidth="1"/>
    <col min="6" max="7" width="16.42578125" customWidth="1"/>
    <col min="8" max="8" width="9.5703125" bestFit="1" customWidth="1"/>
    <col min="257" max="257" width="5.5703125" customWidth="1"/>
    <col min="258" max="258" width="34.85546875" customWidth="1"/>
    <col min="259" max="259" width="11.85546875" customWidth="1"/>
    <col min="260" max="260" width="14.28515625" customWidth="1"/>
    <col min="261" max="261" width="12.28515625" customWidth="1"/>
    <col min="262" max="262" width="13.85546875" customWidth="1"/>
    <col min="264" max="264" width="9.5703125" bestFit="1" customWidth="1"/>
    <col min="513" max="513" width="5.5703125" customWidth="1"/>
    <col min="514" max="514" width="34.85546875" customWidth="1"/>
    <col min="515" max="515" width="11.85546875" customWidth="1"/>
    <col min="516" max="516" width="14.28515625" customWidth="1"/>
    <col min="517" max="517" width="12.28515625" customWidth="1"/>
    <col min="518" max="518" width="13.85546875" customWidth="1"/>
    <col min="520" max="520" width="9.5703125" bestFit="1" customWidth="1"/>
    <col min="769" max="769" width="5.5703125" customWidth="1"/>
    <col min="770" max="770" width="34.85546875" customWidth="1"/>
    <col min="771" max="771" width="11.85546875" customWidth="1"/>
    <col min="772" max="772" width="14.28515625" customWidth="1"/>
    <col min="773" max="773" width="12.28515625" customWidth="1"/>
    <col min="774" max="774" width="13.85546875" customWidth="1"/>
    <col min="776" max="776" width="9.5703125" bestFit="1" customWidth="1"/>
    <col min="1025" max="1025" width="5.5703125" customWidth="1"/>
    <col min="1026" max="1026" width="34.85546875" customWidth="1"/>
    <col min="1027" max="1027" width="11.85546875" customWidth="1"/>
    <col min="1028" max="1028" width="14.28515625" customWidth="1"/>
    <col min="1029" max="1029" width="12.28515625" customWidth="1"/>
    <col min="1030" max="1030" width="13.85546875" customWidth="1"/>
    <col min="1032" max="1032" width="9.5703125" bestFit="1" customWidth="1"/>
    <col min="1281" max="1281" width="5.5703125" customWidth="1"/>
    <col min="1282" max="1282" width="34.85546875" customWidth="1"/>
    <col min="1283" max="1283" width="11.85546875" customWidth="1"/>
    <col min="1284" max="1284" width="14.28515625" customWidth="1"/>
    <col min="1285" max="1285" width="12.28515625" customWidth="1"/>
    <col min="1286" max="1286" width="13.85546875" customWidth="1"/>
    <col min="1288" max="1288" width="9.5703125" bestFit="1" customWidth="1"/>
    <col min="1537" max="1537" width="5.5703125" customWidth="1"/>
    <col min="1538" max="1538" width="34.85546875" customWidth="1"/>
    <col min="1539" max="1539" width="11.85546875" customWidth="1"/>
    <col min="1540" max="1540" width="14.28515625" customWidth="1"/>
    <col min="1541" max="1541" width="12.28515625" customWidth="1"/>
    <col min="1542" max="1542" width="13.85546875" customWidth="1"/>
    <col min="1544" max="1544" width="9.5703125" bestFit="1" customWidth="1"/>
    <col min="1793" max="1793" width="5.5703125" customWidth="1"/>
    <col min="1794" max="1794" width="34.85546875" customWidth="1"/>
    <col min="1795" max="1795" width="11.85546875" customWidth="1"/>
    <col min="1796" max="1796" width="14.28515625" customWidth="1"/>
    <col min="1797" max="1797" width="12.28515625" customWidth="1"/>
    <col min="1798" max="1798" width="13.85546875" customWidth="1"/>
    <col min="1800" max="1800" width="9.5703125" bestFit="1" customWidth="1"/>
    <col min="2049" max="2049" width="5.5703125" customWidth="1"/>
    <col min="2050" max="2050" width="34.85546875" customWidth="1"/>
    <col min="2051" max="2051" width="11.85546875" customWidth="1"/>
    <col min="2052" max="2052" width="14.28515625" customWidth="1"/>
    <col min="2053" max="2053" width="12.28515625" customWidth="1"/>
    <col min="2054" max="2054" width="13.85546875" customWidth="1"/>
    <col min="2056" max="2056" width="9.5703125" bestFit="1" customWidth="1"/>
    <col min="2305" max="2305" width="5.5703125" customWidth="1"/>
    <col min="2306" max="2306" width="34.85546875" customWidth="1"/>
    <col min="2307" max="2307" width="11.85546875" customWidth="1"/>
    <col min="2308" max="2308" width="14.28515625" customWidth="1"/>
    <col min="2309" max="2309" width="12.28515625" customWidth="1"/>
    <col min="2310" max="2310" width="13.85546875" customWidth="1"/>
    <col min="2312" max="2312" width="9.5703125" bestFit="1" customWidth="1"/>
    <col min="2561" max="2561" width="5.5703125" customWidth="1"/>
    <col min="2562" max="2562" width="34.85546875" customWidth="1"/>
    <col min="2563" max="2563" width="11.85546875" customWidth="1"/>
    <col min="2564" max="2564" width="14.28515625" customWidth="1"/>
    <col min="2565" max="2565" width="12.28515625" customWidth="1"/>
    <col min="2566" max="2566" width="13.85546875" customWidth="1"/>
    <col min="2568" max="2568" width="9.5703125" bestFit="1" customWidth="1"/>
    <col min="2817" max="2817" width="5.5703125" customWidth="1"/>
    <col min="2818" max="2818" width="34.85546875" customWidth="1"/>
    <col min="2819" max="2819" width="11.85546875" customWidth="1"/>
    <col min="2820" max="2820" width="14.28515625" customWidth="1"/>
    <col min="2821" max="2821" width="12.28515625" customWidth="1"/>
    <col min="2822" max="2822" width="13.85546875" customWidth="1"/>
    <col min="2824" max="2824" width="9.5703125" bestFit="1" customWidth="1"/>
    <col min="3073" max="3073" width="5.5703125" customWidth="1"/>
    <col min="3074" max="3074" width="34.85546875" customWidth="1"/>
    <col min="3075" max="3075" width="11.85546875" customWidth="1"/>
    <col min="3076" max="3076" width="14.28515625" customWidth="1"/>
    <col min="3077" max="3077" width="12.28515625" customWidth="1"/>
    <col min="3078" max="3078" width="13.85546875" customWidth="1"/>
    <col min="3080" max="3080" width="9.5703125" bestFit="1" customWidth="1"/>
    <col min="3329" max="3329" width="5.5703125" customWidth="1"/>
    <col min="3330" max="3330" width="34.85546875" customWidth="1"/>
    <col min="3331" max="3331" width="11.85546875" customWidth="1"/>
    <col min="3332" max="3332" width="14.28515625" customWidth="1"/>
    <col min="3333" max="3333" width="12.28515625" customWidth="1"/>
    <col min="3334" max="3334" width="13.85546875" customWidth="1"/>
    <col min="3336" max="3336" width="9.5703125" bestFit="1" customWidth="1"/>
    <col min="3585" max="3585" width="5.5703125" customWidth="1"/>
    <col min="3586" max="3586" width="34.85546875" customWidth="1"/>
    <col min="3587" max="3587" width="11.85546875" customWidth="1"/>
    <col min="3588" max="3588" width="14.28515625" customWidth="1"/>
    <col min="3589" max="3589" width="12.28515625" customWidth="1"/>
    <col min="3590" max="3590" width="13.85546875" customWidth="1"/>
    <col min="3592" max="3592" width="9.5703125" bestFit="1" customWidth="1"/>
    <col min="3841" max="3841" width="5.5703125" customWidth="1"/>
    <col min="3842" max="3842" width="34.85546875" customWidth="1"/>
    <col min="3843" max="3843" width="11.85546875" customWidth="1"/>
    <col min="3844" max="3844" width="14.28515625" customWidth="1"/>
    <col min="3845" max="3845" width="12.28515625" customWidth="1"/>
    <col min="3846" max="3846" width="13.85546875" customWidth="1"/>
    <col min="3848" max="3848" width="9.5703125" bestFit="1" customWidth="1"/>
    <col min="4097" max="4097" width="5.5703125" customWidth="1"/>
    <col min="4098" max="4098" width="34.85546875" customWidth="1"/>
    <col min="4099" max="4099" width="11.85546875" customWidth="1"/>
    <col min="4100" max="4100" width="14.28515625" customWidth="1"/>
    <col min="4101" max="4101" width="12.28515625" customWidth="1"/>
    <col min="4102" max="4102" width="13.85546875" customWidth="1"/>
    <col min="4104" max="4104" width="9.5703125" bestFit="1" customWidth="1"/>
    <col min="4353" max="4353" width="5.5703125" customWidth="1"/>
    <col min="4354" max="4354" width="34.85546875" customWidth="1"/>
    <col min="4355" max="4355" width="11.85546875" customWidth="1"/>
    <col min="4356" max="4356" width="14.28515625" customWidth="1"/>
    <col min="4357" max="4357" width="12.28515625" customWidth="1"/>
    <col min="4358" max="4358" width="13.85546875" customWidth="1"/>
    <col min="4360" max="4360" width="9.5703125" bestFit="1" customWidth="1"/>
    <col min="4609" max="4609" width="5.5703125" customWidth="1"/>
    <col min="4610" max="4610" width="34.85546875" customWidth="1"/>
    <col min="4611" max="4611" width="11.85546875" customWidth="1"/>
    <col min="4612" max="4612" width="14.28515625" customWidth="1"/>
    <col min="4613" max="4613" width="12.28515625" customWidth="1"/>
    <col min="4614" max="4614" width="13.85546875" customWidth="1"/>
    <col min="4616" max="4616" width="9.5703125" bestFit="1" customWidth="1"/>
    <col min="4865" max="4865" width="5.5703125" customWidth="1"/>
    <col min="4866" max="4866" width="34.85546875" customWidth="1"/>
    <col min="4867" max="4867" width="11.85546875" customWidth="1"/>
    <col min="4868" max="4868" width="14.28515625" customWidth="1"/>
    <col min="4869" max="4869" width="12.28515625" customWidth="1"/>
    <col min="4870" max="4870" width="13.85546875" customWidth="1"/>
    <col min="4872" max="4872" width="9.5703125" bestFit="1" customWidth="1"/>
    <col min="5121" max="5121" width="5.5703125" customWidth="1"/>
    <col min="5122" max="5122" width="34.85546875" customWidth="1"/>
    <col min="5123" max="5123" width="11.85546875" customWidth="1"/>
    <col min="5124" max="5124" width="14.28515625" customWidth="1"/>
    <col min="5125" max="5125" width="12.28515625" customWidth="1"/>
    <col min="5126" max="5126" width="13.85546875" customWidth="1"/>
    <col min="5128" max="5128" width="9.5703125" bestFit="1" customWidth="1"/>
    <col min="5377" max="5377" width="5.5703125" customWidth="1"/>
    <col min="5378" max="5378" width="34.85546875" customWidth="1"/>
    <col min="5379" max="5379" width="11.85546875" customWidth="1"/>
    <col min="5380" max="5380" width="14.28515625" customWidth="1"/>
    <col min="5381" max="5381" width="12.28515625" customWidth="1"/>
    <col min="5382" max="5382" width="13.85546875" customWidth="1"/>
    <col min="5384" max="5384" width="9.5703125" bestFit="1" customWidth="1"/>
    <col min="5633" max="5633" width="5.5703125" customWidth="1"/>
    <col min="5634" max="5634" width="34.85546875" customWidth="1"/>
    <col min="5635" max="5635" width="11.85546875" customWidth="1"/>
    <col min="5636" max="5636" width="14.28515625" customWidth="1"/>
    <col min="5637" max="5637" width="12.28515625" customWidth="1"/>
    <col min="5638" max="5638" width="13.85546875" customWidth="1"/>
    <col min="5640" max="5640" width="9.5703125" bestFit="1" customWidth="1"/>
    <col min="5889" max="5889" width="5.5703125" customWidth="1"/>
    <col min="5890" max="5890" width="34.85546875" customWidth="1"/>
    <col min="5891" max="5891" width="11.85546875" customWidth="1"/>
    <col min="5892" max="5892" width="14.28515625" customWidth="1"/>
    <col min="5893" max="5893" width="12.28515625" customWidth="1"/>
    <col min="5894" max="5894" width="13.85546875" customWidth="1"/>
    <col min="5896" max="5896" width="9.5703125" bestFit="1" customWidth="1"/>
    <col min="6145" max="6145" width="5.5703125" customWidth="1"/>
    <col min="6146" max="6146" width="34.85546875" customWidth="1"/>
    <col min="6147" max="6147" width="11.85546875" customWidth="1"/>
    <col min="6148" max="6148" width="14.28515625" customWidth="1"/>
    <col min="6149" max="6149" width="12.28515625" customWidth="1"/>
    <col min="6150" max="6150" width="13.85546875" customWidth="1"/>
    <col min="6152" max="6152" width="9.5703125" bestFit="1" customWidth="1"/>
    <col min="6401" max="6401" width="5.5703125" customWidth="1"/>
    <col min="6402" max="6402" width="34.85546875" customWidth="1"/>
    <col min="6403" max="6403" width="11.85546875" customWidth="1"/>
    <col min="6404" max="6404" width="14.28515625" customWidth="1"/>
    <col min="6405" max="6405" width="12.28515625" customWidth="1"/>
    <col min="6406" max="6406" width="13.85546875" customWidth="1"/>
    <col min="6408" max="6408" width="9.5703125" bestFit="1" customWidth="1"/>
    <col min="6657" max="6657" width="5.5703125" customWidth="1"/>
    <col min="6658" max="6658" width="34.85546875" customWidth="1"/>
    <col min="6659" max="6659" width="11.85546875" customWidth="1"/>
    <col min="6660" max="6660" width="14.28515625" customWidth="1"/>
    <col min="6661" max="6661" width="12.28515625" customWidth="1"/>
    <col min="6662" max="6662" width="13.85546875" customWidth="1"/>
    <col min="6664" max="6664" width="9.5703125" bestFit="1" customWidth="1"/>
    <col min="6913" max="6913" width="5.5703125" customWidth="1"/>
    <col min="6914" max="6914" width="34.85546875" customWidth="1"/>
    <col min="6915" max="6915" width="11.85546875" customWidth="1"/>
    <col min="6916" max="6916" width="14.28515625" customWidth="1"/>
    <col min="6917" max="6917" width="12.28515625" customWidth="1"/>
    <col min="6918" max="6918" width="13.85546875" customWidth="1"/>
    <col min="6920" max="6920" width="9.5703125" bestFit="1" customWidth="1"/>
    <col min="7169" max="7169" width="5.5703125" customWidth="1"/>
    <col min="7170" max="7170" width="34.85546875" customWidth="1"/>
    <col min="7171" max="7171" width="11.85546875" customWidth="1"/>
    <col min="7172" max="7172" width="14.28515625" customWidth="1"/>
    <col min="7173" max="7173" width="12.28515625" customWidth="1"/>
    <col min="7174" max="7174" width="13.85546875" customWidth="1"/>
    <col min="7176" max="7176" width="9.5703125" bestFit="1" customWidth="1"/>
    <col min="7425" max="7425" width="5.5703125" customWidth="1"/>
    <col min="7426" max="7426" width="34.85546875" customWidth="1"/>
    <col min="7427" max="7427" width="11.85546875" customWidth="1"/>
    <col min="7428" max="7428" width="14.28515625" customWidth="1"/>
    <col min="7429" max="7429" width="12.28515625" customWidth="1"/>
    <col min="7430" max="7430" width="13.85546875" customWidth="1"/>
    <col min="7432" max="7432" width="9.5703125" bestFit="1" customWidth="1"/>
    <col min="7681" max="7681" width="5.5703125" customWidth="1"/>
    <col min="7682" max="7682" width="34.85546875" customWidth="1"/>
    <col min="7683" max="7683" width="11.85546875" customWidth="1"/>
    <col min="7684" max="7684" width="14.28515625" customWidth="1"/>
    <col min="7685" max="7685" width="12.28515625" customWidth="1"/>
    <col min="7686" max="7686" width="13.85546875" customWidth="1"/>
    <col min="7688" max="7688" width="9.5703125" bestFit="1" customWidth="1"/>
    <col min="7937" max="7937" width="5.5703125" customWidth="1"/>
    <col min="7938" max="7938" width="34.85546875" customWidth="1"/>
    <col min="7939" max="7939" width="11.85546875" customWidth="1"/>
    <col min="7940" max="7940" width="14.28515625" customWidth="1"/>
    <col min="7941" max="7941" width="12.28515625" customWidth="1"/>
    <col min="7942" max="7942" width="13.85546875" customWidth="1"/>
    <col min="7944" max="7944" width="9.5703125" bestFit="1" customWidth="1"/>
    <col min="8193" max="8193" width="5.5703125" customWidth="1"/>
    <col min="8194" max="8194" width="34.85546875" customWidth="1"/>
    <col min="8195" max="8195" width="11.85546875" customWidth="1"/>
    <col min="8196" max="8196" width="14.28515625" customWidth="1"/>
    <col min="8197" max="8197" width="12.28515625" customWidth="1"/>
    <col min="8198" max="8198" width="13.85546875" customWidth="1"/>
    <col min="8200" max="8200" width="9.5703125" bestFit="1" customWidth="1"/>
    <col min="8449" max="8449" width="5.5703125" customWidth="1"/>
    <col min="8450" max="8450" width="34.85546875" customWidth="1"/>
    <col min="8451" max="8451" width="11.85546875" customWidth="1"/>
    <col min="8452" max="8452" width="14.28515625" customWidth="1"/>
    <col min="8453" max="8453" width="12.28515625" customWidth="1"/>
    <col min="8454" max="8454" width="13.85546875" customWidth="1"/>
    <col min="8456" max="8456" width="9.5703125" bestFit="1" customWidth="1"/>
    <col min="8705" max="8705" width="5.5703125" customWidth="1"/>
    <col min="8706" max="8706" width="34.85546875" customWidth="1"/>
    <col min="8707" max="8707" width="11.85546875" customWidth="1"/>
    <col min="8708" max="8708" width="14.28515625" customWidth="1"/>
    <col min="8709" max="8709" width="12.28515625" customWidth="1"/>
    <col min="8710" max="8710" width="13.85546875" customWidth="1"/>
    <col min="8712" max="8712" width="9.5703125" bestFit="1" customWidth="1"/>
    <col min="8961" max="8961" width="5.5703125" customWidth="1"/>
    <col min="8962" max="8962" width="34.85546875" customWidth="1"/>
    <col min="8963" max="8963" width="11.85546875" customWidth="1"/>
    <col min="8964" max="8964" width="14.28515625" customWidth="1"/>
    <col min="8965" max="8965" width="12.28515625" customWidth="1"/>
    <col min="8966" max="8966" width="13.85546875" customWidth="1"/>
    <col min="8968" max="8968" width="9.5703125" bestFit="1" customWidth="1"/>
    <col min="9217" max="9217" width="5.5703125" customWidth="1"/>
    <col min="9218" max="9218" width="34.85546875" customWidth="1"/>
    <col min="9219" max="9219" width="11.85546875" customWidth="1"/>
    <col min="9220" max="9220" width="14.28515625" customWidth="1"/>
    <col min="9221" max="9221" width="12.28515625" customWidth="1"/>
    <col min="9222" max="9222" width="13.85546875" customWidth="1"/>
    <col min="9224" max="9224" width="9.5703125" bestFit="1" customWidth="1"/>
    <col min="9473" max="9473" width="5.5703125" customWidth="1"/>
    <col min="9474" max="9474" width="34.85546875" customWidth="1"/>
    <col min="9475" max="9475" width="11.85546875" customWidth="1"/>
    <col min="9476" max="9476" width="14.28515625" customWidth="1"/>
    <col min="9477" max="9477" width="12.28515625" customWidth="1"/>
    <col min="9478" max="9478" width="13.85546875" customWidth="1"/>
    <col min="9480" max="9480" width="9.5703125" bestFit="1" customWidth="1"/>
    <col min="9729" max="9729" width="5.5703125" customWidth="1"/>
    <col min="9730" max="9730" width="34.85546875" customWidth="1"/>
    <col min="9731" max="9731" width="11.85546875" customWidth="1"/>
    <col min="9732" max="9732" width="14.28515625" customWidth="1"/>
    <col min="9733" max="9733" width="12.28515625" customWidth="1"/>
    <col min="9734" max="9734" width="13.85546875" customWidth="1"/>
    <col min="9736" max="9736" width="9.5703125" bestFit="1" customWidth="1"/>
    <col min="9985" max="9985" width="5.5703125" customWidth="1"/>
    <col min="9986" max="9986" width="34.85546875" customWidth="1"/>
    <col min="9987" max="9987" width="11.85546875" customWidth="1"/>
    <col min="9988" max="9988" width="14.28515625" customWidth="1"/>
    <col min="9989" max="9989" width="12.28515625" customWidth="1"/>
    <col min="9990" max="9990" width="13.85546875" customWidth="1"/>
    <col min="9992" max="9992" width="9.5703125" bestFit="1" customWidth="1"/>
    <col min="10241" max="10241" width="5.5703125" customWidth="1"/>
    <col min="10242" max="10242" width="34.85546875" customWidth="1"/>
    <col min="10243" max="10243" width="11.85546875" customWidth="1"/>
    <col min="10244" max="10244" width="14.28515625" customWidth="1"/>
    <col min="10245" max="10245" width="12.28515625" customWidth="1"/>
    <col min="10246" max="10246" width="13.85546875" customWidth="1"/>
    <col min="10248" max="10248" width="9.5703125" bestFit="1" customWidth="1"/>
    <col min="10497" max="10497" width="5.5703125" customWidth="1"/>
    <col min="10498" max="10498" width="34.85546875" customWidth="1"/>
    <col min="10499" max="10499" width="11.85546875" customWidth="1"/>
    <col min="10500" max="10500" width="14.28515625" customWidth="1"/>
    <col min="10501" max="10501" width="12.28515625" customWidth="1"/>
    <col min="10502" max="10502" width="13.85546875" customWidth="1"/>
    <col min="10504" max="10504" width="9.5703125" bestFit="1" customWidth="1"/>
    <col min="10753" max="10753" width="5.5703125" customWidth="1"/>
    <col min="10754" max="10754" width="34.85546875" customWidth="1"/>
    <col min="10755" max="10755" width="11.85546875" customWidth="1"/>
    <col min="10756" max="10756" width="14.28515625" customWidth="1"/>
    <col min="10757" max="10757" width="12.28515625" customWidth="1"/>
    <col min="10758" max="10758" width="13.85546875" customWidth="1"/>
    <col min="10760" max="10760" width="9.5703125" bestFit="1" customWidth="1"/>
    <col min="11009" max="11009" width="5.5703125" customWidth="1"/>
    <col min="11010" max="11010" width="34.85546875" customWidth="1"/>
    <col min="11011" max="11011" width="11.85546875" customWidth="1"/>
    <col min="11012" max="11012" width="14.28515625" customWidth="1"/>
    <col min="11013" max="11013" width="12.28515625" customWidth="1"/>
    <col min="11014" max="11014" width="13.85546875" customWidth="1"/>
    <col min="11016" max="11016" width="9.5703125" bestFit="1" customWidth="1"/>
    <col min="11265" max="11265" width="5.5703125" customWidth="1"/>
    <col min="11266" max="11266" width="34.85546875" customWidth="1"/>
    <col min="11267" max="11267" width="11.85546875" customWidth="1"/>
    <col min="11268" max="11268" width="14.28515625" customWidth="1"/>
    <col min="11269" max="11269" width="12.28515625" customWidth="1"/>
    <col min="11270" max="11270" width="13.85546875" customWidth="1"/>
    <col min="11272" max="11272" width="9.5703125" bestFit="1" customWidth="1"/>
    <col min="11521" max="11521" width="5.5703125" customWidth="1"/>
    <col min="11522" max="11522" width="34.85546875" customWidth="1"/>
    <col min="11523" max="11523" width="11.85546875" customWidth="1"/>
    <col min="11524" max="11524" width="14.28515625" customWidth="1"/>
    <col min="11525" max="11525" width="12.28515625" customWidth="1"/>
    <col min="11526" max="11526" width="13.85546875" customWidth="1"/>
    <col min="11528" max="11528" width="9.5703125" bestFit="1" customWidth="1"/>
    <col min="11777" max="11777" width="5.5703125" customWidth="1"/>
    <col min="11778" max="11778" width="34.85546875" customWidth="1"/>
    <col min="11779" max="11779" width="11.85546875" customWidth="1"/>
    <col min="11780" max="11780" width="14.28515625" customWidth="1"/>
    <col min="11781" max="11781" width="12.28515625" customWidth="1"/>
    <col min="11782" max="11782" width="13.85546875" customWidth="1"/>
    <col min="11784" max="11784" width="9.5703125" bestFit="1" customWidth="1"/>
    <col min="12033" max="12033" width="5.5703125" customWidth="1"/>
    <col min="12034" max="12034" width="34.85546875" customWidth="1"/>
    <col min="12035" max="12035" width="11.85546875" customWidth="1"/>
    <col min="12036" max="12036" width="14.28515625" customWidth="1"/>
    <col min="12037" max="12037" width="12.28515625" customWidth="1"/>
    <col min="12038" max="12038" width="13.85546875" customWidth="1"/>
    <col min="12040" max="12040" width="9.5703125" bestFit="1" customWidth="1"/>
    <col min="12289" max="12289" width="5.5703125" customWidth="1"/>
    <col min="12290" max="12290" width="34.85546875" customWidth="1"/>
    <col min="12291" max="12291" width="11.85546875" customWidth="1"/>
    <col min="12292" max="12292" width="14.28515625" customWidth="1"/>
    <col min="12293" max="12293" width="12.28515625" customWidth="1"/>
    <col min="12294" max="12294" width="13.85546875" customWidth="1"/>
    <col min="12296" max="12296" width="9.5703125" bestFit="1" customWidth="1"/>
    <col min="12545" max="12545" width="5.5703125" customWidth="1"/>
    <col min="12546" max="12546" width="34.85546875" customWidth="1"/>
    <col min="12547" max="12547" width="11.85546875" customWidth="1"/>
    <col min="12548" max="12548" width="14.28515625" customWidth="1"/>
    <col min="12549" max="12549" width="12.28515625" customWidth="1"/>
    <col min="12550" max="12550" width="13.85546875" customWidth="1"/>
    <col min="12552" max="12552" width="9.5703125" bestFit="1" customWidth="1"/>
    <col min="12801" max="12801" width="5.5703125" customWidth="1"/>
    <col min="12802" max="12802" width="34.85546875" customWidth="1"/>
    <col min="12803" max="12803" width="11.85546875" customWidth="1"/>
    <col min="12804" max="12804" width="14.28515625" customWidth="1"/>
    <col min="12805" max="12805" width="12.28515625" customWidth="1"/>
    <col min="12806" max="12806" width="13.85546875" customWidth="1"/>
    <col min="12808" max="12808" width="9.5703125" bestFit="1" customWidth="1"/>
    <col min="13057" max="13057" width="5.5703125" customWidth="1"/>
    <col min="13058" max="13058" width="34.85546875" customWidth="1"/>
    <col min="13059" max="13059" width="11.85546875" customWidth="1"/>
    <col min="13060" max="13060" width="14.28515625" customWidth="1"/>
    <col min="13061" max="13061" width="12.28515625" customWidth="1"/>
    <col min="13062" max="13062" width="13.85546875" customWidth="1"/>
    <col min="13064" max="13064" width="9.5703125" bestFit="1" customWidth="1"/>
    <col min="13313" max="13313" width="5.5703125" customWidth="1"/>
    <col min="13314" max="13314" width="34.85546875" customWidth="1"/>
    <col min="13315" max="13315" width="11.85546875" customWidth="1"/>
    <col min="13316" max="13316" width="14.28515625" customWidth="1"/>
    <col min="13317" max="13317" width="12.28515625" customWidth="1"/>
    <col min="13318" max="13318" width="13.85546875" customWidth="1"/>
    <col min="13320" max="13320" width="9.5703125" bestFit="1" customWidth="1"/>
    <col min="13569" max="13569" width="5.5703125" customWidth="1"/>
    <col min="13570" max="13570" width="34.85546875" customWidth="1"/>
    <col min="13571" max="13571" width="11.85546875" customWidth="1"/>
    <col min="13572" max="13572" width="14.28515625" customWidth="1"/>
    <col min="13573" max="13573" width="12.28515625" customWidth="1"/>
    <col min="13574" max="13574" width="13.85546875" customWidth="1"/>
    <col min="13576" max="13576" width="9.5703125" bestFit="1" customWidth="1"/>
    <col min="13825" max="13825" width="5.5703125" customWidth="1"/>
    <col min="13826" max="13826" width="34.85546875" customWidth="1"/>
    <col min="13827" max="13827" width="11.85546875" customWidth="1"/>
    <col min="13828" max="13828" width="14.28515625" customWidth="1"/>
    <col min="13829" max="13829" width="12.28515625" customWidth="1"/>
    <col min="13830" max="13830" width="13.85546875" customWidth="1"/>
    <col min="13832" max="13832" width="9.5703125" bestFit="1" customWidth="1"/>
    <col min="14081" max="14081" width="5.5703125" customWidth="1"/>
    <col min="14082" max="14082" width="34.85546875" customWidth="1"/>
    <col min="14083" max="14083" width="11.85546875" customWidth="1"/>
    <col min="14084" max="14084" width="14.28515625" customWidth="1"/>
    <col min="14085" max="14085" width="12.28515625" customWidth="1"/>
    <col min="14086" max="14086" width="13.85546875" customWidth="1"/>
    <col min="14088" max="14088" width="9.5703125" bestFit="1" customWidth="1"/>
    <col min="14337" max="14337" width="5.5703125" customWidth="1"/>
    <col min="14338" max="14338" width="34.85546875" customWidth="1"/>
    <col min="14339" max="14339" width="11.85546875" customWidth="1"/>
    <col min="14340" max="14340" width="14.28515625" customWidth="1"/>
    <col min="14341" max="14341" width="12.28515625" customWidth="1"/>
    <col min="14342" max="14342" width="13.85546875" customWidth="1"/>
    <col min="14344" max="14344" width="9.5703125" bestFit="1" customWidth="1"/>
    <col min="14593" max="14593" width="5.5703125" customWidth="1"/>
    <col min="14594" max="14594" width="34.85546875" customWidth="1"/>
    <col min="14595" max="14595" width="11.85546875" customWidth="1"/>
    <col min="14596" max="14596" width="14.28515625" customWidth="1"/>
    <col min="14597" max="14597" width="12.28515625" customWidth="1"/>
    <col min="14598" max="14598" width="13.85546875" customWidth="1"/>
    <col min="14600" max="14600" width="9.5703125" bestFit="1" customWidth="1"/>
    <col min="14849" max="14849" width="5.5703125" customWidth="1"/>
    <col min="14850" max="14850" width="34.85546875" customWidth="1"/>
    <col min="14851" max="14851" width="11.85546875" customWidth="1"/>
    <col min="14852" max="14852" width="14.28515625" customWidth="1"/>
    <col min="14853" max="14853" width="12.28515625" customWidth="1"/>
    <col min="14854" max="14854" width="13.85546875" customWidth="1"/>
    <col min="14856" max="14856" width="9.5703125" bestFit="1" customWidth="1"/>
    <col min="15105" max="15105" width="5.5703125" customWidth="1"/>
    <col min="15106" max="15106" width="34.85546875" customWidth="1"/>
    <col min="15107" max="15107" width="11.85546875" customWidth="1"/>
    <col min="15108" max="15108" width="14.28515625" customWidth="1"/>
    <col min="15109" max="15109" width="12.28515625" customWidth="1"/>
    <col min="15110" max="15110" width="13.85546875" customWidth="1"/>
    <col min="15112" max="15112" width="9.5703125" bestFit="1" customWidth="1"/>
    <col min="15361" max="15361" width="5.5703125" customWidth="1"/>
    <col min="15362" max="15362" width="34.85546875" customWidth="1"/>
    <col min="15363" max="15363" width="11.85546875" customWidth="1"/>
    <col min="15364" max="15364" width="14.28515625" customWidth="1"/>
    <col min="15365" max="15365" width="12.28515625" customWidth="1"/>
    <col min="15366" max="15366" width="13.85546875" customWidth="1"/>
    <col min="15368" max="15368" width="9.5703125" bestFit="1" customWidth="1"/>
    <col min="15617" max="15617" width="5.5703125" customWidth="1"/>
    <col min="15618" max="15618" width="34.85546875" customWidth="1"/>
    <col min="15619" max="15619" width="11.85546875" customWidth="1"/>
    <col min="15620" max="15620" width="14.28515625" customWidth="1"/>
    <col min="15621" max="15621" width="12.28515625" customWidth="1"/>
    <col min="15622" max="15622" width="13.85546875" customWidth="1"/>
    <col min="15624" max="15624" width="9.5703125" bestFit="1" customWidth="1"/>
    <col min="15873" max="15873" width="5.5703125" customWidth="1"/>
    <col min="15874" max="15874" width="34.85546875" customWidth="1"/>
    <col min="15875" max="15875" width="11.85546875" customWidth="1"/>
    <col min="15876" max="15876" width="14.28515625" customWidth="1"/>
    <col min="15877" max="15877" width="12.28515625" customWidth="1"/>
    <col min="15878" max="15878" width="13.85546875" customWidth="1"/>
    <col min="15880" max="15880" width="9.5703125" bestFit="1" customWidth="1"/>
    <col min="16129" max="16129" width="5.5703125" customWidth="1"/>
    <col min="16130" max="16130" width="34.85546875" customWidth="1"/>
    <col min="16131" max="16131" width="11.85546875" customWidth="1"/>
    <col min="16132" max="16132" width="14.28515625" customWidth="1"/>
    <col min="16133" max="16133" width="12.28515625" customWidth="1"/>
    <col min="16134" max="16134" width="13.85546875" customWidth="1"/>
    <col min="16136" max="16136" width="9.5703125" bestFit="1" customWidth="1"/>
  </cols>
  <sheetData>
    <row r="1" spans="1:13">
      <c r="B1" s="344" t="s">
        <v>336</v>
      </c>
      <c r="C1" s="344"/>
      <c r="D1" s="344"/>
    </row>
    <row r="2" spans="1:13">
      <c r="B2" s="344"/>
      <c r="C2" s="344"/>
      <c r="D2" s="344"/>
    </row>
    <row r="3" spans="1:13" ht="57.75" customHeight="1">
      <c r="B3" s="486" t="s">
        <v>306</v>
      </c>
      <c r="C3" s="487"/>
      <c r="D3" s="487"/>
      <c r="E3" s="487"/>
      <c r="F3" s="487"/>
      <c r="G3" s="419"/>
    </row>
    <row r="4" spans="1:13" ht="57.75" customHeight="1">
      <c r="B4" s="345"/>
      <c r="C4" s="275"/>
      <c r="D4" s="346" t="s">
        <v>278</v>
      </c>
      <c r="E4" s="275"/>
      <c r="F4" s="275"/>
      <c r="G4" s="275"/>
    </row>
    <row r="5" spans="1:13" ht="72">
      <c r="A5" s="347" t="s">
        <v>168</v>
      </c>
      <c r="B5" s="348" t="s">
        <v>279</v>
      </c>
      <c r="C5" s="415" t="s">
        <v>277</v>
      </c>
      <c r="D5" s="416" t="s">
        <v>147</v>
      </c>
      <c r="E5" s="348" t="s">
        <v>323</v>
      </c>
      <c r="F5" s="415" t="s">
        <v>324</v>
      </c>
      <c r="G5" s="458" t="s">
        <v>326</v>
      </c>
      <c r="H5" s="367"/>
      <c r="I5" s="400"/>
      <c r="J5" s="367"/>
      <c r="K5" s="367"/>
      <c r="L5" s="367"/>
      <c r="M5" s="349"/>
    </row>
    <row r="6" spans="1:13">
      <c r="A6" s="350"/>
      <c r="B6" s="348"/>
      <c r="C6" s="348"/>
      <c r="D6" s="390"/>
      <c r="E6" s="348"/>
      <c r="F6" s="348"/>
      <c r="G6" s="348"/>
      <c r="H6" s="367"/>
      <c r="I6" s="400"/>
      <c r="J6" s="367"/>
      <c r="K6" s="367"/>
      <c r="L6" s="367"/>
      <c r="M6" s="349"/>
    </row>
    <row r="7" spans="1:13">
      <c r="A7" s="350"/>
      <c r="B7" s="348"/>
      <c r="C7" s="348"/>
      <c r="D7" s="390"/>
      <c r="E7" s="348"/>
      <c r="F7" s="348"/>
      <c r="G7" s="348"/>
      <c r="H7" s="367"/>
      <c r="I7" s="400"/>
      <c r="J7" s="367"/>
      <c r="K7" s="367"/>
      <c r="L7" s="367"/>
      <c r="M7" s="349"/>
    </row>
    <row r="8" spans="1:13" ht="40.5">
      <c r="A8" s="23">
        <v>1</v>
      </c>
      <c r="B8" s="351" t="s">
        <v>280</v>
      </c>
      <c r="C8" s="8"/>
      <c r="D8" s="391"/>
      <c r="E8" s="8"/>
      <c r="F8" s="8"/>
      <c r="G8" s="8"/>
      <c r="H8" s="367"/>
      <c r="I8" s="367"/>
      <c r="J8" s="367"/>
      <c r="K8" s="367"/>
      <c r="L8" s="367"/>
      <c r="M8" s="349"/>
    </row>
    <row r="9" spans="1:13">
      <c r="A9" s="23"/>
      <c r="B9" s="352" t="s">
        <v>281</v>
      </c>
      <c r="C9" s="8"/>
      <c r="D9" s="391"/>
      <c r="E9" s="8"/>
      <c r="F9" s="8"/>
      <c r="G9" s="8"/>
      <c r="H9" s="367"/>
      <c r="I9" s="367"/>
      <c r="J9" s="367"/>
      <c r="K9" s="367"/>
      <c r="L9" s="367"/>
      <c r="M9" s="349"/>
    </row>
    <row r="10" spans="1:13">
      <c r="A10" s="23"/>
      <c r="B10" s="171" t="s">
        <v>28</v>
      </c>
      <c r="C10" s="353">
        <v>1042091</v>
      </c>
      <c r="D10" s="366">
        <v>1678200</v>
      </c>
      <c r="E10" s="353">
        <v>1678200</v>
      </c>
      <c r="F10" s="353">
        <v>2201200</v>
      </c>
      <c r="G10" s="353">
        <v>2201200</v>
      </c>
      <c r="H10" s="367"/>
      <c r="I10" s="367"/>
      <c r="J10" s="367"/>
      <c r="K10" s="367"/>
      <c r="L10" s="367"/>
      <c r="M10" s="349"/>
    </row>
    <row r="11" spans="1:13">
      <c r="A11" s="23"/>
      <c r="B11" s="171" t="s">
        <v>282</v>
      </c>
      <c r="C11" s="353">
        <v>283659</v>
      </c>
      <c r="D11" s="366">
        <v>439500</v>
      </c>
      <c r="E11" s="353">
        <v>439500</v>
      </c>
      <c r="F11" s="353">
        <v>488500</v>
      </c>
      <c r="G11" s="353">
        <v>488500</v>
      </c>
      <c r="H11" s="367"/>
      <c r="I11" s="367"/>
      <c r="J11" s="367"/>
      <c r="K11" s="367"/>
      <c r="L11" s="367"/>
      <c r="M11" s="349"/>
    </row>
    <row r="12" spans="1:13">
      <c r="A12" s="23"/>
      <c r="B12" s="171" t="s">
        <v>29</v>
      </c>
      <c r="C12" s="353">
        <v>1430801</v>
      </c>
      <c r="D12" s="366">
        <v>2030000</v>
      </c>
      <c r="E12" s="353">
        <v>2030000</v>
      </c>
      <c r="F12" s="353">
        <v>2032667</v>
      </c>
      <c r="G12" s="353">
        <v>2027954</v>
      </c>
      <c r="H12" s="367"/>
      <c r="I12" s="367"/>
      <c r="J12" s="367"/>
      <c r="K12" s="367"/>
      <c r="L12" s="367"/>
      <c r="M12" s="349"/>
    </row>
    <row r="13" spans="1:13">
      <c r="A13" s="23"/>
      <c r="B13" s="171" t="s">
        <v>283</v>
      </c>
      <c r="C13" s="353">
        <v>0</v>
      </c>
      <c r="D13" s="366">
        <v>0</v>
      </c>
      <c r="E13" s="353">
        <v>0</v>
      </c>
      <c r="F13" s="353">
        <v>0</v>
      </c>
      <c r="G13" s="353">
        <v>0</v>
      </c>
      <c r="H13" s="367"/>
      <c r="I13" s="367"/>
      <c r="J13" s="367"/>
      <c r="K13" s="367"/>
      <c r="L13" s="367"/>
      <c r="M13" s="349"/>
    </row>
    <row r="14" spans="1:13">
      <c r="A14" s="23"/>
      <c r="B14" s="171" t="s">
        <v>284</v>
      </c>
      <c r="C14" s="353">
        <v>3947000</v>
      </c>
      <c r="D14" s="366">
        <v>3970000</v>
      </c>
      <c r="E14" s="353">
        <v>4056758</v>
      </c>
      <c r="F14" s="353">
        <v>4103558</v>
      </c>
      <c r="G14" s="353">
        <v>4103558</v>
      </c>
      <c r="H14" s="367"/>
      <c r="I14" s="367"/>
      <c r="J14" s="367"/>
      <c r="K14" s="367"/>
      <c r="L14" s="367"/>
      <c r="M14" s="349"/>
    </row>
    <row r="15" spans="1:13">
      <c r="A15" s="23"/>
      <c r="B15" s="171" t="s">
        <v>285</v>
      </c>
      <c r="C15" s="353">
        <v>35880</v>
      </c>
      <c r="D15" s="366">
        <v>14950</v>
      </c>
      <c r="E15" s="353">
        <v>14950</v>
      </c>
      <c r="F15" s="353">
        <v>1157950</v>
      </c>
      <c r="G15" s="353">
        <v>1157950</v>
      </c>
      <c r="H15" s="367"/>
      <c r="I15" s="367"/>
      <c r="J15" s="367"/>
      <c r="K15" s="367"/>
      <c r="L15" s="367"/>
      <c r="M15" s="349"/>
    </row>
    <row r="16" spans="1:13">
      <c r="A16" s="23"/>
      <c r="B16" s="171" t="s">
        <v>286</v>
      </c>
      <c r="C16" s="353">
        <v>0</v>
      </c>
      <c r="D16" s="366">
        <v>0</v>
      </c>
      <c r="E16" s="353">
        <v>0</v>
      </c>
      <c r="F16" s="353">
        <v>0</v>
      </c>
      <c r="G16" s="353">
        <v>0</v>
      </c>
      <c r="H16" s="367"/>
      <c r="I16" s="367"/>
      <c r="J16" s="367"/>
      <c r="K16" s="367"/>
      <c r="L16" s="367"/>
      <c r="M16" s="349"/>
    </row>
    <row r="17" spans="1:13">
      <c r="A17" s="23"/>
      <c r="B17" s="171" t="s">
        <v>287</v>
      </c>
      <c r="C17" s="353"/>
      <c r="D17" s="366">
        <v>15247230</v>
      </c>
      <c r="E17" s="353">
        <v>16629752</v>
      </c>
      <c r="F17" s="353">
        <v>14468482</v>
      </c>
      <c r="G17" s="353">
        <v>15713972</v>
      </c>
      <c r="H17" s="367"/>
      <c r="I17" s="367"/>
      <c r="J17" s="367"/>
      <c r="K17" s="367"/>
      <c r="L17" s="367"/>
      <c r="M17" s="349"/>
    </row>
    <row r="18" spans="1:13">
      <c r="A18" s="23"/>
      <c r="B18" s="354" t="s">
        <v>288</v>
      </c>
      <c r="C18" s="355">
        <f>SUM(C10:C17)</f>
        <v>6739431</v>
      </c>
      <c r="D18" s="392">
        <f>SUM(D10:D17)</f>
        <v>23379880</v>
      </c>
      <c r="E18" s="355">
        <f>SUM(E10:E17)</f>
        <v>24849160</v>
      </c>
      <c r="F18" s="355">
        <f>SUM(F10:F17)</f>
        <v>24452357</v>
      </c>
      <c r="G18" s="355">
        <f>SUM(G10:G17)</f>
        <v>25693134</v>
      </c>
      <c r="H18" s="367"/>
      <c r="I18" s="367"/>
      <c r="J18" s="367"/>
      <c r="K18" s="367"/>
      <c r="L18" s="367"/>
      <c r="M18" s="349"/>
    </row>
    <row r="19" spans="1:13">
      <c r="A19" s="23"/>
      <c r="B19" s="171"/>
      <c r="C19" s="353"/>
      <c r="D19" s="366"/>
      <c r="E19" s="353"/>
      <c r="F19" s="353"/>
      <c r="G19" s="353"/>
      <c r="H19" s="367"/>
      <c r="I19" s="367"/>
      <c r="J19" s="367"/>
      <c r="K19" s="367"/>
      <c r="L19" s="367"/>
      <c r="M19" s="349"/>
    </row>
    <row r="20" spans="1:13">
      <c r="A20" s="23">
        <v>2</v>
      </c>
      <c r="B20" s="170" t="s">
        <v>289</v>
      </c>
      <c r="C20" s="353"/>
      <c r="D20" s="366"/>
      <c r="E20" s="353"/>
      <c r="F20" s="353"/>
      <c r="G20" s="353"/>
      <c r="H20" s="367"/>
      <c r="I20" s="367"/>
      <c r="J20" s="367"/>
      <c r="K20" s="367"/>
      <c r="L20" s="367"/>
      <c r="M20" s="349"/>
    </row>
    <row r="21" spans="1:13">
      <c r="A21" s="23"/>
      <c r="B21" s="354" t="s">
        <v>281</v>
      </c>
      <c r="C21" s="353"/>
      <c r="D21" s="366"/>
      <c r="E21" s="353"/>
      <c r="F21" s="353"/>
      <c r="G21" s="353"/>
      <c r="H21" s="367"/>
      <c r="I21" s="367"/>
      <c r="J21" s="367"/>
      <c r="K21" s="367"/>
      <c r="L21" s="367"/>
      <c r="M21" s="349"/>
    </row>
    <row r="22" spans="1:13">
      <c r="A22" s="23"/>
      <c r="B22" s="171" t="s">
        <v>28</v>
      </c>
      <c r="C22" s="353">
        <v>0</v>
      </c>
      <c r="D22" s="366">
        <v>0</v>
      </c>
      <c r="E22" s="353">
        <v>0</v>
      </c>
      <c r="F22" s="353">
        <v>0</v>
      </c>
      <c r="G22" s="353">
        <v>0</v>
      </c>
      <c r="H22" s="367"/>
      <c r="I22" s="367"/>
      <c r="J22" s="367"/>
      <c r="K22" s="367"/>
      <c r="L22" s="367"/>
      <c r="M22" s="349"/>
    </row>
    <row r="23" spans="1:13">
      <c r="A23" s="23"/>
      <c r="B23" s="171" t="s">
        <v>282</v>
      </c>
      <c r="C23" s="353">
        <v>0</v>
      </c>
      <c r="D23" s="366">
        <v>0</v>
      </c>
      <c r="E23" s="353">
        <v>0</v>
      </c>
      <c r="F23" s="353">
        <v>0</v>
      </c>
      <c r="G23" s="353">
        <v>0</v>
      </c>
      <c r="H23" s="367"/>
      <c r="I23" s="367"/>
      <c r="J23" s="367"/>
      <c r="K23" s="367"/>
      <c r="L23" s="367"/>
      <c r="M23" s="349"/>
    </row>
    <row r="24" spans="1:13">
      <c r="A24" s="23"/>
      <c r="B24" s="171" t="s">
        <v>29</v>
      </c>
      <c r="C24" s="353">
        <v>42672</v>
      </c>
      <c r="D24" s="366">
        <v>100000</v>
      </c>
      <c r="E24" s="353">
        <v>100000</v>
      </c>
      <c r="F24" s="353">
        <v>100000</v>
      </c>
      <c r="G24" s="353">
        <v>128016</v>
      </c>
      <c r="H24" s="367"/>
      <c r="I24" s="367"/>
      <c r="J24" s="367"/>
      <c r="K24" s="367"/>
      <c r="L24" s="367"/>
      <c r="M24" s="349"/>
    </row>
    <row r="25" spans="1:13">
      <c r="A25" s="23"/>
      <c r="B25" s="171" t="s">
        <v>283</v>
      </c>
      <c r="C25" s="353">
        <v>0</v>
      </c>
      <c r="D25" s="366">
        <v>0</v>
      </c>
      <c r="E25" s="353">
        <v>0</v>
      </c>
      <c r="F25" s="353">
        <v>0</v>
      </c>
      <c r="G25" s="353">
        <v>0</v>
      </c>
      <c r="H25" s="367"/>
      <c r="I25" s="367"/>
      <c r="J25" s="367"/>
      <c r="K25" s="367"/>
      <c r="L25" s="367"/>
      <c r="M25" s="349"/>
    </row>
    <row r="26" spans="1:13">
      <c r="A26" s="23"/>
      <c r="B26" s="171" t="s">
        <v>284</v>
      </c>
      <c r="C26" s="353">
        <v>0</v>
      </c>
      <c r="D26" s="366">
        <v>0</v>
      </c>
      <c r="E26" s="353">
        <v>0</v>
      </c>
      <c r="F26" s="353">
        <v>0</v>
      </c>
      <c r="G26" s="353">
        <v>0</v>
      </c>
      <c r="H26" s="367"/>
      <c r="I26" s="367"/>
      <c r="J26" s="367"/>
      <c r="K26" s="367"/>
      <c r="L26" s="367"/>
      <c r="M26" s="349"/>
    </row>
    <row r="27" spans="1:13">
      <c r="A27" s="23"/>
      <c r="B27" s="171" t="s">
        <v>285</v>
      </c>
      <c r="C27" s="353">
        <v>0</v>
      </c>
      <c r="D27" s="366">
        <v>0</v>
      </c>
      <c r="E27" s="353">
        <v>0</v>
      </c>
      <c r="F27" s="353">
        <v>0</v>
      </c>
      <c r="G27" s="353">
        <v>0</v>
      </c>
      <c r="H27" s="367"/>
      <c r="I27" s="367"/>
      <c r="J27" s="367"/>
      <c r="K27" s="367"/>
      <c r="L27" s="367"/>
      <c r="M27" s="349"/>
    </row>
    <row r="28" spans="1:13">
      <c r="A28" s="23"/>
      <c r="B28" s="171" t="s">
        <v>286</v>
      </c>
      <c r="C28" s="353">
        <v>0</v>
      </c>
      <c r="D28" s="366">
        <v>0</v>
      </c>
      <c r="E28" s="353">
        <v>0</v>
      </c>
      <c r="F28" s="353">
        <v>0</v>
      </c>
      <c r="G28" s="353">
        <v>0</v>
      </c>
      <c r="H28" s="367"/>
      <c r="I28" s="367"/>
      <c r="J28" s="367"/>
      <c r="K28" s="367"/>
      <c r="L28" s="367"/>
      <c r="M28" s="349"/>
    </row>
    <row r="29" spans="1:13">
      <c r="A29" s="23"/>
      <c r="B29" s="354" t="s">
        <v>290</v>
      </c>
      <c r="C29" s="355">
        <f>SUM(C22:C28)</f>
        <v>42672</v>
      </c>
      <c r="D29" s="392">
        <f>SUM(D22:D28)</f>
        <v>100000</v>
      </c>
      <c r="E29" s="355">
        <f>SUM(E22:E28)</f>
        <v>100000</v>
      </c>
      <c r="F29" s="355">
        <f>SUM(F22:F28)</f>
        <v>100000</v>
      </c>
      <c r="G29" s="355">
        <f>SUM(G22:G28)</f>
        <v>128016</v>
      </c>
      <c r="H29" s="367"/>
      <c r="I29" s="367"/>
      <c r="J29" s="367"/>
      <c r="K29" s="367"/>
      <c r="L29" s="367"/>
      <c r="M29" s="349"/>
    </row>
    <row r="30" spans="1:13">
      <c r="A30" s="23"/>
      <c r="B30" s="171"/>
      <c r="C30" s="353"/>
      <c r="D30" s="366"/>
      <c r="E30" s="353"/>
      <c r="F30" s="353"/>
      <c r="G30" s="353"/>
      <c r="H30" s="367"/>
      <c r="I30" s="367"/>
      <c r="J30" s="367"/>
      <c r="K30" s="367"/>
      <c r="L30" s="367"/>
      <c r="M30" s="349"/>
    </row>
    <row r="31" spans="1:13">
      <c r="A31" s="23">
        <v>3</v>
      </c>
      <c r="B31" s="170" t="s">
        <v>307</v>
      </c>
      <c r="C31" s="353"/>
      <c r="D31" s="366"/>
      <c r="E31" s="353"/>
      <c r="F31" s="353"/>
      <c r="G31" s="353"/>
      <c r="H31" s="367"/>
      <c r="I31" s="367"/>
      <c r="J31" s="367"/>
      <c r="K31" s="367"/>
      <c r="L31" s="367"/>
      <c r="M31" s="349"/>
    </row>
    <row r="32" spans="1:13">
      <c r="A32" s="23"/>
      <c r="B32" s="352" t="s">
        <v>281</v>
      </c>
      <c r="C32" s="353"/>
      <c r="D32" s="366"/>
      <c r="E32" s="353"/>
      <c r="F32" s="353"/>
      <c r="G32" s="353"/>
      <c r="H32" s="367"/>
      <c r="I32" s="367"/>
      <c r="J32" s="367"/>
      <c r="K32" s="367"/>
      <c r="L32" s="367"/>
      <c r="M32" s="349"/>
    </row>
    <row r="33" spans="1:13">
      <c r="A33" s="23"/>
      <c r="B33" s="171" t="s">
        <v>283</v>
      </c>
      <c r="C33" s="353">
        <v>93485</v>
      </c>
      <c r="D33" s="366">
        <v>392000</v>
      </c>
      <c r="E33" s="353">
        <v>397120</v>
      </c>
      <c r="F33" s="353">
        <v>397120</v>
      </c>
      <c r="G33" s="353">
        <v>397170</v>
      </c>
      <c r="H33" s="367"/>
      <c r="I33" s="367"/>
      <c r="J33" s="367"/>
      <c r="K33" s="367"/>
      <c r="L33" s="367"/>
      <c r="M33" s="349"/>
    </row>
    <row r="34" spans="1:13">
      <c r="A34" s="23"/>
      <c r="B34" s="171" t="s">
        <v>317</v>
      </c>
      <c r="C34" s="353"/>
      <c r="D34" s="366"/>
      <c r="E34" s="353"/>
      <c r="F34" s="353">
        <v>0</v>
      </c>
      <c r="G34" s="353">
        <v>0</v>
      </c>
      <c r="H34" s="367"/>
      <c r="I34" s="367"/>
      <c r="J34" s="367"/>
      <c r="K34" s="367"/>
      <c r="L34" s="367"/>
      <c r="M34" s="349"/>
    </row>
    <row r="35" spans="1:13">
      <c r="A35" s="23"/>
      <c r="B35" s="171" t="s">
        <v>308</v>
      </c>
      <c r="C35" s="353">
        <v>776744</v>
      </c>
      <c r="D35" s="366">
        <v>375542</v>
      </c>
      <c r="E35" s="353">
        <v>485308</v>
      </c>
      <c r="F35" s="353">
        <v>485308</v>
      </c>
      <c r="G35" s="353">
        <v>485308</v>
      </c>
      <c r="H35" s="367"/>
      <c r="I35" s="367"/>
      <c r="J35" s="367"/>
      <c r="K35" s="367"/>
      <c r="L35" s="367"/>
      <c r="M35" s="349"/>
    </row>
    <row r="36" spans="1:13">
      <c r="A36" s="23"/>
      <c r="B36" s="354" t="s">
        <v>288</v>
      </c>
      <c r="C36" s="355">
        <f>SUM(C33:C35)</f>
        <v>870229</v>
      </c>
      <c r="D36" s="392">
        <f>SUM(D33:D35)</f>
        <v>767542</v>
      </c>
      <c r="E36" s="355">
        <f>SUM(E33:E35)</f>
        <v>882428</v>
      </c>
      <c r="F36" s="355">
        <f>SUM(F33:F35)</f>
        <v>882428</v>
      </c>
      <c r="G36" s="355">
        <f>SUM(G33:G35)</f>
        <v>882478</v>
      </c>
      <c r="H36" s="367"/>
      <c r="I36" s="367"/>
      <c r="J36" s="367"/>
      <c r="K36" s="367"/>
      <c r="L36" s="367"/>
      <c r="M36" s="349"/>
    </row>
    <row r="37" spans="1:13">
      <c r="A37" s="23"/>
      <c r="B37" s="171"/>
      <c r="C37" s="353"/>
      <c r="D37" s="366"/>
      <c r="E37" s="353"/>
      <c r="F37" s="353"/>
      <c r="G37" s="353"/>
      <c r="H37" s="367"/>
      <c r="I37" s="367"/>
      <c r="J37" s="367"/>
      <c r="K37" s="367"/>
      <c r="L37" s="367"/>
      <c r="M37" s="349"/>
    </row>
    <row r="38" spans="1:13" ht="27">
      <c r="A38" s="23">
        <v>4</v>
      </c>
      <c r="B38" s="351" t="s">
        <v>291</v>
      </c>
      <c r="E38" s="8"/>
      <c r="F38" s="8"/>
      <c r="G38" s="8"/>
      <c r="H38" s="367"/>
      <c r="I38" s="367"/>
      <c r="J38" s="367"/>
      <c r="K38" s="367"/>
      <c r="L38" s="367"/>
      <c r="M38" s="349"/>
    </row>
    <row r="39" spans="1:13">
      <c r="A39" s="23"/>
      <c r="B39" s="352" t="s">
        <v>281</v>
      </c>
      <c r="C39" s="353"/>
      <c r="D39" s="366"/>
      <c r="E39" s="353"/>
      <c r="F39" s="353"/>
      <c r="G39" s="353"/>
      <c r="H39" s="367"/>
      <c r="I39" s="367"/>
      <c r="J39" s="367"/>
      <c r="K39" s="367"/>
      <c r="L39" s="367"/>
      <c r="M39" s="349"/>
    </row>
    <row r="40" spans="1:13">
      <c r="A40" s="23"/>
      <c r="B40" s="171" t="s">
        <v>28</v>
      </c>
      <c r="C40" s="353">
        <v>894797</v>
      </c>
      <c r="D40" s="366">
        <v>242215</v>
      </c>
      <c r="E40" s="353">
        <v>242215</v>
      </c>
      <c r="F40" s="353">
        <v>242215</v>
      </c>
      <c r="G40" s="353">
        <v>242215</v>
      </c>
      <c r="H40" s="367"/>
      <c r="I40" s="367"/>
      <c r="J40" s="367"/>
      <c r="K40" s="367"/>
      <c r="L40" s="367"/>
      <c r="M40" s="349"/>
    </row>
    <row r="41" spans="1:13">
      <c r="A41" s="23"/>
      <c r="B41" s="171" t="s">
        <v>282</v>
      </c>
      <c r="C41" s="353">
        <v>120796</v>
      </c>
      <c r="D41" s="366">
        <v>28623</v>
      </c>
      <c r="E41" s="353">
        <v>28623</v>
      </c>
      <c r="F41" s="353">
        <v>28623</v>
      </c>
      <c r="G41" s="353">
        <v>28623</v>
      </c>
      <c r="H41" s="367"/>
      <c r="I41" s="367"/>
      <c r="J41" s="367"/>
      <c r="K41" s="367"/>
      <c r="L41" s="367"/>
      <c r="M41" s="349"/>
    </row>
    <row r="42" spans="1:13">
      <c r="A42" s="23"/>
      <c r="B42" s="171" t="s">
        <v>29</v>
      </c>
      <c r="C42" s="353">
        <v>30363</v>
      </c>
      <c r="D42" s="366">
        <v>0</v>
      </c>
      <c r="E42" s="353">
        <v>0</v>
      </c>
      <c r="F42" s="353">
        <v>0</v>
      </c>
      <c r="G42" s="353">
        <v>0</v>
      </c>
      <c r="H42" s="367"/>
      <c r="I42" s="367"/>
      <c r="J42" s="367"/>
      <c r="K42" s="367"/>
      <c r="L42" s="367"/>
      <c r="M42" s="349"/>
    </row>
    <row r="43" spans="1:13">
      <c r="A43" s="23"/>
      <c r="B43" s="171" t="s">
        <v>284</v>
      </c>
      <c r="C43" s="353">
        <v>0</v>
      </c>
      <c r="D43" s="366">
        <v>0</v>
      </c>
      <c r="E43" s="353">
        <v>0</v>
      </c>
      <c r="F43" s="353">
        <v>0</v>
      </c>
      <c r="G43" s="353">
        <v>0</v>
      </c>
      <c r="H43" s="367"/>
      <c r="I43" s="367"/>
      <c r="J43" s="367"/>
      <c r="K43" s="367"/>
      <c r="L43" s="367"/>
      <c r="M43" s="349"/>
    </row>
    <row r="44" spans="1:13">
      <c r="A44" s="23"/>
      <c r="B44" s="171" t="s">
        <v>285</v>
      </c>
      <c r="C44" s="353">
        <v>110400</v>
      </c>
      <c r="D44" s="366">
        <v>0</v>
      </c>
      <c r="E44" s="353">
        <v>0</v>
      </c>
      <c r="F44" s="353">
        <v>0</v>
      </c>
      <c r="G44" s="353">
        <v>0</v>
      </c>
      <c r="H44" s="367"/>
      <c r="I44" s="367"/>
      <c r="J44" s="367"/>
      <c r="K44" s="367"/>
      <c r="L44" s="367"/>
      <c r="M44" s="349"/>
    </row>
    <row r="45" spans="1:13">
      <c r="A45" s="23"/>
      <c r="B45" s="171" t="s">
        <v>286</v>
      </c>
      <c r="C45" s="353">
        <v>0</v>
      </c>
      <c r="D45" s="366">
        <v>0</v>
      </c>
      <c r="E45" s="353">
        <v>0</v>
      </c>
      <c r="F45" s="353">
        <v>0</v>
      </c>
      <c r="G45" s="353">
        <v>0</v>
      </c>
      <c r="H45" s="367"/>
      <c r="I45" s="367"/>
      <c r="J45" s="367"/>
      <c r="K45" s="367"/>
      <c r="L45" s="367"/>
      <c r="M45" s="349"/>
    </row>
    <row r="46" spans="1:13">
      <c r="A46" s="23"/>
      <c r="B46" s="354" t="s">
        <v>288</v>
      </c>
      <c r="C46" s="355">
        <f>SUM(C40:C45)</f>
        <v>1156356</v>
      </c>
      <c r="D46" s="392">
        <f>SUM(D40:D45)</f>
        <v>270838</v>
      </c>
      <c r="E46" s="355">
        <f>SUM(E40:E45)</f>
        <v>270838</v>
      </c>
      <c r="F46" s="355">
        <f>SUM(F40:F45)</f>
        <v>270838</v>
      </c>
      <c r="G46" s="355">
        <f>SUM(G40:G45)</f>
        <v>270838</v>
      </c>
      <c r="H46" s="367"/>
      <c r="I46" s="367"/>
      <c r="J46" s="367"/>
      <c r="K46" s="367"/>
      <c r="L46" s="367"/>
      <c r="M46" s="349"/>
    </row>
    <row r="47" spans="1:13">
      <c r="E47" s="8"/>
      <c r="F47" s="8"/>
      <c r="G47" s="8"/>
      <c r="H47" s="367"/>
      <c r="I47" s="367"/>
      <c r="J47" s="367"/>
      <c r="K47" s="367"/>
      <c r="L47" s="367"/>
      <c r="M47" s="349"/>
    </row>
    <row r="48" spans="1:13" ht="27">
      <c r="A48" s="23">
        <v>5</v>
      </c>
      <c r="B48" s="357" t="s">
        <v>292</v>
      </c>
      <c r="C48" s="353"/>
      <c r="D48" s="366"/>
      <c r="E48" s="353"/>
      <c r="F48" s="353"/>
      <c r="G48" s="353"/>
      <c r="H48" s="367"/>
      <c r="I48" s="367"/>
      <c r="J48" s="367"/>
      <c r="K48" s="367"/>
      <c r="L48" s="367"/>
      <c r="M48" s="349"/>
    </row>
    <row r="49" spans="1:13">
      <c r="A49" s="23"/>
      <c r="B49" s="352" t="s">
        <v>281</v>
      </c>
      <c r="C49" s="353"/>
      <c r="D49" s="366"/>
      <c r="E49" s="353"/>
      <c r="F49" s="353"/>
      <c r="G49" s="353"/>
      <c r="H49" s="367"/>
      <c r="I49" s="367"/>
      <c r="J49" s="367"/>
      <c r="K49" s="367"/>
      <c r="L49" s="367"/>
      <c r="M49" s="349"/>
    </row>
    <row r="50" spans="1:13">
      <c r="A50" s="23"/>
      <c r="B50" s="171" t="s">
        <v>28</v>
      </c>
      <c r="C50" s="353">
        <v>0</v>
      </c>
      <c r="D50" s="366">
        <v>0</v>
      </c>
      <c r="E50" s="353">
        <v>0</v>
      </c>
      <c r="F50" s="353">
        <v>0</v>
      </c>
      <c r="G50" s="353">
        <v>0</v>
      </c>
      <c r="H50" s="367"/>
      <c r="I50" s="367"/>
      <c r="J50" s="367"/>
      <c r="K50" s="367"/>
      <c r="L50" s="367"/>
      <c r="M50" s="349"/>
    </row>
    <row r="51" spans="1:13">
      <c r="A51" s="23"/>
      <c r="B51" s="171" t="s">
        <v>282</v>
      </c>
      <c r="C51" s="353">
        <v>0</v>
      </c>
      <c r="D51" s="366">
        <v>0</v>
      </c>
      <c r="E51" s="353">
        <v>0</v>
      </c>
      <c r="F51" s="353">
        <v>0</v>
      </c>
      <c r="G51" s="353">
        <v>0</v>
      </c>
      <c r="H51" s="367"/>
      <c r="I51" s="367"/>
      <c r="J51" s="367"/>
      <c r="K51" s="367"/>
      <c r="L51" s="367"/>
      <c r="M51" s="349"/>
    </row>
    <row r="52" spans="1:13">
      <c r="A52" s="23"/>
      <c r="B52" s="171" t="s">
        <v>29</v>
      </c>
      <c r="C52" s="353">
        <v>0</v>
      </c>
      <c r="D52" s="366">
        <v>200000</v>
      </c>
      <c r="E52" s="353">
        <v>200000</v>
      </c>
      <c r="F52" s="353">
        <v>200000</v>
      </c>
      <c r="G52" s="353">
        <v>200000</v>
      </c>
      <c r="H52" s="367"/>
      <c r="I52" s="367"/>
      <c r="J52" s="367"/>
      <c r="K52" s="367"/>
      <c r="L52" s="367"/>
      <c r="M52" s="349"/>
    </row>
    <row r="53" spans="1:13">
      <c r="A53" s="23"/>
      <c r="B53" s="171" t="s">
        <v>284</v>
      </c>
      <c r="C53" s="353">
        <v>0</v>
      </c>
      <c r="D53" s="366">
        <v>0</v>
      </c>
      <c r="E53" s="353">
        <v>0</v>
      </c>
      <c r="F53" s="353">
        <v>0</v>
      </c>
      <c r="G53" s="353">
        <v>0</v>
      </c>
      <c r="H53" s="367"/>
      <c r="I53" s="367"/>
      <c r="J53" s="367"/>
      <c r="K53" s="367"/>
      <c r="L53" s="367"/>
      <c r="M53" s="349"/>
    </row>
    <row r="54" spans="1:13">
      <c r="A54" s="23"/>
      <c r="B54" s="171" t="s">
        <v>285</v>
      </c>
      <c r="C54" s="353">
        <v>0</v>
      </c>
      <c r="D54" s="366">
        <v>2282500</v>
      </c>
      <c r="E54" s="353">
        <v>2434900</v>
      </c>
      <c r="F54" s="353">
        <v>2434900</v>
      </c>
      <c r="G54" s="353">
        <v>2434900</v>
      </c>
      <c r="H54" s="367"/>
      <c r="I54" s="367"/>
      <c r="J54" s="367"/>
      <c r="K54" s="367"/>
      <c r="L54" s="367"/>
      <c r="M54" s="349"/>
    </row>
    <row r="55" spans="1:13">
      <c r="A55" s="23"/>
      <c r="B55" s="171" t="s">
        <v>286</v>
      </c>
      <c r="C55" s="353">
        <v>0</v>
      </c>
      <c r="D55" s="366">
        <v>0</v>
      </c>
      <c r="E55" s="353">
        <v>0</v>
      </c>
      <c r="F55" s="353">
        <v>0</v>
      </c>
      <c r="G55" s="353">
        <v>0</v>
      </c>
      <c r="H55" s="367"/>
      <c r="I55" s="367"/>
      <c r="J55" s="367"/>
      <c r="K55" s="367"/>
      <c r="L55" s="367"/>
      <c r="M55" s="349"/>
    </row>
    <row r="56" spans="1:13">
      <c r="A56" s="23"/>
      <c r="B56" s="354" t="s">
        <v>288</v>
      </c>
      <c r="C56" s="355">
        <f>SUM(C50:C55)</f>
        <v>0</v>
      </c>
      <c r="D56" s="392">
        <f>SUM(D50:D55)</f>
        <v>2482500</v>
      </c>
      <c r="E56" s="355">
        <f>SUM(E50:E55)</f>
        <v>2634900</v>
      </c>
      <c r="F56" s="355">
        <f>SUM(F50:F55)</f>
        <v>2634900</v>
      </c>
      <c r="G56" s="355">
        <f>SUM(G50:G55)</f>
        <v>2634900</v>
      </c>
      <c r="H56" s="367"/>
      <c r="I56" s="367"/>
      <c r="J56" s="367"/>
      <c r="K56" s="367"/>
      <c r="L56" s="367"/>
      <c r="M56" s="349"/>
    </row>
    <row r="57" spans="1:13">
      <c r="E57" s="8"/>
      <c r="F57" s="8"/>
      <c r="G57" s="8"/>
      <c r="H57" s="367"/>
      <c r="I57" s="367"/>
      <c r="J57" s="367"/>
      <c r="K57" s="367"/>
      <c r="L57" s="367"/>
      <c r="M57" s="349"/>
    </row>
    <row r="58" spans="1:13">
      <c r="A58" s="23">
        <v>6</v>
      </c>
      <c r="B58" s="356" t="s">
        <v>293</v>
      </c>
      <c r="C58" s="353"/>
      <c r="D58" s="366"/>
      <c r="E58" s="353"/>
      <c r="F58" s="353"/>
      <c r="G58" s="353"/>
      <c r="H58" s="367"/>
      <c r="I58" s="367"/>
      <c r="J58" s="367"/>
      <c r="K58" s="367"/>
      <c r="L58" s="367"/>
      <c r="M58" s="349"/>
    </row>
    <row r="59" spans="1:13">
      <c r="A59" s="23"/>
      <c r="B59" s="352" t="s">
        <v>281</v>
      </c>
      <c r="C59" s="353"/>
      <c r="D59" s="366"/>
      <c r="E59" s="353"/>
      <c r="F59" s="353"/>
      <c r="G59" s="353"/>
      <c r="H59" s="367"/>
      <c r="I59" s="367"/>
      <c r="J59" s="367"/>
      <c r="K59" s="367"/>
      <c r="L59" s="367"/>
      <c r="M59" s="349"/>
    </row>
    <row r="60" spans="1:13" ht="15.75" customHeight="1">
      <c r="A60" s="23"/>
      <c r="B60" s="171" t="s">
        <v>28</v>
      </c>
      <c r="C60" s="353">
        <v>0</v>
      </c>
      <c r="D60" s="366">
        <v>0</v>
      </c>
      <c r="E60" s="353">
        <v>0</v>
      </c>
      <c r="F60" s="353">
        <v>0</v>
      </c>
      <c r="G60" s="353">
        <v>0</v>
      </c>
      <c r="H60" s="367"/>
      <c r="I60" s="367"/>
      <c r="J60" s="367"/>
      <c r="K60" s="367"/>
      <c r="L60" s="367"/>
      <c r="M60" s="349"/>
    </row>
    <row r="61" spans="1:13" ht="14.25" customHeight="1">
      <c r="A61" s="23"/>
      <c r="B61" s="171" t="s">
        <v>282</v>
      </c>
      <c r="C61" s="353">
        <v>0</v>
      </c>
      <c r="D61" s="366">
        <v>0</v>
      </c>
      <c r="E61" s="353">
        <v>0</v>
      </c>
      <c r="F61" s="353">
        <v>0</v>
      </c>
      <c r="G61" s="353">
        <v>0</v>
      </c>
      <c r="H61" s="367"/>
      <c r="I61" s="367"/>
      <c r="J61" s="367"/>
      <c r="K61" s="367"/>
      <c r="L61" s="367"/>
      <c r="M61" s="349"/>
    </row>
    <row r="62" spans="1:13" ht="11.25" customHeight="1">
      <c r="A62" s="23"/>
      <c r="B62" s="171" t="s">
        <v>29</v>
      </c>
      <c r="C62" s="353">
        <v>366042</v>
      </c>
      <c r="D62" s="366">
        <v>419000</v>
      </c>
      <c r="E62" s="353">
        <v>419000</v>
      </c>
      <c r="F62" s="353">
        <v>479000</v>
      </c>
      <c r="G62" s="353">
        <v>479000</v>
      </c>
      <c r="H62" s="367"/>
      <c r="I62" s="367"/>
      <c r="J62" s="367"/>
      <c r="K62" s="367"/>
      <c r="L62" s="367"/>
      <c r="M62" s="349"/>
    </row>
    <row r="63" spans="1:13">
      <c r="A63" s="23"/>
      <c r="B63" s="171" t="s">
        <v>284</v>
      </c>
      <c r="C63" s="353">
        <v>0</v>
      </c>
      <c r="D63" s="366">
        <v>0</v>
      </c>
      <c r="E63" s="353">
        <v>0</v>
      </c>
      <c r="F63" s="353">
        <v>0</v>
      </c>
      <c r="G63" s="353">
        <v>0</v>
      </c>
      <c r="H63" s="367"/>
      <c r="I63" s="367"/>
      <c r="J63" s="367"/>
      <c r="K63" s="367"/>
      <c r="L63" s="367"/>
      <c r="M63" s="349"/>
    </row>
    <row r="64" spans="1:13">
      <c r="A64" s="23"/>
      <c r="B64" s="171" t="s">
        <v>285</v>
      </c>
      <c r="C64" s="353">
        <v>0</v>
      </c>
      <c r="D64" s="366">
        <v>0</v>
      </c>
      <c r="E64" s="353">
        <v>0</v>
      </c>
      <c r="F64" s="353">
        <v>0</v>
      </c>
      <c r="G64" s="353">
        <v>0</v>
      </c>
      <c r="H64" s="367"/>
      <c r="I64" s="367"/>
      <c r="J64" s="367"/>
      <c r="K64" s="367"/>
      <c r="L64" s="367"/>
      <c r="M64" s="349"/>
    </row>
    <row r="65" spans="1:13">
      <c r="A65" s="23"/>
      <c r="B65" s="171" t="s">
        <v>286</v>
      </c>
      <c r="C65" s="353">
        <v>0</v>
      </c>
      <c r="D65" s="366">
        <v>0</v>
      </c>
      <c r="E65" s="353">
        <v>0</v>
      </c>
      <c r="F65" s="353">
        <v>0</v>
      </c>
      <c r="G65" s="353">
        <v>0</v>
      </c>
      <c r="H65" s="367"/>
      <c r="I65" s="367"/>
      <c r="J65" s="367"/>
      <c r="K65" s="367"/>
      <c r="L65" s="367"/>
      <c r="M65" s="349"/>
    </row>
    <row r="66" spans="1:13" ht="11.25" customHeight="1">
      <c r="A66" s="23"/>
      <c r="B66" s="8"/>
      <c r="C66" s="353"/>
      <c r="D66" s="366"/>
      <c r="E66" s="353"/>
      <c r="F66" s="353"/>
      <c r="G66" s="353"/>
      <c r="H66" s="367"/>
      <c r="I66" s="367"/>
      <c r="J66" s="367"/>
      <c r="K66" s="367"/>
      <c r="L66" s="367"/>
      <c r="M66" s="349"/>
    </row>
    <row r="67" spans="1:13" ht="70.5" customHeight="1">
      <c r="A67" s="23">
        <v>7</v>
      </c>
      <c r="B67" s="356" t="s">
        <v>294</v>
      </c>
      <c r="C67" s="415" t="s">
        <v>277</v>
      </c>
      <c r="D67" s="416" t="s">
        <v>147</v>
      </c>
      <c r="E67" s="348" t="s">
        <v>323</v>
      </c>
      <c r="F67" s="415" t="s">
        <v>324</v>
      </c>
      <c r="G67" s="458" t="s">
        <v>326</v>
      </c>
      <c r="H67" s="367"/>
      <c r="I67" s="367"/>
      <c r="J67" s="367"/>
      <c r="K67" s="367"/>
      <c r="L67" s="367"/>
      <c r="M67" s="349"/>
    </row>
    <row r="68" spans="1:13">
      <c r="A68" s="23"/>
      <c r="B68" s="352" t="s">
        <v>281</v>
      </c>
      <c r="C68" s="353"/>
      <c r="D68" s="366"/>
      <c r="E68" s="353"/>
      <c r="F68" s="353"/>
      <c r="G68" s="353"/>
      <c r="H68" s="367"/>
      <c r="I68" s="367"/>
      <c r="J68" s="367"/>
      <c r="K68" s="367"/>
      <c r="L68" s="367"/>
      <c r="M68" s="349"/>
    </row>
    <row r="69" spans="1:13">
      <c r="A69" s="23"/>
      <c r="B69" s="171" t="s">
        <v>28</v>
      </c>
      <c r="C69" s="353">
        <v>0</v>
      </c>
      <c r="D69" s="366">
        <v>0</v>
      </c>
      <c r="E69" s="353">
        <v>0</v>
      </c>
      <c r="F69" s="353">
        <v>0</v>
      </c>
      <c r="G69" s="353">
        <v>0</v>
      </c>
      <c r="H69" s="367"/>
      <c r="I69" s="367"/>
      <c r="J69" s="367"/>
      <c r="K69" s="367"/>
      <c r="L69" s="367"/>
      <c r="M69" s="349"/>
    </row>
    <row r="70" spans="1:13">
      <c r="A70" s="23"/>
      <c r="B70" s="171" t="s">
        <v>282</v>
      </c>
      <c r="C70" s="353">
        <v>0</v>
      </c>
      <c r="D70" s="366">
        <v>0</v>
      </c>
      <c r="E70" s="353">
        <v>0</v>
      </c>
      <c r="F70" s="353">
        <v>0</v>
      </c>
      <c r="G70" s="353">
        <v>0</v>
      </c>
      <c r="H70" s="367"/>
      <c r="I70" s="367"/>
      <c r="J70" s="367"/>
      <c r="K70" s="367"/>
      <c r="L70" s="367"/>
      <c r="M70" s="349"/>
    </row>
    <row r="71" spans="1:13">
      <c r="A71" s="23"/>
      <c r="B71" s="171" t="s">
        <v>29</v>
      </c>
      <c r="C71" s="353">
        <v>132948</v>
      </c>
      <c r="D71" s="366">
        <v>250000</v>
      </c>
      <c r="E71" s="353">
        <v>250000</v>
      </c>
      <c r="F71" s="353">
        <v>250000</v>
      </c>
      <c r="G71" s="353">
        <v>250000</v>
      </c>
      <c r="H71" s="367"/>
      <c r="I71" s="367"/>
      <c r="J71" s="367"/>
      <c r="K71" s="367"/>
      <c r="L71" s="367"/>
      <c r="M71" s="349"/>
    </row>
    <row r="72" spans="1:13">
      <c r="A72" s="23"/>
      <c r="B72" s="171" t="s">
        <v>284</v>
      </c>
      <c r="C72" s="353">
        <v>0</v>
      </c>
      <c r="D72" s="366">
        <v>0</v>
      </c>
      <c r="E72" s="353">
        <v>0</v>
      </c>
      <c r="F72" s="353">
        <v>0</v>
      </c>
      <c r="G72" s="353">
        <v>0</v>
      </c>
      <c r="H72" s="367"/>
      <c r="I72" s="367"/>
      <c r="J72" s="367"/>
      <c r="K72" s="367"/>
      <c r="L72" s="367"/>
      <c r="M72" s="349"/>
    </row>
    <row r="73" spans="1:13">
      <c r="A73" s="23"/>
      <c r="B73" s="171" t="s">
        <v>285</v>
      </c>
      <c r="C73" s="353">
        <v>0</v>
      </c>
      <c r="D73" s="366">
        <v>0</v>
      </c>
      <c r="E73" s="353">
        <v>0</v>
      </c>
      <c r="F73" s="353">
        <v>0</v>
      </c>
      <c r="G73" s="353">
        <v>0</v>
      </c>
      <c r="H73" s="367"/>
      <c r="I73" s="367"/>
      <c r="J73" s="367"/>
      <c r="K73" s="367"/>
      <c r="L73" s="367"/>
      <c r="M73" s="349"/>
    </row>
    <row r="74" spans="1:13">
      <c r="A74" s="23"/>
      <c r="B74" s="171" t="s">
        <v>286</v>
      </c>
      <c r="C74" s="353">
        <v>0</v>
      </c>
      <c r="D74" s="366">
        <v>0</v>
      </c>
      <c r="E74" s="353">
        <v>0</v>
      </c>
      <c r="F74" s="353">
        <v>0</v>
      </c>
      <c r="G74" s="353">
        <v>0</v>
      </c>
      <c r="H74" s="367"/>
      <c r="I74" s="367"/>
      <c r="J74" s="367"/>
      <c r="K74" s="367"/>
      <c r="L74" s="367"/>
      <c r="M74" s="349"/>
    </row>
    <row r="75" spans="1:13">
      <c r="A75" s="23"/>
      <c r="B75" s="354" t="s">
        <v>288</v>
      </c>
      <c r="C75" s="355">
        <f>SUM(C69:C74)</f>
        <v>132948</v>
      </c>
      <c r="D75" s="392">
        <f>SUM(D69:D74)</f>
        <v>250000</v>
      </c>
      <c r="E75" s="355">
        <f>SUM(E69:E74)</f>
        <v>250000</v>
      </c>
      <c r="F75" s="355">
        <f>SUM(F69:F74)</f>
        <v>250000</v>
      </c>
      <c r="G75" s="355">
        <f>SUM(G69:G74)</f>
        <v>250000</v>
      </c>
      <c r="H75" s="367"/>
      <c r="I75" s="367"/>
      <c r="J75" s="367"/>
      <c r="K75" s="367"/>
      <c r="L75" s="367"/>
      <c r="M75" s="349"/>
    </row>
    <row r="76" spans="1:13">
      <c r="A76" s="23"/>
      <c r="B76" s="8"/>
      <c r="C76" s="353"/>
      <c r="D76" s="366"/>
      <c r="E76" s="353"/>
      <c r="F76" s="353"/>
      <c r="G76" s="353"/>
      <c r="H76" s="367"/>
      <c r="I76" s="367"/>
      <c r="J76" s="367"/>
      <c r="K76" s="367"/>
      <c r="L76" s="367"/>
      <c r="M76" s="349"/>
    </row>
    <row r="77" spans="1:13">
      <c r="A77" s="23">
        <v>8</v>
      </c>
      <c r="B77" s="356" t="s">
        <v>295</v>
      </c>
      <c r="C77" s="348"/>
      <c r="D77" s="390"/>
      <c r="E77" s="348"/>
      <c r="F77" s="348"/>
      <c r="G77" s="348"/>
      <c r="H77" s="367"/>
      <c r="I77" s="367"/>
      <c r="J77" s="367"/>
      <c r="K77" s="367"/>
      <c r="L77" s="367"/>
      <c r="M77" s="349"/>
    </row>
    <row r="78" spans="1:13">
      <c r="A78" s="23"/>
      <c r="B78" s="352" t="s">
        <v>281</v>
      </c>
      <c r="C78" s="353"/>
      <c r="D78" s="366"/>
      <c r="E78" s="353"/>
      <c r="F78" s="353"/>
      <c r="G78" s="353"/>
      <c r="H78" s="367"/>
      <c r="I78" s="367"/>
      <c r="J78" s="367"/>
      <c r="K78" s="367"/>
      <c r="L78" s="367"/>
      <c r="M78" s="349"/>
    </row>
    <row r="79" spans="1:13">
      <c r="A79" s="23"/>
      <c r="B79" s="171" t="s">
        <v>28</v>
      </c>
      <c r="C79" s="353">
        <v>1640799</v>
      </c>
      <c r="D79" s="366">
        <v>1673000</v>
      </c>
      <c r="E79" s="353">
        <v>1694400</v>
      </c>
      <c r="F79" s="353">
        <v>1714800</v>
      </c>
      <c r="G79" s="353">
        <v>1714800</v>
      </c>
      <c r="H79" s="367"/>
      <c r="I79" s="367"/>
      <c r="J79" s="367"/>
      <c r="K79" s="367"/>
      <c r="L79" s="367"/>
      <c r="M79" s="349"/>
    </row>
    <row r="80" spans="1:13">
      <c r="A80" s="23"/>
      <c r="B80" s="171" t="s">
        <v>282</v>
      </c>
      <c r="C80" s="353">
        <v>449627</v>
      </c>
      <c r="D80" s="366">
        <v>375311</v>
      </c>
      <c r="E80" s="353">
        <v>377577</v>
      </c>
      <c r="F80" s="353">
        <v>384377</v>
      </c>
      <c r="G80" s="353">
        <v>384727</v>
      </c>
      <c r="H80" s="367"/>
      <c r="I80" s="367"/>
      <c r="J80" s="367"/>
      <c r="K80" s="367"/>
      <c r="L80" s="367"/>
      <c r="M80" s="349"/>
    </row>
    <row r="81" spans="1:13">
      <c r="A81" s="23"/>
      <c r="B81" s="171" t="s">
        <v>29</v>
      </c>
      <c r="C81" s="353">
        <v>1138878</v>
      </c>
      <c r="D81" s="366">
        <v>1600000</v>
      </c>
      <c r="E81" s="353">
        <v>1600000</v>
      </c>
      <c r="F81" s="353">
        <v>1820000</v>
      </c>
      <c r="G81" s="353">
        <v>1510000</v>
      </c>
      <c r="H81" s="367"/>
      <c r="I81" s="367"/>
      <c r="J81" s="367"/>
      <c r="K81" s="367"/>
      <c r="L81" s="367"/>
      <c r="M81" s="349"/>
    </row>
    <row r="82" spans="1:13">
      <c r="A82" s="23"/>
      <c r="B82" s="171" t="s">
        <v>284</v>
      </c>
      <c r="C82" s="353">
        <v>68400</v>
      </c>
      <c r="D82" s="366">
        <v>68400</v>
      </c>
      <c r="E82" s="353">
        <v>68400</v>
      </c>
      <c r="F82" s="353">
        <v>68400</v>
      </c>
      <c r="G82" s="353">
        <v>68400</v>
      </c>
      <c r="H82" s="367"/>
      <c r="I82" s="367"/>
      <c r="J82" s="367"/>
      <c r="K82" s="367"/>
      <c r="L82" s="367"/>
      <c r="M82" s="349"/>
    </row>
    <row r="83" spans="1:13">
      <c r="A83" s="23"/>
      <c r="B83" s="171" t="s">
        <v>285</v>
      </c>
      <c r="C83" s="353">
        <v>1242900</v>
      </c>
      <c r="D83" s="366">
        <v>21094473</v>
      </c>
      <c r="E83" s="353">
        <v>21094473</v>
      </c>
      <c r="F83" s="353">
        <v>21269473</v>
      </c>
      <c r="G83" s="353">
        <v>21269473</v>
      </c>
      <c r="H83" s="367"/>
      <c r="I83" s="367"/>
      <c r="J83" s="367"/>
      <c r="K83" s="367"/>
      <c r="L83" s="367"/>
      <c r="M83" s="349"/>
    </row>
    <row r="84" spans="1:13">
      <c r="A84" s="23"/>
      <c r="B84" s="171" t="s">
        <v>286</v>
      </c>
      <c r="C84" s="353">
        <v>0</v>
      </c>
      <c r="D84" s="366">
        <v>0</v>
      </c>
      <c r="E84" s="353">
        <v>0</v>
      </c>
      <c r="F84" s="353">
        <v>0</v>
      </c>
      <c r="G84" s="353">
        <v>0</v>
      </c>
      <c r="H84" s="367"/>
      <c r="I84" s="367"/>
      <c r="J84" s="367"/>
      <c r="K84" s="367"/>
      <c r="L84" s="367"/>
      <c r="M84" s="349"/>
    </row>
    <row r="85" spans="1:13">
      <c r="A85" s="23"/>
      <c r="B85" s="354" t="s">
        <v>288</v>
      </c>
      <c r="C85" s="355">
        <f>SUM(C79:C84)</f>
        <v>4540604</v>
      </c>
      <c r="D85" s="392">
        <f>SUM(D79:D84)</f>
        <v>24811184</v>
      </c>
      <c r="E85" s="355">
        <f>SUM(E79:E84)</f>
        <v>24834850</v>
      </c>
      <c r="F85" s="355">
        <f>SUM(F79:F84)</f>
        <v>25257050</v>
      </c>
      <c r="G85" s="355">
        <f>SUM(G79:G84)</f>
        <v>24947400</v>
      </c>
      <c r="H85" s="367"/>
      <c r="I85" s="367"/>
      <c r="J85" s="367"/>
      <c r="K85" s="367"/>
      <c r="L85" s="367"/>
      <c r="M85" s="349"/>
    </row>
    <row r="86" spans="1:13">
      <c r="A86" s="23"/>
      <c r="B86" s="8"/>
      <c r="C86" s="353"/>
      <c r="D86" s="366"/>
      <c r="E86" s="353"/>
      <c r="F86" s="353"/>
      <c r="G86" s="353"/>
      <c r="H86" s="367"/>
      <c r="I86" s="367"/>
      <c r="J86" s="367"/>
      <c r="K86" s="367"/>
      <c r="L86" s="367"/>
      <c r="M86" s="349"/>
    </row>
    <row r="87" spans="1:13">
      <c r="A87" s="23">
        <v>9</v>
      </c>
      <c r="B87" s="356" t="s">
        <v>296</v>
      </c>
      <c r="E87" s="8"/>
      <c r="F87" s="8"/>
      <c r="G87" s="8"/>
      <c r="H87" s="367"/>
      <c r="I87" s="367"/>
      <c r="J87" s="367"/>
      <c r="K87" s="367"/>
      <c r="L87" s="367"/>
      <c r="M87" s="349"/>
    </row>
    <row r="88" spans="1:13">
      <c r="A88" s="23"/>
      <c r="B88" s="352" t="s">
        <v>281</v>
      </c>
      <c r="C88" s="353"/>
      <c r="D88" s="366"/>
      <c r="E88" s="353"/>
      <c r="F88" s="353"/>
      <c r="G88" s="353"/>
      <c r="H88" s="367"/>
      <c r="I88" s="367"/>
      <c r="J88" s="367"/>
      <c r="K88" s="367"/>
      <c r="L88" s="367"/>
      <c r="M88" s="349"/>
    </row>
    <row r="89" spans="1:13">
      <c r="A89" s="23"/>
      <c r="B89" s="171" t="s">
        <v>28</v>
      </c>
      <c r="C89" s="353">
        <v>0</v>
      </c>
      <c r="D89" s="366">
        <v>0</v>
      </c>
      <c r="E89" s="353">
        <v>0</v>
      </c>
      <c r="F89" s="353">
        <v>0</v>
      </c>
      <c r="G89" s="353">
        <v>0</v>
      </c>
      <c r="H89" s="367"/>
      <c r="I89" s="367"/>
      <c r="J89" s="367"/>
      <c r="K89" s="367"/>
      <c r="L89" s="367"/>
      <c r="M89" s="349"/>
    </row>
    <row r="90" spans="1:13">
      <c r="A90" s="23"/>
      <c r="B90" s="171" t="s">
        <v>282</v>
      </c>
      <c r="C90" s="353">
        <v>0</v>
      </c>
      <c r="D90" s="366">
        <v>0</v>
      </c>
      <c r="E90" s="353">
        <v>0</v>
      </c>
      <c r="F90" s="353">
        <v>0</v>
      </c>
      <c r="G90" s="353">
        <v>0</v>
      </c>
      <c r="H90" s="367"/>
      <c r="I90" s="367"/>
      <c r="J90" s="367"/>
      <c r="K90" s="367"/>
      <c r="L90" s="367"/>
      <c r="M90" s="349"/>
    </row>
    <row r="91" spans="1:13">
      <c r="A91" s="23"/>
      <c r="B91" s="171" t="s">
        <v>29</v>
      </c>
      <c r="C91" s="353">
        <v>0</v>
      </c>
      <c r="D91" s="366">
        <v>0</v>
      </c>
      <c r="E91" s="353">
        <v>0</v>
      </c>
      <c r="F91" s="353">
        <v>0</v>
      </c>
      <c r="G91" s="353">
        <v>0</v>
      </c>
      <c r="H91" s="367"/>
      <c r="I91" s="367"/>
      <c r="J91" s="367"/>
      <c r="K91" s="367"/>
      <c r="L91" s="367"/>
      <c r="M91" s="349"/>
    </row>
    <row r="92" spans="1:13">
      <c r="A92" s="23"/>
      <c r="B92" s="171" t="s">
        <v>284</v>
      </c>
      <c r="C92" s="353">
        <v>147000</v>
      </c>
      <c r="D92" s="366">
        <v>147000</v>
      </c>
      <c r="E92" s="353">
        <v>147000</v>
      </c>
      <c r="F92" s="353">
        <v>171000</v>
      </c>
      <c r="G92" s="353">
        <v>171000</v>
      </c>
      <c r="H92" s="367"/>
      <c r="I92" s="367"/>
      <c r="J92" s="367"/>
      <c r="K92" s="367"/>
      <c r="L92" s="367"/>
      <c r="M92" s="349"/>
    </row>
    <row r="93" spans="1:13">
      <c r="A93" s="23"/>
      <c r="B93" s="171" t="s">
        <v>285</v>
      </c>
      <c r="C93" s="353">
        <v>0</v>
      </c>
      <c r="D93" s="366">
        <v>0</v>
      </c>
      <c r="E93" s="353">
        <v>0</v>
      </c>
      <c r="F93" s="353">
        <v>0</v>
      </c>
      <c r="G93" s="353">
        <v>0</v>
      </c>
      <c r="H93" s="367"/>
      <c r="I93" s="367"/>
      <c r="J93" s="367"/>
      <c r="K93" s="367"/>
      <c r="L93" s="367"/>
      <c r="M93" s="349"/>
    </row>
    <row r="94" spans="1:13">
      <c r="A94" s="23"/>
      <c r="B94" s="171" t="s">
        <v>286</v>
      </c>
      <c r="C94" s="353">
        <v>0</v>
      </c>
      <c r="D94" s="366">
        <v>0</v>
      </c>
      <c r="E94" s="353">
        <v>0</v>
      </c>
      <c r="F94" s="353">
        <v>0</v>
      </c>
      <c r="G94" s="353">
        <v>0</v>
      </c>
      <c r="H94" s="367"/>
      <c r="I94" s="367"/>
      <c r="J94" s="367"/>
      <c r="K94" s="367"/>
      <c r="L94" s="367"/>
      <c r="M94" s="349"/>
    </row>
    <row r="95" spans="1:13">
      <c r="A95" s="23"/>
      <c r="B95" s="354" t="s">
        <v>288</v>
      </c>
      <c r="C95" s="355">
        <f>SUM(C89:C94)</f>
        <v>147000</v>
      </c>
      <c r="D95" s="392">
        <f>SUM(D89:D94)</f>
        <v>147000</v>
      </c>
      <c r="E95" s="355">
        <f>SUM(E89:E94)</f>
        <v>147000</v>
      </c>
      <c r="F95" s="355">
        <f>SUM(F89:F94)</f>
        <v>171000</v>
      </c>
      <c r="G95" s="355">
        <f>SUM(G89:G94)</f>
        <v>171000</v>
      </c>
      <c r="H95" s="367"/>
      <c r="I95" s="367"/>
      <c r="J95" s="367"/>
      <c r="K95" s="367"/>
      <c r="L95" s="367"/>
      <c r="M95" s="349"/>
    </row>
    <row r="96" spans="1:13">
      <c r="A96" s="23"/>
      <c r="B96" s="8"/>
      <c r="C96" s="353"/>
      <c r="D96" s="366"/>
      <c r="E96" s="353"/>
      <c r="F96" s="353"/>
      <c r="G96" s="353"/>
      <c r="H96" s="367"/>
      <c r="I96" s="367"/>
      <c r="J96" s="367"/>
      <c r="K96" s="367"/>
      <c r="L96" s="367"/>
      <c r="M96" s="349"/>
    </row>
    <row r="97" spans="1:13">
      <c r="A97" s="23">
        <v>10</v>
      </c>
      <c r="B97" s="356" t="s">
        <v>297</v>
      </c>
      <c r="C97" s="353"/>
      <c r="D97" s="366"/>
      <c r="E97" s="353"/>
      <c r="F97" s="353"/>
      <c r="G97" s="353"/>
      <c r="H97" s="367"/>
      <c r="I97" s="367"/>
      <c r="J97" s="367"/>
      <c r="K97" s="367"/>
      <c r="L97" s="367"/>
      <c r="M97" s="349"/>
    </row>
    <row r="98" spans="1:13">
      <c r="A98" s="23"/>
      <c r="B98" s="352" t="s">
        <v>281</v>
      </c>
      <c r="C98" s="353"/>
      <c r="D98" s="366"/>
      <c r="E98" s="353"/>
      <c r="F98" s="353"/>
      <c r="G98" s="353"/>
      <c r="H98" s="367"/>
      <c r="I98" s="367"/>
      <c r="J98" s="367"/>
      <c r="K98" s="367"/>
      <c r="L98" s="367"/>
      <c r="M98" s="349"/>
    </row>
    <row r="99" spans="1:13">
      <c r="A99" s="23"/>
      <c r="B99" s="171" t="s">
        <v>28</v>
      </c>
      <c r="C99" s="353">
        <v>0</v>
      </c>
      <c r="D99" s="366">
        <v>0</v>
      </c>
      <c r="E99" s="353">
        <v>0</v>
      </c>
      <c r="F99" s="353">
        <v>0</v>
      </c>
      <c r="G99" s="353">
        <v>0</v>
      </c>
      <c r="H99" s="367"/>
      <c r="I99" s="367"/>
      <c r="J99" s="367"/>
      <c r="K99" s="367"/>
      <c r="L99" s="367"/>
      <c r="M99" s="349"/>
    </row>
    <row r="100" spans="1:13">
      <c r="A100" s="23"/>
      <c r="B100" s="171" t="s">
        <v>282</v>
      </c>
      <c r="C100" s="353">
        <v>0</v>
      </c>
      <c r="D100" s="366">
        <v>0</v>
      </c>
      <c r="E100" s="353">
        <v>0</v>
      </c>
      <c r="F100" s="353">
        <v>0</v>
      </c>
      <c r="G100" s="353">
        <v>0</v>
      </c>
      <c r="H100" s="367"/>
      <c r="I100" s="367"/>
      <c r="J100" s="367"/>
      <c r="K100" s="367"/>
      <c r="L100" s="367"/>
      <c r="M100" s="349"/>
    </row>
    <row r="101" spans="1:13">
      <c r="A101" s="23"/>
      <c r="B101" s="171" t="s">
        <v>29</v>
      </c>
      <c r="C101" s="353">
        <v>0</v>
      </c>
      <c r="D101" s="366">
        <v>0</v>
      </c>
      <c r="E101" s="353">
        <v>0</v>
      </c>
      <c r="F101" s="353">
        <v>0</v>
      </c>
      <c r="G101" s="353">
        <v>0</v>
      </c>
      <c r="H101" s="368"/>
      <c r="I101" s="368"/>
      <c r="J101" s="368"/>
      <c r="K101" s="368"/>
      <c r="L101" s="368"/>
      <c r="M101" s="349"/>
    </row>
    <row r="102" spans="1:13">
      <c r="A102" s="23"/>
      <c r="B102" s="171" t="s">
        <v>284</v>
      </c>
      <c r="C102" s="353">
        <v>44032</v>
      </c>
      <c r="D102" s="366">
        <v>55000</v>
      </c>
      <c r="E102" s="353">
        <v>55000</v>
      </c>
      <c r="F102" s="353">
        <v>42668</v>
      </c>
      <c r="G102" s="353">
        <v>42670</v>
      </c>
      <c r="H102" s="367"/>
      <c r="I102" s="367"/>
      <c r="J102" s="367"/>
      <c r="K102" s="367"/>
      <c r="L102" s="367"/>
      <c r="M102" s="349"/>
    </row>
    <row r="103" spans="1:13">
      <c r="A103" s="23"/>
      <c r="B103" s="171" t="s">
        <v>285</v>
      </c>
      <c r="C103" s="353">
        <v>0</v>
      </c>
      <c r="D103" s="366">
        <v>0</v>
      </c>
      <c r="E103" s="353">
        <v>0</v>
      </c>
      <c r="F103" s="353">
        <v>0</v>
      </c>
      <c r="G103" s="353">
        <v>0</v>
      </c>
      <c r="H103" s="368"/>
      <c r="I103" s="368"/>
      <c r="J103" s="368"/>
      <c r="K103" s="368"/>
      <c r="L103" s="368"/>
      <c r="M103" s="349"/>
    </row>
    <row r="104" spans="1:13">
      <c r="A104" s="23"/>
      <c r="B104" s="171" t="s">
        <v>286</v>
      </c>
      <c r="C104" s="353">
        <v>0</v>
      </c>
      <c r="D104" s="366">
        <v>0</v>
      </c>
      <c r="E104" s="353">
        <v>0</v>
      </c>
      <c r="F104" s="353">
        <v>0</v>
      </c>
      <c r="G104" s="353">
        <v>0</v>
      </c>
      <c r="H104" s="367"/>
      <c r="I104" s="367"/>
      <c r="J104" s="367"/>
      <c r="K104" s="367"/>
      <c r="L104" s="367"/>
      <c r="M104" s="349"/>
    </row>
    <row r="105" spans="1:13">
      <c r="A105" s="23"/>
      <c r="B105" s="354" t="s">
        <v>288</v>
      </c>
      <c r="C105" s="355">
        <f>SUM(C99:C104)</f>
        <v>44032</v>
      </c>
      <c r="D105" s="392">
        <f>SUM(D99:D104)</f>
        <v>55000</v>
      </c>
      <c r="E105" s="355">
        <f>SUM(E99:E104)</f>
        <v>55000</v>
      </c>
      <c r="F105" s="355">
        <f>SUM(F99:F104)</f>
        <v>42668</v>
      </c>
      <c r="G105" s="355">
        <f>SUM(G99:G104)</f>
        <v>42670</v>
      </c>
      <c r="H105" s="367"/>
      <c r="I105" s="367"/>
      <c r="J105" s="367"/>
      <c r="K105" s="367"/>
      <c r="L105" s="367"/>
      <c r="M105" s="349"/>
    </row>
    <row r="106" spans="1:13">
      <c r="E106" s="8"/>
      <c r="F106" s="8"/>
      <c r="G106" s="8"/>
      <c r="H106" s="367"/>
      <c r="I106" s="367"/>
      <c r="J106" s="367"/>
      <c r="K106" s="367"/>
      <c r="L106" s="367"/>
      <c r="M106" s="349"/>
    </row>
    <row r="107" spans="1:13">
      <c r="A107" s="23">
        <v>11</v>
      </c>
      <c r="B107" s="356" t="s">
        <v>298</v>
      </c>
      <c r="C107" s="353"/>
      <c r="D107" s="366"/>
      <c r="E107" s="353"/>
      <c r="F107" s="353"/>
      <c r="G107" s="353"/>
      <c r="H107" s="367"/>
      <c r="I107" s="367"/>
      <c r="J107" s="367"/>
      <c r="K107" s="367"/>
      <c r="L107" s="367"/>
      <c r="M107" s="349"/>
    </row>
    <row r="108" spans="1:13">
      <c r="A108" s="23"/>
      <c r="B108" s="352" t="s">
        <v>281</v>
      </c>
      <c r="C108" s="353"/>
      <c r="D108" s="366"/>
      <c r="E108" s="353"/>
      <c r="F108" s="353"/>
      <c r="G108" s="353"/>
      <c r="H108" s="367"/>
      <c r="I108" s="367"/>
      <c r="J108" s="367"/>
      <c r="K108" s="367"/>
      <c r="L108" s="367"/>
      <c r="M108" s="349"/>
    </row>
    <row r="109" spans="1:13">
      <c r="A109" s="23"/>
      <c r="B109" s="171" t="s">
        <v>28</v>
      </c>
      <c r="C109" s="353">
        <v>180000</v>
      </c>
      <c r="D109" s="366">
        <v>180000</v>
      </c>
      <c r="E109" s="353">
        <v>180000</v>
      </c>
      <c r="F109" s="353">
        <v>180000</v>
      </c>
      <c r="G109" s="353">
        <v>180000</v>
      </c>
      <c r="H109" s="367"/>
      <c r="I109" s="367"/>
      <c r="J109" s="367"/>
      <c r="K109" s="367"/>
      <c r="L109" s="367"/>
      <c r="M109" s="349"/>
    </row>
    <row r="110" spans="1:13">
      <c r="A110" s="23"/>
      <c r="B110" s="171" t="s">
        <v>282</v>
      </c>
      <c r="C110" s="353">
        <v>43740</v>
      </c>
      <c r="D110" s="366">
        <v>40350</v>
      </c>
      <c r="E110" s="353">
        <v>40350</v>
      </c>
      <c r="F110" s="353">
        <v>40350</v>
      </c>
      <c r="G110" s="353">
        <v>40000</v>
      </c>
      <c r="H110" s="367"/>
      <c r="I110" s="367"/>
      <c r="J110" s="367"/>
      <c r="K110" s="367"/>
      <c r="L110" s="367"/>
      <c r="M110" s="349"/>
    </row>
    <row r="111" spans="1:13">
      <c r="A111" s="23"/>
      <c r="B111" s="171" t="s">
        <v>29</v>
      </c>
      <c r="C111" s="353">
        <v>166588</v>
      </c>
      <c r="D111" s="366">
        <v>200000</v>
      </c>
      <c r="E111" s="353">
        <v>200000</v>
      </c>
      <c r="F111" s="353">
        <v>200000</v>
      </c>
      <c r="G111" s="353">
        <v>200000</v>
      </c>
      <c r="H111" s="367"/>
      <c r="I111" s="367"/>
      <c r="J111" s="367"/>
      <c r="K111" s="367"/>
      <c r="L111" s="367"/>
      <c r="M111" s="349"/>
    </row>
    <row r="112" spans="1:13">
      <c r="A112" s="23"/>
      <c r="B112" s="171" t="s">
        <v>284</v>
      </c>
      <c r="C112" s="353">
        <v>0</v>
      </c>
      <c r="D112" s="366">
        <v>0</v>
      </c>
      <c r="E112" s="353">
        <v>0</v>
      </c>
      <c r="F112" s="353">
        <v>0</v>
      </c>
      <c r="G112" s="353">
        <v>0</v>
      </c>
      <c r="H112" s="367"/>
      <c r="I112" s="367"/>
      <c r="J112" s="367"/>
      <c r="K112" s="367"/>
      <c r="L112" s="367"/>
      <c r="M112" s="349"/>
    </row>
    <row r="113" spans="1:13">
      <c r="A113" s="23"/>
      <c r="B113" s="171" t="s">
        <v>285</v>
      </c>
      <c r="C113" s="353">
        <v>0</v>
      </c>
      <c r="D113" s="366">
        <v>4229989</v>
      </c>
      <c r="E113" s="353">
        <v>4229989</v>
      </c>
      <c r="F113" s="353">
        <v>4229989</v>
      </c>
      <c r="G113" s="353">
        <v>4229989</v>
      </c>
      <c r="H113" s="367"/>
      <c r="I113" s="367"/>
      <c r="J113" s="367"/>
      <c r="K113" s="367"/>
      <c r="L113" s="367"/>
      <c r="M113" s="349"/>
    </row>
    <row r="114" spans="1:13">
      <c r="A114" s="23"/>
      <c r="B114" s="171" t="s">
        <v>286</v>
      </c>
      <c r="C114" s="353">
        <v>0</v>
      </c>
      <c r="D114" s="366">
        <v>0</v>
      </c>
      <c r="E114" s="353">
        <v>0</v>
      </c>
      <c r="F114" s="353">
        <v>0</v>
      </c>
      <c r="G114" s="353">
        <v>0</v>
      </c>
      <c r="H114" s="367"/>
      <c r="I114" s="367"/>
      <c r="J114" s="367"/>
      <c r="K114" s="367"/>
      <c r="L114" s="367"/>
      <c r="M114" s="349"/>
    </row>
    <row r="115" spans="1:13">
      <c r="A115" s="23"/>
      <c r="B115" s="354" t="s">
        <v>288</v>
      </c>
      <c r="C115" s="355">
        <f>SUM(C109:C114)</f>
        <v>390328</v>
      </c>
      <c r="D115" s="392">
        <f>SUM(D109:D114)</f>
        <v>4650339</v>
      </c>
      <c r="E115" s="355">
        <f>SUM(E109:E114)</f>
        <v>4650339</v>
      </c>
      <c r="F115" s="355">
        <f>SUM(F109:F114)</f>
        <v>4650339</v>
      </c>
      <c r="G115" s="355">
        <f>SUM(G109:G114)</f>
        <v>4649989</v>
      </c>
      <c r="H115" s="367"/>
      <c r="I115" s="367"/>
      <c r="J115" s="367"/>
      <c r="K115" s="367"/>
      <c r="L115" s="367"/>
      <c r="M115" s="349"/>
    </row>
    <row r="116" spans="1:13">
      <c r="A116" s="23"/>
      <c r="B116" s="8"/>
      <c r="C116" s="353"/>
      <c r="D116" s="366"/>
      <c r="E116" s="353"/>
      <c r="F116" s="353"/>
      <c r="G116" s="353"/>
      <c r="H116" s="367"/>
      <c r="I116" s="367"/>
      <c r="J116" s="367"/>
      <c r="K116" s="367"/>
      <c r="L116" s="367"/>
      <c r="M116" s="349"/>
    </row>
    <row r="117" spans="1:13" ht="27">
      <c r="A117" s="23">
        <v>12</v>
      </c>
      <c r="B117" s="351" t="s">
        <v>299</v>
      </c>
      <c r="C117" s="348"/>
      <c r="D117" s="390"/>
      <c r="E117" s="348"/>
      <c r="F117" s="348"/>
      <c r="G117" s="348"/>
      <c r="H117" s="367"/>
      <c r="I117" s="367"/>
      <c r="J117" s="367"/>
      <c r="K117" s="367"/>
      <c r="L117" s="367"/>
      <c r="M117" s="349"/>
    </row>
    <row r="118" spans="1:13">
      <c r="A118" s="23"/>
      <c r="B118" s="352" t="s">
        <v>281</v>
      </c>
      <c r="C118" s="353"/>
      <c r="D118" s="366"/>
      <c r="E118" s="353"/>
      <c r="F118" s="353"/>
      <c r="G118" s="353"/>
      <c r="H118" s="367"/>
      <c r="I118" s="367"/>
      <c r="J118" s="367"/>
      <c r="K118" s="367"/>
      <c r="L118" s="367"/>
      <c r="M118" s="349"/>
    </row>
    <row r="119" spans="1:13">
      <c r="A119" s="23"/>
      <c r="B119" s="171" t="s">
        <v>28</v>
      </c>
      <c r="C119" s="353">
        <v>180000</v>
      </c>
      <c r="D119" s="366">
        <v>180000</v>
      </c>
      <c r="E119" s="353">
        <v>180000</v>
      </c>
      <c r="F119" s="353">
        <v>180000</v>
      </c>
      <c r="G119" s="353">
        <v>180000</v>
      </c>
      <c r="H119" s="367"/>
      <c r="I119" s="367"/>
      <c r="J119" s="367"/>
      <c r="K119" s="367"/>
      <c r="L119" s="367"/>
      <c r="M119" s="349"/>
    </row>
    <row r="120" spans="1:13">
      <c r="A120" s="23"/>
      <c r="B120" s="171" t="s">
        <v>282</v>
      </c>
      <c r="C120" s="353">
        <v>43740</v>
      </c>
      <c r="D120" s="366">
        <v>40350</v>
      </c>
      <c r="E120" s="353">
        <v>40350</v>
      </c>
      <c r="F120" s="353">
        <v>40350</v>
      </c>
      <c r="G120" s="353">
        <v>40350</v>
      </c>
      <c r="H120" s="367"/>
      <c r="I120" s="367"/>
      <c r="J120" s="367"/>
      <c r="K120" s="367"/>
      <c r="L120" s="367"/>
      <c r="M120" s="349"/>
    </row>
    <row r="121" spans="1:13">
      <c r="A121" s="23"/>
      <c r="B121" s="171" t="s">
        <v>29</v>
      </c>
      <c r="C121" s="353">
        <v>814659</v>
      </c>
      <c r="D121" s="366">
        <v>900000</v>
      </c>
      <c r="E121" s="353">
        <v>900000</v>
      </c>
      <c r="F121" s="353">
        <v>1545000</v>
      </c>
      <c r="G121" s="353">
        <v>1545000</v>
      </c>
      <c r="H121" s="367"/>
      <c r="I121" s="367"/>
      <c r="J121" s="367"/>
      <c r="K121" s="367"/>
      <c r="L121" s="367"/>
      <c r="M121" s="349"/>
    </row>
    <row r="122" spans="1:13">
      <c r="A122" s="23"/>
      <c r="B122" s="171" t="s">
        <v>284</v>
      </c>
      <c r="C122" s="353">
        <v>0</v>
      </c>
      <c r="D122" s="366">
        <v>0</v>
      </c>
      <c r="E122" s="353">
        <v>0</v>
      </c>
      <c r="F122" s="353">
        <v>0</v>
      </c>
      <c r="G122" s="353">
        <v>0</v>
      </c>
      <c r="H122" s="367"/>
      <c r="I122" s="367"/>
      <c r="J122" s="367"/>
      <c r="K122" s="367"/>
      <c r="L122" s="367"/>
      <c r="M122" s="349"/>
    </row>
    <row r="123" spans="1:13">
      <c r="A123" s="23"/>
      <c r="B123" s="171" t="s">
        <v>285</v>
      </c>
      <c r="C123" s="353">
        <v>0</v>
      </c>
      <c r="D123" s="366">
        <v>1428242</v>
      </c>
      <c r="E123" s="353">
        <v>1428242</v>
      </c>
      <c r="F123" s="353">
        <v>1898015</v>
      </c>
      <c r="G123" s="353">
        <v>1898015</v>
      </c>
      <c r="H123" s="367"/>
      <c r="I123" s="367"/>
      <c r="J123" s="367"/>
      <c r="K123" s="367"/>
      <c r="L123" s="367"/>
      <c r="M123" s="349"/>
    </row>
    <row r="124" spans="1:13">
      <c r="A124" s="23"/>
      <c r="B124" s="171" t="s">
        <v>286</v>
      </c>
      <c r="C124" s="353">
        <v>0</v>
      </c>
      <c r="D124" s="366">
        <v>0</v>
      </c>
      <c r="E124" s="353">
        <v>0</v>
      </c>
      <c r="F124" s="353">
        <v>0</v>
      </c>
      <c r="G124" s="353">
        <v>0</v>
      </c>
      <c r="H124" s="367"/>
      <c r="I124" s="367"/>
      <c r="J124" s="367"/>
      <c r="K124" s="367"/>
      <c r="L124" s="367"/>
      <c r="M124" s="349"/>
    </row>
    <row r="125" spans="1:13">
      <c r="A125" s="23"/>
      <c r="B125" s="354" t="s">
        <v>288</v>
      </c>
      <c r="C125" s="355">
        <f>SUM(C119:C124)</f>
        <v>1038399</v>
      </c>
      <c r="D125" s="392">
        <f>SUM(D119:D124)</f>
        <v>2548592</v>
      </c>
      <c r="E125" s="355">
        <f>SUM(E119:E124)</f>
        <v>2548592</v>
      </c>
      <c r="F125" s="355">
        <f>SUM(F119:F124)</f>
        <v>3663365</v>
      </c>
      <c r="G125" s="355">
        <f>SUM(G119:G124)</f>
        <v>3663365</v>
      </c>
      <c r="H125" s="367"/>
      <c r="I125" s="367"/>
      <c r="J125" s="367"/>
      <c r="K125" s="367"/>
      <c r="L125" s="367"/>
      <c r="M125" s="349"/>
    </row>
    <row r="126" spans="1:13">
      <c r="A126" s="23"/>
      <c r="B126" s="8"/>
      <c r="C126" s="353"/>
      <c r="D126" s="366"/>
      <c r="E126" s="353"/>
      <c r="F126" s="353"/>
      <c r="G126" s="353"/>
      <c r="H126" s="367"/>
      <c r="I126" s="367"/>
      <c r="J126" s="367"/>
      <c r="K126" s="367"/>
      <c r="L126" s="367"/>
      <c r="M126" s="349"/>
    </row>
    <row r="127" spans="1:13" ht="72">
      <c r="A127" s="23"/>
      <c r="B127" s="354"/>
      <c r="C127" s="415" t="s">
        <v>277</v>
      </c>
      <c r="D127" s="416" t="s">
        <v>147</v>
      </c>
      <c r="E127" s="348" t="s">
        <v>323</v>
      </c>
      <c r="F127" s="415" t="s">
        <v>324</v>
      </c>
      <c r="G127" s="458" t="s">
        <v>326</v>
      </c>
      <c r="H127" s="367"/>
      <c r="I127" s="367"/>
      <c r="J127" s="367"/>
      <c r="K127" s="367"/>
      <c r="L127" s="367"/>
      <c r="M127" s="349"/>
    </row>
    <row r="128" spans="1:13">
      <c r="A128" s="23">
        <v>13</v>
      </c>
      <c r="B128" s="356" t="s">
        <v>319</v>
      </c>
      <c r="C128" s="353"/>
      <c r="D128" s="366"/>
      <c r="E128" s="353"/>
      <c r="F128" s="353"/>
      <c r="G128" s="353"/>
      <c r="H128" s="367"/>
      <c r="I128" s="367"/>
      <c r="J128" s="367"/>
      <c r="K128" s="367"/>
      <c r="L128" s="367"/>
      <c r="M128" s="349"/>
    </row>
    <row r="129" spans="1:13">
      <c r="A129" s="23"/>
      <c r="B129" s="358" t="s">
        <v>281</v>
      </c>
      <c r="C129" s="353"/>
      <c r="D129" s="366"/>
      <c r="E129" s="353"/>
      <c r="F129" s="353"/>
      <c r="G129" s="353"/>
      <c r="H129" s="367"/>
      <c r="I129" s="367"/>
      <c r="J129" s="367"/>
      <c r="K129" s="367"/>
      <c r="L129" s="367"/>
      <c r="M129" s="349"/>
    </row>
    <row r="130" spans="1:13">
      <c r="A130" s="23"/>
      <c r="B130" s="171" t="s">
        <v>28</v>
      </c>
      <c r="C130" s="353">
        <v>0</v>
      </c>
      <c r="D130" s="366">
        <v>0</v>
      </c>
      <c r="E130" s="353">
        <v>0</v>
      </c>
      <c r="F130" s="353">
        <v>0</v>
      </c>
      <c r="G130" s="353">
        <v>0</v>
      </c>
      <c r="H130" s="367"/>
      <c r="I130" s="367"/>
      <c r="J130" s="367"/>
      <c r="K130" s="367"/>
      <c r="L130" s="367"/>
      <c r="M130" s="349"/>
    </row>
    <row r="131" spans="1:13">
      <c r="A131" s="23"/>
      <c r="B131" s="171" t="s">
        <v>282</v>
      </c>
      <c r="C131" s="353">
        <v>0</v>
      </c>
      <c r="D131" s="366">
        <v>0</v>
      </c>
      <c r="E131" s="353">
        <v>0</v>
      </c>
      <c r="F131" s="353">
        <v>0</v>
      </c>
      <c r="G131" s="353">
        <v>0</v>
      </c>
      <c r="H131" s="367"/>
      <c r="I131" s="367"/>
      <c r="J131" s="367"/>
      <c r="K131" s="367"/>
      <c r="L131" s="367"/>
      <c r="M131" s="349"/>
    </row>
    <row r="132" spans="1:13">
      <c r="A132" s="23"/>
      <c r="B132" s="171" t="s">
        <v>29</v>
      </c>
      <c r="C132" s="353">
        <v>0</v>
      </c>
      <c r="D132" s="366">
        <v>0</v>
      </c>
      <c r="E132" s="353">
        <v>0</v>
      </c>
      <c r="F132" s="353">
        <v>0</v>
      </c>
      <c r="G132" s="353">
        <v>0</v>
      </c>
      <c r="H132" s="367"/>
      <c r="I132" s="367"/>
      <c r="J132" s="367"/>
      <c r="K132" s="367"/>
      <c r="L132" s="367"/>
      <c r="M132" s="349"/>
    </row>
    <row r="133" spans="1:13">
      <c r="A133" s="23"/>
      <c r="B133" s="171" t="s">
        <v>284</v>
      </c>
      <c r="C133" s="353">
        <v>275000</v>
      </c>
      <c r="D133" s="366">
        <v>285000</v>
      </c>
      <c r="E133" s="353">
        <v>285000</v>
      </c>
      <c r="F133" s="353">
        <v>348000</v>
      </c>
      <c r="G133" s="353">
        <v>348000</v>
      </c>
      <c r="H133" s="367"/>
      <c r="I133" s="367"/>
      <c r="J133" s="367"/>
      <c r="K133" s="367"/>
      <c r="L133" s="367"/>
      <c r="M133" s="349"/>
    </row>
    <row r="134" spans="1:13">
      <c r="A134" s="23"/>
      <c r="B134" s="171" t="s">
        <v>285</v>
      </c>
      <c r="C134" s="353">
        <v>0</v>
      </c>
      <c r="D134" s="366">
        <v>0</v>
      </c>
      <c r="E134" s="353">
        <v>0</v>
      </c>
      <c r="F134" s="353">
        <v>0</v>
      </c>
      <c r="G134" s="353">
        <v>0</v>
      </c>
      <c r="H134" s="367"/>
      <c r="I134" s="367"/>
      <c r="J134" s="367"/>
      <c r="K134" s="367"/>
      <c r="L134" s="367"/>
      <c r="M134" s="349"/>
    </row>
    <row r="135" spans="1:13">
      <c r="A135" s="23"/>
      <c r="B135" s="171" t="s">
        <v>286</v>
      </c>
      <c r="C135" s="353">
        <v>0</v>
      </c>
      <c r="D135" s="366">
        <v>0</v>
      </c>
      <c r="E135" s="353">
        <v>0</v>
      </c>
      <c r="F135" s="353">
        <v>0</v>
      </c>
      <c r="G135" s="353">
        <v>0</v>
      </c>
      <c r="H135" s="367"/>
      <c r="I135" s="367"/>
      <c r="J135" s="367"/>
      <c r="K135" s="367"/>
      <c r="L135" s="367"/>
      <c r="M135" s="349"/>
    </row>
    <row r="136" spans="1:13">
      <c r="A136" s="23"/>
      <c r="B136" s="354" t="s">
        <v>288</v>
      </c>
      <c r="C136" s="355">
        <f>SUM(C130:C135)</f>
        <v>275000</v>
      </c>
      <c r="D136" s="392">
        <f>SUM(D130:D135)</f>
        <v>285000</v>
      </c>
      <c r="E136" s="355">
        <f>SUM(E130:E135)</f>
        <v>285000</v>
      </c>
      <c r="F136" s="355">
        <f>SUM(F130:F135)</f>
        <v>348000</v>
      </c>
      <c r="G136" s="355">
        <f>SUM(G130:G135)</f>
        <v>348000</v>
      </c>
      <c r="H136" s="367"/>
      <c r="I136" s="367"/>
      <c r="J136" s="367"/>
      <c r="K136" s="367"/>
      <c r="L136" s="367"/>
      <c r="M136" s="349"/>
    </row>
    <row r="137" spans="1:13">
      <c r="A137" s="23"/>
      <c r="B137" s="354"/>
      <c r="C137" s="355"/>
      <c r="D137" s="392"/>
      <c r="E137" s="355"/>
      <c r="F137" s="355"/>
      <c r="G137" s="355"/>
      <c r="H137" s="367"/>
      <c r="I137" s="367"/>
      <c r="J137" s="367"/>
      <c r="K137" s="367"/>
      <c r="L137" s="367"/>
      <c r="M137" s="349"/>
    </row>
    <row r="138" spans="1:13" ht="27">
      <c r="A138" s="23">
        <v>14</v>
      </c>
      <c r="B138" s="357" t="s">
        <v>301</v>
      </c>
      <c r="C138" s="353"/>
      <c r="D138" s="366"/>
      <c r="E138" s="353"/>
      <c r="F138" s="353"/>
      <c r="G138" s="353"/>
      <c r="H138" s="367"/>
      <c r="I138" s="367"/>
      <c r="J138" s="367"/>
      <c r="K138" s="367"/>
      <c r="L138" s="367"/>
      <c r="M138" s="349"/>
    </row>
    <row r="139" spans="1:13">
      <c r="A139" s="23"/>
      <c r="B139" s="358" t="s">
        <v>281</v>
      </c>
      <c r="C139" s="353"/>
      <c r="D139" s="366"/>
      <c r="E139" s="353"/>
      <c r="F139" s="353"/>
      <c r="G139" s="353"/>
      <c r="H139" s="367"/>
      <c r="I139" s="367"/>
      <c r="J139" s="367"/>
      <c r="K139" s="367"/>
      <c r="L139" s="367"/>
      <c r="M139" s="349"/>
    </row>
    <row r="140" spans="1:13">
      <c r="A140" s="23"/>
      <c r="B140" s="171" t="s">
        <v>28</v>
      </c>
      <c r="C140" s="353">
        <v>0</v>
      </c>
      <c r="D140" s="366">
        <v>0</v>
      </c>
      <c r="E140" s="353">
        <v>0</v>
      </c>
      <c r="F140" s="353">
        <v>0</v>
      </c>
      <c r="G140" s="353">
        <v>0</v>
      </c>
      <c r="H140" s="367"/>
      <c r="I140" s="367"/>
      <c r="J140" s="367"/>
      <c r="K140" s="367"/>
      <c r="L140" s="367"/>
      <c r="M140" s="349"/>
    </row>
    <row r="141" spans="1:13">
      <c r="A141" s="23"/>
      <c r="B141" s="171" t="s">
        <v>282</v>
      </c>
      <c r="C141" s="353">
        <v>0</v>
      </c>
      <c r="D141" s="366">
        <v>0</v>
      </c>
      <c r="E141" s="353">
        <v>0</v>
      </c>
      <c r="F141" s="353">
        <v>0</v>
      </c>
      <c r="G141" s="353">
        <v>0</v>
      </c>
      <c r="H141" s="367"/>
      <c r="I141" s="367"/>
      <c r="J141" s="367"/>
      <c r="K141" s="367"/>
      <c r="L141" s="367"/>
      <c r="M141" s="349"/>
    </row>
    <row r="142" spans="1:13">
      <c r="A142" s="23"/>
      <c r="B142" s="171" t="s">
        <v>29</v>
      </c>
      <c r="C142" s="353">
        <v>0</v>
      </c>
      <c r="D142" s="366">
        <v>0</v>
      </c>
      <c r="E142" s="353">
        <v>0</v>
      </c>
      <c r="F142" s="353">
        <v>0</v>
      </c>
      <c r="G142" s="353">
        <v>0</v>
      </c>
      <c r="H142" s="367"/>
      <c r="I142" s="367"/>
      <c r="J142" s="367"/>
      <c r="K142" s="367"/>
      <c r="L142" s="367"/>
      <c r="M142" s="349"/>
    </row>
    <row r="143" spans="1:13">
      <c r="A143" s="23"/>
      <c r="B143" s="171" t="s">
        <v>284</v>
      </c>
      <c r="C143" s="353">
        <v>575000</v>
      </c>
      <c r="D143" s="366">
        <v>1254000</v>
      </c>
      <c r="E143" s="353">
        <v>1254000</v>
      </c>
      <c r="F143" s="353">
        <v>1254000</v>
      </c>
      <c r="G143" s="353">
        <v>1254000</v>
      </c>
      <c r="H143" s="367"/>
      <c r="I143" s="367"/>
      <c r="J143" s="367"/>
      <c r="K143" s="367"/>
      <c r="L143" s="367"/>
      <c r="M143" s="349"/>
    </row>
    <row r="144" spans="1:13">
      <c r="A144" s="23"/>
      <c r="B144" s="171" t="s">
        <v>285</v>
      </c>
      <c r="C144" s="353">
        <v>0</v>
      </c>
      <c r="D144" s="366">
        <v>0</v>
      </c>
      <c r="E144" s="353">
        <v>0</v>
      </c>
      <c r="F144" s="353">
        <v>0</v>
      </c>
      <c r="G144" s="353">
        <v>0</v>
      </c>
      <c r="H144" s="367"/>
      <c r="I144" s="367"/>
      <c r="J144" s="367"/>
      <c r="K144" s="367"/>
      <c r="L144" s="367"/>
      <c r="M144" s="349"/>
    </row>
    <row r="145" spans="1:13">
      <c r="A145" s="23"/>
      <c r="B145" s="171" t="s">
        <v>286</v>
      </c>
      <c r="C145" s="353">
        <v>0</v>
      </c>
      <c r="D145" s="366">
        <v>0</v>
      </c>
      <c r="E145" s="353">
        <v>0</v>
      </c>
      <c r="F145" s="353">
        <v>0</v>
      </c>
      <c r="G145" s="353">
        <v>0</v>
      </c>
      <c r="H145" s="367"/>
      <c r="I145" s="367"/>
      <c r="J145" s="367"/>
      <c r="K145" s="367"/>
      <c r="L145" s="367"/>
      <c r="M145" s="349"/>
    </row>
    <row r="146" spans="1:13">
      <c r="A146" s="23"/>
      <c r="B146" s="354" t="s">
        <v>288</v>
      </c>
      <c r="C146" s="355">
        <f>SUM(C140:C145)</f>
        <v>575000</v>
      </c>
      <c r="D146" s="392">
        <f>SUM(D140:D145)</f>
        <v>1254000</v>
      </c>
      <c r="E146" s="355">
        <f>SUM(E140:E145)</f>
        <v>1254000</v>
      </c>
      <c r="F146" s="355">
        <f>SUM(F140:F145)</f>
        <v>1254000</v>
      </c>
      <c r="G146" s="355">
        <f>SUM(G140:G145)</f>
        <v>1254000</v>
      </c>
      <c r="H146" s="367"/>
      <c r="I146" s="367"/>
      <c r="J146" s="367"/>
      <c r="K146" s="367"/>
      <c r="L146" s="367"/>
      <c r="M146" s="349"/>
    </row>
    <row r="147" spans="1:13">
      <c r="A147" s="23"/>
      <c r="B147" s="8"/>
      <c r="C147" s="353"/>
      <c r="D147" s="366"/>
      <c r="E147" s="353"/>
      <c r="F147" s="353"/>
      <c r="G147" s="353"/>
      <c r="H147" s="367"/>
      <c r="I147" s="367"/>
      <c r="J147" s="367"/>
      <c r="K147" s="367"/>
      <c r="L147" s="367"/>
      <c r="M147" s="349"/>
    </row>
    <row r="148" spans="1:13" ht="26.25">
      <c r="A148" s="23">
        <v>15</v>
      </c>
      <c r="B148" s="361" t="s">
        <v>331</v>
      </c>
      <c r="C148" s="348"/>
      <c r="D148" s="390"/>
      <c r="E148" s="348"/>
      <c r="F148" s="348"/>
      <c r="G148" s="348"/>
      <c r="H148" s="367"/>
      <c r="I148" s="367"/>
      <c r="J148" s="367"/>
      <c r="K148" s="367"/>
      <c r="L148" s="367"/>
      <c r="M148" s="349"/>
    </row>
    <row r="149" spans="1:13">
      <c r="A149" s="23"/>
      <c r="B149" s="171" t="s">
        <v>28</v>
      </c>
      <c r="C149" s="353">
        <v>0</v>
      </c>
      <c r="D149" s="366">
        <v>0</v>
      </c>
      <c r="E149" s="353">
        <v>0</v>
      </c>
      <c r="F149" s="353">
        <v>0</v>
      </c>
      <c r="G149" s="353">
        <v>0</v>
      </c>
      <c r="H149" s="367"/>
      <c r="I149" s="367"/>
      <c r="J149" s="367"/>
      <c r="K149" s="367"/>
      <c r="L149" s="367"/>
      <c r="M149" s="349"/>
    </row>
    <row r="150" spans="1:13">
      <c r="A150" s="23"/>
      <c r="B150" s="171" t="s">
        <v>282</v>
      </c>
      <c r="C150" s="353">
        <v>0</v>
      </c>
      <c r="D150" s="366">
        <v>0</v>
      </c>
      <c r="E150" s="353">
        <v>0</v>
      </c>
      <c r="F150" s="353">
        <v>0</v>
      </c>
      <c r="G150" s="353">
        <v>0</v>
      </c>
      <c r="H150" s="367"/>
      <c r="I150" s="367"/>
      <c r="J150" s="367"/>
      <c r="K150" s="367"/>
      <c r="L150" s="367"/>
      <c r="M150" s="349"/>
    </row>
    <row r="151" spans="1:13">
      <c r="A151" s="23"/>
      <c r="B151" s="171" t="s">
        <v>29</v>
      </c>
      <c r="C151" s="353">
        <v>0</v>
      </c>
      <c r="D151" s="366">
        <v>0</v>
      </c>
      <c r="E151" s="353">
        <v>0</v>
      </c>
      <c r="F151" s="353">
        <v>0</v>
      </c>
      <c r="G151" s="353">
        <v>0</v>
      </c>
      <c r="H151" s="367"/>
      <c r="I151" s="367"/>
      <c r="J151" s="367"/>
      <c r="K151" s="367"/>
      <c r="L151" s="367"/>
      <c r="M151" s="349"/>
    </row>
    <row r="152" spans="1:13">
      <c r="A152" s="23"/>
      <c r="B152" s="171" t="s">
        <v>284</v>
      </c>
      <c r="C152" s="353">
        <v>0</v>
      </c>
      <c r="D152" s="366">
        <v>0</v>
      </c>
      <c r="E152" s="353">
        <v>0</v>
      </c>
      <c r="F152" s="353">
        <v>0</v>
      </c>
      <c r="G152" s="353">
        <v>120000</v>
      </c>
      <c r="H152" s="367"/>
      <c r="I152" s="367"/>
      <c r="J152" s="367"/>
      <c r="K152" s="367"/>
      <c r="L152" s="367"/>
      <c r="M152" s="349"/>
    </row>
    <row r="153" spans="1:13">
      <c r="A153" s="23"/>
      <c r="B153" s="171" t="s">
        <v>286</v>
      </c>
      <c r="C153" s="353">
        <v>0</v>
      </c>
      <c r="D153" s="366">
        <v>0</v>
      </c>
      <c r="E153" s="353">
        <v>0</v>
      </c>
      <c r="F153" s="353">
        <v>0</v>
      </c>
      <c r="G153" s="353">
        <v>0</v>
      </c>
      <c r="H153" s="367"/>
      <c r="I153" s="367"/>
      <c r="J153" s="367"/>
      <c r="K153" s="367"/>
      <c r="L153" s="367"/>
      <c r="M153" s="349"/>
    </row>
    <row r="154" spans="1:13">
      <c r="A154" s="23"/>
      <c r="B154" s="362" t="s">
        <v>288</v>
      </c>
      <c r="C154" s="363">
        <v>0</v>
      </c>
      <c r="D154" s="394">
        <v>0</v>
      </c>
      <c r="E154" s="363">
        <v>0</v>
      </c>
      <c r="F154" s="363">
        <v>0</v>
      </c>
      <c r="G154" s="363">
        <f>SUM(G149:G153)</f>
        <v>120000</v>
      </c>
      <c r="H154" s="367"/>
      <c r="I154" s="367"/>
      <c r="J154" s="367"/>
      <c r="K154" s="367"/>
      <c r="L154" s="367"/>
      <c r="M154" s="349"/>
    </row>
    <row r="155" spans="1:13">
      <c r="E155" s="8"/>
      <c r="F155" s="8"/>
      <c r="G155" s="8"/>
      <c r="H155" s="367"/>
      <c r="I155" s="367"/>
      <c r="J155" s="367"/>
      <c r="K155" s="367"/>
      <c r="L155" s="367"/>
      <c r="M155" s="349"/>
    </row>
    <row r="156" spans="1:13">
      <c r="A156" s="23">
        <v>16</v>
      </c>
      <c r="B156" s="356" t="s">
        <v>302</v>
      </c>
      <c r="C156" s="353"/>
      <c r="D156" s="366"/>
      <c r="E156" s="353"/>
      <c r="F156" s="353"/>
      <c r="G156" s="353"/>
      <c r="H156" s="367"/>
      <c r="I156" s="367"/>
      <c r="J156" s="367"/>
      <c r="K156" s="367"/>
      <c r="L156" s="367"/>
      <c r="M156" s="349"/>
    </row>
    <row r="157" spans="1:13">
      <c r="A157" s="23"/>
      <c r="B157" s="358" t="s">
        <v>79</v>
      </c>
      <c r="C157" s="353"/>
      <c r="D157" s="366"/>
      <c r="E157" s="353"/>
      <c r="F157" s="353"/>
      <c r="G157" s="353"/>
      <c r="H157" s="367"/>
      <c r="I157" s="367"/>
      <c r="J157" s="367"/>
      <c r="K157" s="367"/>
      <c r="L157" s="367"/>
      <c r="M157" s="349"/>
    </row>
    <row r="158" spans="1:13">
      <c r="A158" s="23"/>
      <c r="B158" s="171" t="s">
        <v>28</v>
      </c>
      <c r="C158" s="353">
        <v>0</v>
      </c>
      <c r="D158" s="366">
        <v>0</v>
      </c>
      <c r="E158" s="353">
        <v>0</v>
      </c>
      <c r="F158" s="353">
        <v>0</v>
      </c>
      <c r="G158" s="353">
        <v>0</v>
      </c>
      <c r="H158" s="367"/>
      <c r="I158" s="367"/>
      <c r="J158" s="367"/>
      <c r="K158" s="367"/>
      <c r="L158" s="367"/>
      <c r="M158" s="349"/>
    </row>
    <row r="159" spans="1:13">
      <c r="A159" s="23"/>
      <c r="B159" s="171" t="s">
        <v>282</v>
      </c>
      <c r="C159" s="353">
        <v>0</v>
      </c>
      <c r="D159" s="366">
        <v>0</v>
      </c>
      <c r="E159" s="353">
        <v>0</v>
      </c>
      <c r="F159" s="353">
        <v>0</v>
      </c>
      <c r="G159" s="353">
        <v>0</v>
      </c>
      <c r="H159" s="367"/>
      <c r="I159" s="367"/>
      <c r="J159" s="367"/>
      <c r="K159" s="367"/>
      <c r="L159" s="367"/>
      <c r="M159" s="349"/>
    </row>
    <row r="160" spans="1:13">
      <c r="A160" s="23"/>
      <c r="B160" s="171" t="s">
        <v>29</v>
      </c>
      <c r="C160" s="353">
        <v>0</v>
      </c>
      <c r="D160" s="366">
        <v>0</v>
      </c>
      <c r="E160" s="353">
        <v>0</v>
      </c>
      <c r="F160" s="353">
        <v>0</v>
      </c>
      <c r="G160" s="353">
        <v>0</v>
      </c>
      <c r="H160" s="367"/>
      <c r="I160" s="367"/>
      <c r="J160" s="367"/>
      <c r="K160" s="367"/>
      <c r="L160" s="367"/>
      <c r="M160" s="349"/>
    </row>
    <row r="161" spans="1:13">
      <c r="A161" s="23"/>
      <c r="B161" s="171" t="s">
        <v>284</v>
      </c>
      <c r="C161" s="353">
        <v>12000</v>
      </c>
      <c r="D161" s="366">
        <v>20000</v>
      </c>
      <c r="E161" s="353">
        <v>20000</v>
      </c>
      <c r="F161" s="353">
        <v>24000</v>
      </c>
      <c r="G161" s="353">
        <v>24000</v>
      </c>
      <c r="H161" s="367"/>
      <c r="I161" s="367"/>
      <c r="J161" s="367"/>
      <c r="K161" s="367"/>
      <c r="L161" s="367"/>
      <c r="M161" s="349"/>
    </row>
    <row r="162" spans="1:13">
      <c r="A162" s="23"/>
      <c r="B162" s="171" t="s">
        <v>285</v>
      </c>
      <c r="C162" s="353">
        <v>0</v>
      </c>
      <c r="D162" s="366">
        <v>0</v>
      </c>
      <c r="E162" s="353">
        <v>0</v>
      </c>
      <c r="F162" s="353">
        <v>0</v>
      </c>
      <c r="G162" s="353">
        <v>0</v>
      </c>
      <c r="H162" s="367"/>
      <c r="I162" s="367"/>
      <c r="J162" s="367"/>
      <c r="K162" s="367"/>
      <c r="L162" s="367"/>
      <c r="M162" s="349"/>
    </row>
    <row r="163" spans="1:13">
      <c r="A163" s="23"/>
      <c r="B163" s="171" t="s">
        <v>286</v>
      </c>
      <c r="C163" s="353">
        <v>0</v>
      </c>
      <c r="D163" s="366">
        <v>0</v>
      </c>
      <c r="E163" s="353">
        <v>0</v>
      </c>
      <c r="F163" s="353">
        <v>0</v>
      </c>
      <c r="G163" s="353">
        <v>0</v>
      </c>
      <c r="H163" s="367"/>
      <c r="I163" s="367"/>
      <c r="J163" s="367"/>
      <c r="K163" s="367"/>
      <c r="L163" s="367"/>
      <c r="M163" s="349"/>
    </row>
    <row r="164" spans="1:13">
      <c r="A164" s="23"/>
      <c r="B164" s="359" t="s">
        <v>300</v>
      </c>
      <c r="C164" s="360">
        <f>SUM(C158:C163)</f>
        <v>12000</v>
      </c>
      <c r="D164" s="393">
        <f>SUM(D158:D163)</f>
        <v>20000</v>
      </c>
      <c r="E164" s="360">
        <f>SUM(E158:E163)</f>
        <v>20000</v>
      </c>
      <c r="F164" s="360">
        <f>SUM(F158:F163)</f>
        <v>24000</v>
      </c>
      <c r="G164" s="360">
        <f>SUM(G158:G163)</f>
        <v>24000</v>
      </c>
      <c r="H164" s="367"/>
      <c r="I164" s="367"/>
      <c r="J164" s="367"/>
      <c r="K164" s="367"/>
      <c r="L164" s="367"/>
      <c r="M164" s="349"/>
    </row>
    <row r="165" spans="1:13">
      <c r="A165" s="23"/>
      <c r="B165" s="8"/>
      <c r="C165" s="353"/>
      <c r="D165" s="366"/>
      <c r="E165" s="353"/>
      <c r="F165" s="353"/>
      <c r="G165" s="353"/>
      <c r="H165" s="367"/>
      <c r="I165" s="367"/>
      <c r="J165" s="367"/>
      <c r="K165" s="367"/>
      <c r="L165" s="367"/>
      <c r="M165" s="349"/>
    </row>
    <row r="166" spans="1:13">
      <c r="A166" s="23"/>
      <c r="B166" s="362"/>
      <c r="C166" s="363"/>
      <c r="D166" s="394"/>
      <c r="E166" s="363"/>
      <c r="F166" s="363"/>
      <c r="G166" s="363"/>
      <c r="H166" s="367"/>
      <c r="I166" s="367"/>
      <c r="J166" s="367"/>
      <c r="K166" s="367"/>
      <c r="L166" s="367"/>
      <c r="M166" s="349"/>
    </row>
    <row r="167" spans="1:13" ht="27">
      <c r="A167" s="23">
        <v>17</v>
      </c>
      <c r="B167" s="364" t="s">
        <v>303</v>
      </c>
      <c r="C167" s="363"/>
      <c r="D167" s="394"/>
      <c r="E167" s="363"/>
      <c r="F167" s="363"/>
      <c r="G167" s="363"/>
      <c r="H167" s="367"/>
      <c r="I167" s="367"/>
      <c r="J167" s="367"/>
      <c r="K167" s="367"/>
      <c r="L167" s="367"/>
      <c r="M167" s="349"/>
    </row>
    <row r="168" spans="1:13">
      <c r="A168" s="23"/>
      <c r="B168" s="358" t="s">
        <v>79</v>
      </c>
      <c r="C168" s="365"/>
      <c r="D168" s="395"/>
      <c r="E168" s="365"/>
      <c r="F168" s="365"/>
      <c r="G168" s="365"/>
      <c r="H168" s="367"/>
      <c r="I168" s="367"/>
      <c r="J168" s="367"/>
      <c r="K168" s="367"/>
      <c r="L168" s="367"/>
      <c r="M168" s="349"/>
    </row>
    <row r="169" spans="1:13">
      <c r="A169" s="23"/>
      <c r="B169" s="171" t="s">
        <v>28</v>
      </c>
      <c r="C169" s="365">
        <v>0</v>
      </c>
      <c r="D169" s="395">
        <v>0</v>
      </c>
      <c r="E169" s="365">
        <v>0</v>
      </c>
      <c r="F169" s="365">
        <v>0</v>
      </c>
      <c r="G169" s="365">
        <v>0</v>
      </c>
      <c r="H169" s="367"/>
      <c r="I169" s="367"/>
      <c r="J169" s="367"/>
      <c r="K169" s="367"/>
      <c r="L169" s="367"/>
      <c r="M169" s="349"/>
    </row>
    <row r="170" spans="1:13">
      <c r="A170" s="23"/>
      <c r="B170" s="171" t="s">
        <v>282</v>
      </c>
      <c r="C170" s="365">
        <v>0</v>
      </c>
      <c r="D170" s="395">
        <v>0</v>
      </c>
      <c r="E170" s="365">
        <v>0</v>
      </c>
      <c r="F170" s="365">
        <v>0</v>
      </c>
      <c r="G170" s="365">
        <v>0</v>
      </c>
      <c r="H170" s="367"/>
      <c r="I170" s="367"/>
      <c r="J170" s="367"/>
      <c r="K170" s="367"/>
      <c r="L170" s="367"/>
      <c r="M170" s="349"/>
    </row>
    <row r="171" spans="1:13">
      <c r="A171" s="23"/>
      <c r="B171" s="171" t="s">
        <v>29</v>
      </c>
      <c r="C171" s="365">
        <v>0</v>
      </c>
      <c r="D171" s="395">
        <v>0</v>
      </c>
      <c r="E171" s="365">
        <v>0</v>
      </c>
      <c r="F171" s="365">
        <v>0</v>
      </c>
      <c r="G171" s="365">
        <v>0</v>
      </c>
      <c r="H171" s="367"/>
      <c r="I171" s="367"/>
      <c r="J171" s="367"/>
      <c r="K171" s="367"/>
      <c r="L171" s="367"/>
      <c r="M171" s="349"/>
    </row>
    <row r="172" spans="1:13">
      <c r="A172" s="23"/>
      <c r="B172" s="171" t="s">
        <v>284</v>
      </c>
      <c r="C172" s="365">
        <v>60000</v>
      </c>
      <c r="D172" s="395">
        <v>60000</v>
      </c>
      <c r="E172" s="365">
        <v>60000</v>
      </c>
      <c r="F172" s="365">
        <v>56000</v>
      </c>
      <c r="G172" s="365">
        <v>56000</v>
      </c>
      <c r="H172" s="367"/>
      <c r="I172" s="367"/>
      <c r="J172" s="367"/>
      <c r="K172" s="367"/>
      <c r="L172" s="367"/>
      <c r="M172" s="349"/>
    </row>
    <row r="173" spans="1:13">
      <c r="A173" s="23"/>
      <c r="B173" s="171" t="s">
        <v>285</v>
      </c>
      <c r="C173" s="365">
        <v>0</v>
      </c>
      <c r="D173" s="395">
        <v>0</v>
      </c>
      <c r="E173" s="365">
        <v>0</v>
      </c>
      <c r="F173" s="365">
        <v>0</v>
      </c>
      <c r="G173" s="365">
        <v>0</v>
      </c>
      <c r="H173" s="367"/>
      <c r="I173" s="367"/>
      <c r="J173" s="367"/>
      <c r="K173" s="367"/>
      <c r="L173" s="367"/>
      <c r="M173" s="349"/>
    </row>
    <row r="174" spans="1:13">
      <c r="A174" s="23"/>
      <c r="B174" s="171" t="s">
        <v>286</v>
      </c>
      <c r="C174" s="365">
        <v>0</v>
      </c>
      <c r="D174" s="395">
        <v>0</v>
      </c>
      <c r="E174" s="365">
        <v>0</v>
      </c>
      <c r="F174" s="365">
        <v>0</v>
      </c>
      <c r="G174" s="365">
        <v>0</v>
      </c>
      <c r="H174" s="367"/>
      <c r="I174" s="367"/>
      <c r="J174" s="367"/>
      <c r="K174" s="367"/>
      <c r="L174" s="367"/>
      <c r="M174" s="349"/>
    </row>
    <row r="175" spans="1:13">
      <c r="A175" s="23"/>
      <c r="B175" s="359" t="s">
        <v>300</v>
      </c>
      <c r="C175" s="360">
        <f>SUM(C169:C174)</f>
        <v>60000</v>
      </c>
      <c r="D175" s="393">
        <f>SUM(D169:D174)</f>
        <v>60000</v>
      </c>
      <c r="E175" s="360">
        <f>SUM(E169:E174)</f>
        <v>60000</v>
      </c>
      <c r="F175" s="360">
        <f>SUM(F169:F174)</f>
        <v>56000</v>
      </c>
      <c r="G175" s="360">
        <f>SUM(G169:G174)</f>
        <v>56000</v>
      </c>
      <c r="H175" s="367"/>
      <c r="I175" s="367"/>
      <c r="J175" s="367"/>
      <c r="K175" s="367"/>
      <c r="L175" s="367"/>
      <c r="M175" s="349"/>
    </row>
    <row r="176" spans="1:13">
      <c r="A176" s="23"/>
      <c r="B176" s="359"/>
      <c r="C176" s="360"/>
      <c r="D176" s="393"/>
      <c r="E176" s="360"/>
      <c r="F176" s="360"/>
      <c r="G176" s="360"/>
      <c r="H176" s="367"/>
      <c r="I176" s="367"/>
      <c r="J176" s="367"/>
      <c r="K176" s="367"/>
      <c r="L176" s="367"/>
      <c r="M176" s="349"/>
    </row>
    <row r="177" spans="1:13">
      <c r="A177" s="23">
        <v>18</v>
      </c>
      <c r="B177" s="388" t="s">
        <v>309</v>
      </c>
      <c r="C177" s="363"/>
      <c r="D177" s="394"/>
      <c r="E177" s="363"/>
      <c r="F177" s="363"/>
      <c r="G177" s="363"/>
      <c r="H177" s="367"/>
      <c r="I177" s="367"/>
      <c r="J177" s="367"/>
      <c r="K177" s="367"/>
      <c r="L177" s="367"/>
      <c r="M177" s="349"/>
    </row>
    <row r="178" spans="1:13">
      <c r="A178" s="23"/>
      <c r="B178" s="358" t="s">
        <v>281</v>
      </c>
      <c r="C178" s="363"/>
      <c r="D178" s="394"/>
      <c r="E178" s="363"/>
      <c r="F178" s="363"/>
      <c r="G178" s="363"/>
      <c r="H178" s="367"/>
      <c r="I178" s="367"/>
      <c r="J178" s="367"/>
      <c r="K178" s="367"/>
      <c r="L178" s="367"/>
      <c r="M178" s="349"/>
    </row>
    <row r="179" spans="1:13">
      <c r="A179" s="23"/>
      <c r="B179" s="171" t="s">
        <v>28</v>
      </c>
      <c r="C179" s="363">
        <v>0</v>
      </c>
      <c r="D179" s="394">
        <v>0</v>
      </c>
      <c r="E179" s="363">
        <v>0</v>
      </c>
      <c r="F179" s="363">
        <v>0</v>
      </c>
      <c r="G179" s="363">
        <v>0</v>
      </c>
      <c r="H179" s="367"/>
      <c r="I179" s="367"/>
      <c r="J179" s="367"/>
      <c r="K179" s="367"/>
      <c r="L179" s="367"/>
      <c r="M179" s="349"/>
    </row>
    <row r="180" spans="1:13">
      <c r="A180" s="23"/>
      <c r="B180" s="171" t="s">
        <v>282</v>
      </c>
      <c r="C180" s="363">
        <v>0</v>
      </c>
      <c r="D180" s="394">
        <v>0</v>
      </c>
      <c r="E180" s="363">
        <v>0</v>
      </c>
      <c r="F180" s="363">
        <v>0</v>
      </c>
      <c r="G180" s="363">
        <v>0</v>
      </c>
      <c r="H180" s="367"/>
      <c r="I180" s="367"/>
      <c r="J180" s="367"/>
      <c r="K180" s="367"/>
      <c r="L180" s="367"/>
      <c r="M180" s="349"/>
    </row>
    <row r="181" spans="1:13">
      <c r="A181" s="23"/>
      <c r="B181" s="171" t="s">
        <v>29</v>
      </c>
      <c r="C181" s="363">
        <v>9416</v>
      </c>
      <c r="D181" s="394">
        <v>20000</v>
      </c>
      <c r="E181" s="363">
        <v>20000</v>
      </c>
      <c r="F181" s="363">
        <v>20000</v>
      </c>
      <c r="G181" s="363">
        <v>306697</v>
      </c>
      <c r="H181" s="367"/>
      <c r="I181" s="367"/>
      <c r="J181" s="367"/>
      <c r="K181" s="367"/>
      <c r="L181" s="367"/>
      <c r="M181" s="349"/>
    </row>
    <row r="182" spans="1:13">
      <c r="A182" s="23"/>
      <c r="B182" s="171" t="s">
        <v>284</v>
      </c>
      <c r="C182" s="363">
        <v>0</v>
      </c>
      <c r="D182" s="394">
        <v>0</v>
      </c>
      <c r="E182" s="363">
        <v>0</v>
      </c>
      <c r="F182" s="363">
        <v>0</v>
      </c>
      <c r="G182" s="363">
        <v>0</v>
      </c>
      <c r="H182" s="367"/>
      <c r="I182" s="367"/>
      <c r="J182" s="367"/>
      <c r="K182" s="367"/>
      <c r="L182" s="367"/>
      <c r="M182" s="349"/>
    </row>
    <row r="183" spans="1:13">
      <c r="A183" s="23"/>
      <c r="B183" s="171" t="s">
        <v>285</v>
      </c>
      <c r="C183" s="363">
        <v>0</v>
      </c>
      <c r="D183" s="394">
        <v>0</v>
      </c>
      <c r="E183" s="363">
        <v>0</v>
      </c>
      <c r="F183" s="363">
        <v>0</v>
      </c>
      <c r="G183" s="363">
        <v>0</v>
      </c>
      <c r="H183" s="367"/>
      <c r="I183" s="367"/>
      <c r="J183" s="367"/>
      <c r="K183" s="367"/>
      <c r="L183" s="367"/>
      <c r="M183" s="349"/>
    </row>
    <row r="184" spans="1:13">
      <c r="A184" s="23"/>
      <c r="B184" s="171" t="s">
        <v>286</v>
      </c>
      <c r="C184" s="355">
        <v>0</v>
      </c>
      <c r="D184" s="392">
        <v>0</v>
      </c>
      <c r="E184" s="363">
        <v>0</v>
      </c>
      <c r="F184" s="363">
        <v>0</v>
      </c>
      <c r="G184" s="363">
        <v>0</v>
      </c>
      <c r="H184" s="367"/>
      <c r="I184" s="367"/>
      <c r="J184" s="367"/>
      <c r="K184" s="367"/>
      <c r="L184" s="367"/>
      <c r="M184" s="349"/>
    </row>
    <row r="185" spans="1:13">
      <c r="A185" s="23"/>
      <c r="B185" s="354" t="s">
        <v>288</v>
      </c>
      <c r="C185" s="355">
        <f>SUM(C179:C184)</f>
        <v>9416</v>
      </c>
      <c r="D185" s="392">
        <f>SUM(D179:D184)</f>
        <v>20000</v>
      </c>
      <c r="E185" s="355">
        <f>SUM(E179:E184)</f>
        <v>20000</v>
      </c>
      <c r="F185" s="355">
        <f>SUM(F179:F184)</f>
        <v>20000</v>
      </c>
      <c r="G185" s="355">
        <f>SUM(G179:G184)</f>
        <v>306697</v>
      </c>
      <c r="H185" s="367"/>
      <c r="I185" s="367"/>
      <c r="J185" s="367"/>
      <c r="K185" s="367"/>
      <c r="L185" s="367"/>
      <c r="M185" s="349"/>
    </row>
    <row r="186" spans="1:13">
      <c r="A186" s="23"/>
      <c r="B186" s="354"/>
      <c r="C186" s="355"/>
      <c r="D186" s="392"/>
      <c r="E186" s="355"/>
      <c r="F186" s="355"/>
      <c r="G186" s="355"/>
      <c r="H186" s="367"/>
      <c r="I186" s="367"/>
      <c r="J186" s="367"/>
      <c r="K186" s="367"/>
      <c r="L186" s="367"/>
      <c r="M186" s="349"/>
    </row>
    <row r="187" spans="1:13">
      <c r="A187" s="23"/>
      <c r="B187" s="354"/>
      <c r="C187" s="355"/>
      <c r="D187" s="392"/>
      <c r="E187" s="355"/>
      <c r="F187" s="355"/>
      <c r="G187" s="355"/>
      <c r="H187" s="367"/>
      <c r="I187" s="367"/>
      <c r="J187" s="367"/>
      <c r="K187" s="367"/>
      <c r="L187" s="367"/>
      <c r="M187" s="349"/>
    </row>
    <row r="188" spans="1:13" ht="72">
      <c r="C188" s="417" t="s">
        <v>277</v>
      </c>
      <c r="D188" s="418" t="s">
        <v>147</v>
      </c>
      <c r="E188" s="348" t="s">
        <v>323</v>
      </c>
      <c r="F188" s="415" t="s">
        <v>324</v>
      </c>
      <c r="G188" s="458" t="s">
        <v>326</v>
      </c>
      <c r="H188" s="367"/>
      <c r="I188" s="367"/>
      <c r="J188" s="367"/>
      <c r="K188" s="367"/>
      <c r="L188" s="367"/>
      <c r="M188" s="349"/>
    </row>
    <row r="189" spans="1:13">
      <c r="A189" s="8"/>
      <c r="B189" s="170" t="s">
        <v>80</v>
      </c>
      <c r="C189" s="8"/>
      <c r="D189" s="391"/>
      <c r="E189" s="8"/>
      <c r="F189" s="8"/>
      <c r="G189" s="8"/>
      <c r="H189" s="367"/>
      <c r="I189" s="367"/>
      <c r="J189" s="367"/>
      <c r="K189" s="367"/>
      <c r="L189" s="367"/>
      <c r="M189" s="349"/>
    </row>
    <row r="190" spans="1:13">
      <c r="A190" s="8"/>
      <c r="B190" s="171" t="s">
        <v>28</v>
      </c>
      <c r="C190" s="353">
        <f>SUM(C10,C22,C40,C50,C50,C60,C69,C79,C89,C99,C109,C119,C130,C140,C149,C158,C169)</f>
        <v>3937687</v>
      </c>
      <c r="D190" s="366">
        <f>SUM(D10,D22,D40,D50,D60,D69,D79,D89,D99,D109,D119,D130,D140)</f>
        <v>3953415</v>
      </c>
      <c r="E190" s="353">
        <f t="shared" ref="E190:G192" si="0">SUM(E10,E22,E40,E50,E60,E69,E79,E89,E99,E109,E119,E130,E140,E179)</f>
        <v>3974815</v>
      </c>
      <c r="F190" s="353">
        <f t="shared" si="0"/>
        <v>4518215</v>
      </c>
      <c r="G190" s="353">
        <f t="shared" si="0"/>
        <v>4518215</v>
      </c>
      <c r="H190" s="367"/>
      <c r="I190" s="367"/>
      <c r="J190" s="367"/>
      <c r="K190" s="367"/>
      <c r="L190" s="367"/>
      <c r="M190" s="349"/>
    </row>
    <row r="191" spans="1:13">
      <c r="A191" s="8"/>
      <c r="B191" s="171" t="s">
        <v>282</v>
      </c>
      <c r="C191" s="353">
        <f>SUM(C11,C23,C41,C51,C61,C70,C80,C90,C100,C110,C120,C131,C141,C150,C159,C170)</f>
        <v>941562</v>
      </c>
      <c r="D191" s="366">
        <f>SUM(D11,D23,D41,D51,D61,D70,D80,D90,D100,D110,D120,D131,D141)</f>
        <v>924134</v>
      </c>
      <c r="E191" s="353">
        <f t="shared" si="0"/>
        <v>926400</v>
      </c>
      <c r="F191" s="353">
        <f t="shared" si="0"/>
        <v>982200</v>
      </c>
      <c r="G191" s="353">
        <f t="shared" si="0"/>
        <v>982200</v>
      </c>
      <c r="H191" s="367"/>
      <c r="I191" s="367"/>
      <c r="J191" s="367"/>
      <c r="K191" s="367"/>
      <c r="L191" s="367"/>
      <c r="M191" s="349"/>
    </row>
    <row r="192" spans="1:13">
      <c r="A192" s="8"/>
      <c r="B192" s="171" t="s">
        <v>29</v>
      </c>
      <c r="C192" s="353">
        <f>SUM(C12,C24,C42,C52,C62,C71,C81,C91,C101,C111,C121,C132,C142,C151,C160,C171)</f>
        <v>4122951</v>
      </c>
      <c r="D192" s="366">
        <f>SUM(D12,D24,D42,D52,D62,D71,D81,D91,D101,D111,D121,D132,D142,D181)</f>
        <v>5719000</v>
      </c>
      <c r="E192" s="353">
        <f t="shared" si="0"/>
        <v>5719000</v>
      </c>
      <c r="F192" s="353">
        <f t="shared" si="0"/>
        <v>6646667</v>
      </c>
      <c r="G192" s="353">
        <f t="shared" si="0"/>
        <v>6646667</v>
      </c>
      <c r="H192" s="367"/>
      <c r="I192" s="367"/>
      <c r="J192" s="367"/>
      <c r="K192" s="367"/>
      <c r="L192" s="367"/>
      <c r="M192" s="349"/>
    </row>
    <row r="193" spans="1:13">
      <c r="A193" s="8"/>
      <c r="B193" s="171" t="s">
        <v>283</v>
      </c>
      <c r="C193" s="353">
        <f>SUM(C13,C25,C33)</f>
        <v>93485</v>
      </c>
      <c r="D193" s="366">
        <f>SUM(D33)</f>
        <v>392000</v>
      </c>
      <c r="E193" s="353">
        <f>SUM(E33)</f>
        <v>397120</v>
      </c>
      <c r="F193" s="353">
        <v>397170</v>
      </c>
      <c r="G193" s="353">
        <v>397170</v>
      </c>
      <c r="H193" s="367"/>
      <c r="I193" s="367"/>
      <c r="J193" s="367"/>
      <c r="K193" s="367"/>
      <c r="L193" s="367"/>
      <c r="M193" s="349"/>
    </row>
    <row r="194" spans="1:13">
      <c r="A194" s="8"/>
      <c r="B194" s="171" t="s">
        <v>284</v>
      </c>
      <c r="C194" s="353">
        <f>SUM(C14,C26,C43,C53,C63,C72,C82,C92,C102,C112,C122,C133,C143)</f>
        <v>5056432</v>
      </c>
      <c r="D194" s="366">
        <f>SUM(D14,D26,D43,D53,D63,D72,D82,D92,D102,D112,D122,D133,D143)</f>
        <v>5779400</v>
      </c>
      <c r="E194" s="353">
        <f t="shared" ref="E194:F196" si="1">SUM(E14,E26,E43,E53,E63,E72,E82,E92,E102,E112,E122,E133,E143,E182)</f>
        <v>5866158</v>
      </c>
      <c r="F194" s="353">
        <f t="shared" si="1"/>
        <v>5987626</v>
      </c>
      <c r="G194" s="353">
        <f>SUM(G14,G26,G43,G53,G63,G72,G82,G92,G102,G112,G122,G133,G143,G152,G182)</f>
        <v>6107628</v>
      </c>
      <c r="H194" s="367"/>
      <c r="I194" s="367"/>
      <c r="J194" s="367"/>
      <c r="K194" s="367"/>
      <c r="L194" s="367"/>
      <c r="M194" s="349"/>
    </row>
    <row r="195" spans="1:13">
      <c r="A195" s="8"/>
      <c r="B195" s="171" t="s">
        <v>285</v>
      </c>
      <c r="C195" s="353">
        <f>SUM(C15,C27,C44,C54,C64,C73,C83,C93,C103,C113,C123,C134,C144)</f>
        <v>1389180</v>
      </c>
      <c r="D195" s="366">
        <f>SUM(D15,D27,D44,D54,D64,D73,D83,D93,D103,D113,D123,D134,D144,D183)</f>
        <v>29050154</v>
      </c>
      <c r="E195" s="353">
        <f t="shared" si="1"/>
        <v>29202554</v>
      </c>
      <c r="F195" s="353">
        <f t="shared" si="1"/>
        <v>30990327</v>
      </c>
      <c r="G195" s="353">
        <f>SUM(G15,G27,G44,G54,G64,G73,G83,G93,G103,G113,G123,G134,G144,G183)</f>
        <v>30990327</v>
      </c>
      <c r="H195" s="367"/>
      <c r="I195" s="367"/>
      <c r="J195" s="367"/>
      <c r="K195" s="367"/>
      <c r="L195" s="367"/>
      <c r="M195" s="349"/>
    </row>
    <row r="196" spans="1:13">
      <c r="A196" s="8"/>
      <c r="B196" s="171" t="s">
        <v>286</v>
      </c>
      <c r="C196" s="353">
        <v>0</v>
      </c>
      <c r="D196" s="366">
        <v>0</v>
      </c>
      <c r="E196" s="353">
        <f t="shared" si="1"/>
        <v>0</v>
      </c>
      <c r="F196" s="353">
        <f t="shared" si="1"/>
        <v>0</v>
      </c>
      <c r="G196" s="353">
        <f>SUM(G16,G28,G45,G55,G65,G74,G84,G94,G104,G114,G124,G135,G145,G184)</f>
        <v>0</v>
      </c>
      <c r="H196" s="367"/>
      <c r="I196" s="367"/>
      <c r="J196" s="367"/>
      <c r="K196" s="367"/>
      <c r="L196" s="367"/>
      <c r="M196" s="349"/>
    </row>
    <row r="197" spans="1:13">
      <c r="A197" s="8"/>
      <c r="B197" s="171" t="s">
        <v>287</v>
      </c>
      <c r="C197" s="353">
        <v>0</v>
      </c>
      <c r="D197" s="366">
        <v>15247230</v>
      </c>
      <c r="E197" s="353">
        <f>SUM(E17)</f>
        <v>16629752</v>
      </c>
      <c r="F197" s="353">
        <f>SUM(F17)</f>
        <v>14468482</v>
      </c>
      <c r="G197" s="353">
        <f>SUM(G17)</f>
        <v>15713972</v>
      </c>
      <c r="H197" s="367"/>
      <c r="I197" s="367"/>
      <c r="J197" s="367"/>
      <c r="K197" s="367"/>
      <c r="L197" s="367"/>
      <c r="M197" s="349"/>
    </row>
    <row r="198" spans="1:13">
      <c r="A198" s="8"/>
      <c r="B198" s="171" t="s">
        <v>304</v>
      </c>
      <c r="C198" s="353">
        <v>776744</v>
      </c>
      <c r="D198" s="366">
        <v>375542</v>
      </c>
      <c r="E198" s="353">
        <f>SUM(E35)</f>
        <v>485308</v>
      </c>
      <c r="F198" s="353">
        <f>SUM(F35)</f>
        <v>485308</v>
      </c>
      <c r="G198" s="353">
        <f>SUM(G35)</f>
        <v>485308</v>
      </c>
      <c r="H198" s="367"/>
      <c r="I198" s="367"/>
      <c r="J198" s="367"/>
      <c r="K198" s="367"/>
      <c r="L198" s="367"/>
      <c r="M198" s="349"/>
    </row>
    <row r="199" spans="1:13">
      <c r="A199" s="8"/>
      <c r="B199" s="170" t="s">
        <v>78</v>
      </c>
      <c r="C199" s="369">
        <f>SUM(C190:C198)</f>
        <v>16318041</v>
      </c>
      <c r="D199" s="396">
        <f>SUM(D190:D198)</f>
        <v>61440875</v>
      </c>
      <c r="E199" s="369">
        <f>SUM(E190:E198)</f>
        <v>63201107</v>
      </c>
      <c r="F199" s="369">
        <f>SUM(F190:F198)</f>
        <v>64475995</v>
      </c>
      <c r="G199" s="369">
        <f>SUM(G190:G198)</f>
        <v>65841487</v>
      </c>
      <c r="H199" s="367"/>
      <c r="I199" s="367"/>
      <c r="J199" s="367"/>
      <c r="K199" s="367"/>
      <c r="L199" s="367"/>
      <c r="M199" s="349"/>
    </row>
    <row r="200" spans="1:13">
      <c r="A200" s="8"/>
      <c r="B200" s="8"/>
      <c r="C200" s="353"/>
      <c r="D200" s="366"/>
      <c r="E200" s="353"/>
      <c r="F200" s="353"/>
      <c r="G200" s="353"/>
      <c r="H200" s="367"/>
      <c r="I200" s="367"/>
      <c r="J200" s="367"/>
      <c r="K200" s="367"/>
      <c r="L200" s="367"/>
      <c r="M200" s="349"/>
    </row>
    <row r="201" spans="1:13">
      <c r="A201" s="8"/>
      <c r="B201" s="370" t="s">
        <v>81</v>
      </c>
      <c r="C201" s="371"/>
      <c r="D201" s="397"/>
      <c r="E201" s="371"/>
      <c r="F201" s="371"/>
      <c r="G201" s="371"/>
      <c r="H201" s="367"/>
      <c r="I201" s="367"/>
      <c r="J201" s="367"/>
      <c r="K201" s="367"/>
      <c r="L201" s="367"/>
      <c r="M201" s="349"/>
    </row>
    <row r="202" spans="1:13">
      <c r="A202" s="8"/>
      <c r="B202" s="372" t="s">
        <v>28</v>
      </c>
      <c r="C202" s="371">
        <v>0</v>
      </c>
      <c r="D202" s="397">
        <v>0</v>
      </c>
      <c r="E202" s="371">
        <v>0</v>
      </c>
      <c r="F202" s="371">
        <v>0</v>
      </c>
      <c r="G202" s="371">
        <v>0</v>
      </c>
      <c r="H202" s="367"/>
      <c r="I202" s="367"/>
      <c r="J202" s="367"/>
      <c r="K202" s="367"/>
      <c r="L202" s="367"/>
      <c r="M202" s="349"/>
    </row>
    <row r="203" spans="1:13">
      <c r="A203" s="8"/>
      <c r="B203" s="372" t="s">
        <v>282</v>
      </c>
      <c r="C203" s="371">
        <v>0</v>
      </c>
      <c r="D203" s="397">
        <v>0</v>
      </c>
      <c r="E203" s="371">
        <v>0</v>
      </c>
      <c r="F203" s="371">
        <v>0</v>
      </c>
      <c r="G203" s="371">
        <v>0</v>
      </c>
      <c r="H203" s="367"/>
      <c r="I203" s="367"/>
      <c r="J203" s="367"/>
      <c r="K203" s="367"/>
      <c r="L203" s="367"/>
      <c r="M203" s="349"/>
    </row>
    <row r="204" spans="1:13">
      <c r="A204" s="8"/>
      <c r="B204" s="372" t="s">
        <v>29</v>
      </c>
      <c r="C204" s="371">
        <v>0</v>
      </c>
      <c r="D204" s="397">
        <v>0</v>
      </c>
      <c r="E204" s="371">
        <v>0</v>
      </c>
      <c r="F204" s="371">
        <v>0</v>
      </c>
      <c r="G204" s="371">
        <v>0</v>
      </c>
      <c r="H204" s="367"/>
      <c r="I204" s="367"/>
      <c r="J204" s="367"/>
      <c r="K204" s="367"/>
      <c r="L204" s="367"/>
      <c r="M204" s="349"/>
    </row>
    <row r="205" spans="1:13">
      <c r="A205" s="8"/>
      <c r="B205" s="372" t="s">
        <v>283</v>
      </c>
      <c r="C205" s="371">
        <v>0</v>
      </c>
      <c r="D205" s="397">
        <v>0</v>
      </c>
      <c r="E205" s="371">
        <v>0</v>
      </c>
      <c r="F205" s="371">
        <v>0</v>
      </c>
      <c r="G205" s="371">
        <v>0</v>
      </c>
      <c r="H205" s="367"/>
      <c r="I205" s="367"/>
      <c r="J205" s="367"/>
      <c r="K205" s="367"/>
      <c r="L205" s="367"/>
      <c r="M205" s="349"/>
    </row>
    <row r="206" spans="1:13">
      <c r="A206" s="8"/>
      <c r="B206" s="372" t="s">
        <v>284</v>
      </c>
      <c r="C206" s="371">
        <v>72000</v>
      </c>
      <c r="D206" s="397">
        <v>80000</v>
      </c>
      <c r="E206" s="371">
        <v>80000</v>
      </c>
      <c r="F206" s="371">
        <v>80000</v>
      </c>
      <c r="G206" s="371">
        <v>80000</v>
      </c>
      <c r="H206" s="367"/>
      <c r="I206" s="367"/>
      <c r="J206" s="367"/>
      <c r="K206" s="367"/>
      <c r="L206" s="367"/>
      <c r="M206" s="349"/>
    </row>
    <row r="207" spans="1:13">
      <c r="A207" s="8"/>
      <c r="B207" s="372" t="s">
        <v>285</v>
      </c>
      <c r="C207" s="371">
        <v>0</v>
      </c>
      <c r="D207" s="397">
        <v>0</v>
      </c>
      <c r="E207" s="371">
        <v>0</v>
      </c>
      <c r="F207" s="371">
        <v>0</v>
      </c>
      <c r="G207" s="371">
        <v>0</v>
      </c>
      <c r="H207" s="367"/>
      <c r="I207" s="367"/>
      <c r="J207" s="367"/>
      <c r="K207" s="367"/>
      <c r="L207" s="367"/>
      <c r="M207" s="349"/>
    </row>
    <row r="208" spans="1:13">
      <c r="A208" s="8"/>
      <c r="B208" s="372" t="s">
        <v>286</v>
      </c>
      <c r="C208" s="371">
        <v>0</v>
      </c>
      <c r="D208" s="397">
        <v>0</v>
      </c>
      <c r="E208" s="371">
        <v>0</v>
      </c>
      <c r="F208" s="371">
        <v>0</v>
      </c>
      <c r="G208" s="371">
        <v>0</v>
      </c>
      <c r="H208" s="367"/>
      <c r="I208" s="367"/>
      <c r="J208" s="367"/>
      <c r="K208" s="367"/>
      <c r="L208" s="367"/>
      <c r="M208" s="349"/>
    </row>
    <row r="209" spans="1:13">
      <c r="A209" s="8"/>
      <c r="B209" s="372" t="s">
        <v>287</v>
      </c>
      <c r="C209" s="371">
        <v>0</v>
      </c>
      <c r="D209" s="397">
        <v>0</v>
      </c>
      <c r="E209" s="371">
        <v>0</v>
      </c>
      <c r="F209" s="371">
        <v>0</v>
      </c>
      <c r="G209" s="371">
        <v>0</v>
      </c>
      <c r="H209" s="367"/>
      <c r="I209" s="367"/>
      <c r="J209" s="367"/>
      <c r="K209" s="367"/>
      <c r="L209" s="367"/>
      <c r="M209" s="349"/>
    </row>
    <row r="210" spans="1:13">
      <c r="A210" s="8"/>
      <c r="B210" s="370" t="s">
        <v>78</v>
      </c>
      <c r="C210" s="373">
        <f>SUM(C202:C209)</f>
        <v>72000</v>
      </c>
      <c r="D210" s="398">
        <f>SUM(D202:D209)</f>
        <v>80000</v>
      </c>
      <c r="E210" s="373">
        <f>SUM(E202:E209)</f>
        <v>80000</v>
      </c>
      <c r="F210" s="373">
        <f>SUM(F202:F209)</f>
        <v>80000</v>
      </c>
      <c r="G210" s="373">
        <f>SUM(G202:G209)</f>
        <v>80000</v>
      </c>
      <c r="H210" s="367"/>
      <c r="I210" s="367"/>
      <c r="J210" s="367"/>
      <c r="K210" s="367"/>
      <c r="L210" s="367"/>
      <c r="M210" s="349"/>
    </row>
    <row r="211" spans="1:13">
      <c r="A211" s="8"/>
      <c r="B211" s="8"/>
      <c r="C211" s="8"/>
      <c r="D211" s="391"/>
      <c r="E211" s="8"/>
      <c r="F211" s="8"/>
      <c r="G211" s="8"/>
      <c r="H211" s="367"/>
      <c r="I211" s="367"/>
      <c r="J211" s="367"/>
      <c r="K211" s="367"/>
      <c r="L211" s="367"/>
      <c r="M211" s="349"/>
    </row>
    <row r="212" spans="1:13">
      <c r="A212" s="8"/>
      <c r="B212" s="170" t="s">
        <v>310</v>
      </c>
      <c r="C212" s="369"/>
      <c r="D212" s="396"/>
      <c r="E212" s="369"/>
      <c r="F212" s="369"/>
      <c r="G212" s="369"/>
      <c r="H212" s="367"/>
      <c r="I212" s="367"/>
      <c r="J212" s="367"/>
      <c r="K212" s="367"/>
      <c r="L212" s="367"/>
      <c r="M212" s="349"/>
    </row>
    <row r="213" spans="1:13">
      <c r="A213" s="8"/>
      <c r="B213" s="170"/>
      <c r="C213" s="369"/>
      <c r="D213" s="396"/>
      <c r="E213" s="369"/>
      <c r="F213" s="369"/>
      <c r="G213" s="369"/>
      <c r="H213" s="367"/>
      <c r="I213" s="367"/>
      <c r="J213" s="367"/>
      <c r="K213" s="367"/>
      <c r="L213" s="367"/>
      <c r="M213" s="349"/>
    </row>
    <row r="214" spans="1:13">
      <c r="A214" s="8"/>
      <c r="B214" s="170" t="s">
        <v>305</v>
      </c>
      <c r="C214" s="374"/>
      <c r="D214" s="399"/>
      <c r="E214" s="374"/>
      <c r="F214" s="374"/>
      <c r="G214" s="374"/>
      <c r="H214" s="367"/>
      <c r="I214" s="367"/>
      <c r="J214" s="367"/>
      <c r="K214" s="367"/>
      <c r="L214" s="367"/>
      <c r="M214" s="349"/>
    </row>
    <row r="215" spans="1:13">
      <c r="A215" s="8"/>
      <c r="B215" s="171" t="s">
        <v>28</v>
      </c>
      <c r="C215" s="353">
        <f t="shared" ref="C215:E220" si="2">SUM(C190,C202)</f>
        <v>3937687</v>
      </c>
      <c r="D215" s="366">
        <f t="shared" si="2"/>
        <v>3953415</v>
      </c>
      <c r="E215" s="353">
        <f t="shared" si="2"/>
        <v>3974815</v>
      </c>
      <c r="F215" s="353">
        <f t="shared" ref="F215:G215" si="3">SUM(F190,F202)</f>
        <v>4518215</v>
      </c>
      <c r="G215" s="353">
        <f t="shared" si="3"/>
        <v>4518215</v>
      </c>
      <c r="H215" s="367"/>
      <c r="I215" s="367"/>
      <c r="J215" s="367"/>
      <c r="K215" s="367"/>
      <c r="L215" s="367"/>
      <c r="M215" s="349"/>
    </row>
    <row r="216" spans="1:13">
      <c r="A216" s="8"/>
      <c r="B216" s="171" t="s">
        <v>282</v>
      </c>
      <c r="C216" s="353">
        <f t="shared" si="2"/>
        <v>941562</v>
      </c>
      <c r="D216" s="366">
        <f t="shared" si="2"/>
        <v>924134</v>
      </c>
      <c r="E216" s="353">
        <f t="shared" si="2"/>
        <v>926400</v>
      </c>
      <c r="F216" s="353">
        <f t="shared" ref="F216:G216" si="4">SUM(F191,F203)</f>
        <v>982200</v>
      </c>
      <c r="G216" s="353">
        <f t="shared" si="4"/>
        <v>982200</v>
      </c>
      <c r="H216" s="367"/>
      <c r="I216" s="367"/>
      <c r="J216" s="367"/>
      <c r="K216" s="367"/>
      <c r="L216" s="367"/>
      <c r="M216" s="349"/>
    </row>
    <row r="217" spans="1:13">
      <c r="A217" s="8"/>
      <c r="B217" s="171" t="s">
        <v>29</v>
      </c>
      <c r="C217" s="353">
        <f t="shared" si="2"/>
        <v>4122951</v>
      </c>
      <c r="D217" s="366">
        <f t="shared" si="2"/>
        <v>5719000</v>
      </c>
      <c r="E217" s="353">
        <f t="shared" si="2"/>
        <v>5719000</v>
      </c>
      <c r="F217" s="353">
        <f t="shared" ref="F217:G217" si="5">SUM(F192,F204)</f>
        <v>6646667</v>
      </c>
      <c r="G217" s="353">
        <f t="shared" si="5"/>
        <v>6646667</v>
      </c>
      <c r="H217" s="367"/>
      <c r="I217" s="367"/>
      <c r="J217" s="367"/>
      <c r="K217" s="367"/>
      <c r="L217" s="367"/>
      <c r="M217" s="349"/>
    </row>
    <row r="218" spans="1:13">
      <c r="A218" s="8"/>
      <c r="B218" s="171" t="s">
        <v>283</v>
      </c>
      <c r="C218" s="353">
        <f t="shared" si="2"/>
        <v>93485</v>
      </c>
      <c r="D218" s="366">
        <f t="shared" si="2"/>
        <v>392000</v>
      </c>
      <c r="E218" s="353">
        <f t="shared" si="2"/>
        <v>397120</v>
      </c>
      <c r="F218" s="353">
        <v>397170</v>
      </c>
      <c r="G218" s="353">
        <v>397170</v>
      </c>
      <c r="H218" s="367"/>
      <c r="I218" s="367"/>
      <c r="J218" s="367"/>
      <c r="K218" s="367"/>
      <c r="L218" s="367"/>
      <c r="M218" s="349"/>
    </row>
    <row r="219" spans="1:13">
      <c r="A219" s="8"/>
      <c r="B219" s="171" t="s">
        <v>284</v>
      </c>
      <c r="C219" s="353">
        <f t="shared" si="2"/>
        <v>5128432</v>
      </c>
      <c r="D219" s="366">
        <f t="shared" si="2"/>
        <v>5859400</v>
      </c>
      <c r="E219" s="353">
        <f t="shared" si="2"/>
        <v>5946158</v>
      </c>
      <c r="F219" s="353">
        <f t="shared" ref="F219" si="6">SUM(F194,F206)</f>
        <v>6067626</v>
      </c>
      <c r="G219" s="353">
        <f>SUM(G194,G206)</f>
        <v>6187628</v>
      </c>
      <c r="H219" s="367"/>
      <c r="I219" s="367"/>
      <c r="J219" s="367"/>
      <c r="K219" s="367"/>
      <c r="L219" s="367"/>
      <c r="M219" s="349"/>
    </row>
    <row r="220" spans="1:13">
      <c r="A220" s="8"/>
      <c r="B220" s="171" t="s">
        <v>285</v>
      </c>
      <c r="C220" s="353">
        <f t="shared" si="2"/>
        <v>1389180</v>
      </c>
      <c r="D220" s="366">
        <f t="shared" si="2"/>
        <v>29050154</v>
      </c>
      <c r="E220" s="353">
        <f t="shared" si="2"/>
        <v>29202554</v>
      </c>
      <c r="F220" s="353">
        <f t="shared" ref="F220:G220" si="7">SUM(F195,F207)</f>
        <v>30990327</v>
      </c>
      <c r="G220" s="353">
        <f t="shared" si="7"/>
        <v>30990327</v>
      </c>
      <c r="H220" s="367"/>
      <c r="I220" s="367"/>
      <c r="J220" s="367"/>
      <c r="K220" s="367"/>
      <c r="L220" s="367"/>
      <c r="M220" s="349"/>
    </row>
    <row r="221" spans="1:13">
      <c r="A221" s="8"/>
      <c r="B221" s="171" t="s">
        <v>286</v>
      </c>
      <c r="C221" s="353">
        <v>0</v>
      </c>
      <c r="D221" s="366">
        <v>0</v>
      </c>
      <c r="E221" s="353">
        <f t="shared" ref="E221:G222" si="8">SUM(E196,E208)</f>
        <v>0</v>
      </c>
      <c r="F221" s="353">
        <f t="shared" si="8"/>
        <v>0</v>
      </c>
      <c r="G221" s="353">
        <f t="shared" si="8"/>
        <v>0</v>
      </c>
      <c r="H221" s="367"/>
      <c r="I221" s="367"/>
      <c r="J221" s="367"/>
      <c r="K221" s="367"/>
      <c r="L221" s="367"/>
      <c r="M221" s="349"/>
    </row>
    <row r="222" spans="1:13">
      <c r="A222" s="8"/>
      <c r="B222" s="171" t="s">
        <v>287</v>
      </c>
      <c r="C222" s="171">
        <v>0</v>
      </c>
      <c r="D222" s="366">
        <v>15247230</v>
      </c>
      <c r="E222" s="353">
        <f t="shared" si="8"/>
        <v>16629752</v>
      </c>
      <c r="F222" s="353">
        <f t="shared" si="8"/>
        <v>14468482</v>
      </c>
      <c r="G222" s="353">
        <f t="shared" si="8"/>
        <v>15713972</v>
      </c>
      <c r="H222" s="367"/>
      <c r="I222" s="367"/>
      <c r="J222" s="367"/>
      <c r="K222" s="367"/>
      <c r="L222" s="367"/>
      <c r="M222" s="349"/>
    </row>
    <row r="223" spans="1:13">
      <c r="A223" s="8"/>
      <c r="B223" s="171" t="s">
        <v>304</v>
      </c>
      <c r="C223" s="353">
        <f>SUM(C198)</f>
        <v>776744</v>
      </c>
      <c r="D223" s="366">
        <v>375542</v>
      </c>
      <c r="E223" s="353">
        <f>SUM(E198)</f>
        <v>485308</v>
      </c>
      <c r="F223" s="353">
        <f>SUM(F198)</f>
        <v>485308</v>
      </c>
      <c r="G223" s="353">
        <f>SUM(G198)</f>
        <v>485308</v>
      </c>
      <c r="H223" s="367"/>
      <c r="I223" s="367"/>
      <c r="J223" s="367"/>
      <c r="K223" s="367"/>
      <c r="L223" s="367"/>
      <c r="M223" s="349"/>
    </row>
    <row r="224" spans="1:13" ht="15.75" thickBot="1">
      <c r="A224" s="469"/>
      <c r="B224" s="470" t="s">
        <v>78</v>
      </c>
      <c r="C224" s="471">
        <f>SUM(C215:C223)</f>
        <v>16390041</v>
      </c>
      <c r="D224" s="471">
        <f>SUM(D215:D223)</f>
        <v>61520875</v>
      </c>
      <c r="E224" s="471">
        <f>SUM(E215:E223)</f>
        <v>63281107</v>
      </c>
      <c r="F224" s="471">
        <f>SUM(F215:F223)</f>
        <v>64555995</v>
      </c>
      <c r="G224" s="471">
        <f>SUM(G215:G223)</f>
        <v>65921487</v>
      </c>
      <c r="H224" s="367"/>
      <c r="I224" s="367"/>
      <c r="J224" s="367"/>
      <c r="K224" s="367"/>
      <c r="L224" s="367"/>
      <c r="M224" s="349"/>
    </row>
    <row r="225" spans="1:13" hidden="1">
      <c r="A225" s="468"/>
      <c r="B225" s="382"/>
      <c r="C225" s="383"/>
      <c r="D225" s="383"/>
      <c r="E225" s="383"/>
      <c r="F225" s="383"/>
      <c r="G225" s="383"/>
      <c r="H225" s="367"/>
      <c r="I225" s="367"/>
      <c r="J225" s="367"/>
      <c r="K225" s="367"/>
      <c r="L225" s="367"/>
      <c r="M225" s="349"/>
    </row>
    <row r="226" spans="1:13">
      <c r="A226" s="375"/>
      <c r="B226" s="28"/>
      <c r="C226" s="376"/>
      <c r="D226" s="376"/>
      <c r="E226" s="376"/>
      <c r="F226" s="367"/>
      <c r="G226" s="367"/>
      <c r="H226" s="367"/>
      <c r="I226" s="367"/>
      <c r="J226" s="367"/>
      <c r="K226" s="367"/>
      <c r="L226" s="367"/>
      <c r="M226" s="349"/>
    </row>
    <row r="227" spans="1:13">
      <c r="A227" s="375"/>
      <c r="B227" s="377"/>
      <c r="C227" s="376"/>
      <c r="D227" s="376"/>
      <c r="E227" s="376"/>
      <c r="F227" s="367"/>
      <c r="G227" s="367"/>
      <c r="H227" s="367"/>
      <c r="I227" s="367"/>
      <c r="J227" s="367"/>
      <c r="K227" s="367"/>
      <c r="L227" s="367"/>
      <c r="M227" s="349"/>
    </row>
    <row r="228" spans="1:13">
      <c r="A228" s="375"/>
      <c r="B228" s="389"/>
      <c r="C228" s="376"/>
      <c r="D228" s="376"/>
      <c r="E228" s="376"/>
      <c r="F228" s="367"/>
      <c r="G228" s="367"/>
      <c r="H228" s="367"/>
      <c r="I228" s="367"/>
      <c r="J228" s="367"/>
      <c r="K228" s="367"/>
      <c r="L228" s="367"/>
      <c r="M228" s="349"/>
    </row>
    <row r="229" spans="1:13">
      <c r="A229" s="375"/>
      <c r="B229" s="379"/>
      <c r="C229" s="376"/>
      <c r="D229" s="376"/>
      <c r="E229" s="376"/>
      <c r="F229" s="367"/>
      <c r="G229" s="367"/>
      <c r="H229" s="367"/>
      <c r="I229" s="367"/>
      <c r="J229" s="367"/>
      <c r="K229" s="367"/>
      <c r="L229" s="367"/>
      <c r="M229" s="349"/>
    </row>
    <row r="230" spans="1:13">
      <c r="A230" s="375"/>
      <c r="B230" s="379"/>
      <c r="C230" s="376"/>
      <c r="D230" s="376"/>
      <c r="E230" s="376"/>
      <c r="F230" s="367"/>
      <c r="G230" s="367"/>
      <c r="H230" s="367"/>
      <c r="I230" s="367"/>
      <c r="J230" s="367"/>
      <c r="K230" s="367"/>
      <c r="L230" s="367"/>
      <c r="M230" s="349"/>
    </row>
    <row r="231" spans="1:13">
      <c r="A231" s="375"/>
      <c r="B231" s="379"/>
      <c r="C231" s="376"/>
      <c r="D231" s="376"/>
      <c r="E231" s="376"/>
      <c r="F231" s="367"/>
      <c r="G231" s="367"/>
      <c r="H231" s="367"/>
      <c r="I231" s="367"/>
      <c r="J231" s="367"/>
      <c r="K231" s="367"/>
      <c r="L231" s="367"/>
      <c r="M231" s="349"/>
    </row>
    <row r="232" spans="1:13">
      <c r="A232" s="375"/>
      <c r="B232" s="379"/>
      <c r="C232" s="376"/>
      <c r="D232" s="376"/>
      <c r="E232" s="376"/>
      <c r="F232" s="367"/>
      <c r="G232" s="367"/>
      <c r="H232" s="367"/>
      <c r="I232" s="367"/>
      <c r="J232" s="367"/>
      <c r="K232" s="367"/>
      <c r="L232" s="367"/>
      <c r="M232" s="349"/>
    </row>
    <row r="233" spans="1:13">
      <c r="A233" s="375"/>
      <c r="B233" s="379"/>
      <c r="C233" s="376"/>
      <c r="D233" s="376"/>
      <c r="E233" s="376"/>
      <c r="F233" s="367"/>
      <c r="G233" s="367"/>
      <c r="H233" s="367"/>
      <c r="I233" s="367"/>
      <c r="J233" s="367"/>
      <c r="K233" s="367"/>
      <c r="L233" s="367"/>
      <c r="M233" s="349"/>
    </row>
    <row r="234" spans="1:13">
      <c r="A234" s="375"/>
      <c r="B234" s="379"/>
      <c r="C234" s="376"/>
      <c r="D234" s="376"/>
      <c r="E234" s="376"/>
      <c r="F234" s="367"/>
      <c r="G234" s="367"/>
      <c r="H234" s="367"/>
      <c r="I234" s="367"/>
      <c r="J234" s="367"/>
      <c r="K234" s="367"/>
      <c r="L234" s="367"/>
      <c r="M234" s="349"/>
    </row>
    <row r="235" spans="1:13">
      <c r="A235" s="375"/>
      <c r="B235" s="382"/>
      <c r="C235" s="383"/>
      <c r="D235" s="383"/>
      <c r="E235" s="383"/>
      <c r="F235" s="367"/>
      <c r="G235" s="367"/>
      <c r="H235" s="367"/>
      <c r="I235" s="367"/>
      <c r="J235" s="367"/>
      <c r="K235" s="367"/>
      <c r="L235" s="367"/>
      <c r="M235" s="349"/>
    </row>
    <row r="236" spans="1:13">
      <c r="A236" s="375"/>
      <c r="B236" s="28"/>
      <c r="C236" s="376"/>
      <c r="D236" s="376"/>
      <c r="E236" s="376"/>
      <c r="F236" s="367"/>
      <c r="G236" s="367"/>
      <c r="H236" s="367"/>
      <c r="I236" s="367"/>
      <c r="J236" s="367"/>
      <c r="K236" s="367"/>
      <c r="L236" s="367"/>
      <c r="M236" s="349"/>
    </row>
    <row r="237" spans="1:13">
      <c r="F237" s="367"/>
      <c r="G237" s="367"/>
      <c r="H237" s="367"/>
      <c r="I237" s="367"/>
      <c r="J237" s="367"/>
      <c r="K237" s="367"/>
      <c r="L237" s="367"/>
      <c r="M237" s="349"/>
    </row>
    <row r="238" spans="1:13">
      <c r="F238" s="367"/>
      <c r="G238" s="367"/>
      <c r="H238" s="367"/>
      <c r="I238" s="367"/>
      <c r="J238" s="367"/>
      <c r="K238" s="367"/>
      <c r="L238" s="367"/>
      <c r="M238" s="349"/>
    </row>
    <row r="239" spans="1:13">
      <c r="F239" s="367"/>
      <c r="G239" s="367"/>
      <c r="H239" s="367"/>
      <c r="I239" s="367"/>
      <c r="J239" s="367"/>
      <c r="K239" s="367"/>
      <c r="L239" s="367"/>
      <c r="M239" s="349"/>
    </row>
    <row r="240" spans="1:13">
      <c r="F240" s="367"/>
      <c r="G240" s="367"/>
      <c r="H240" s="367"/>
      <c r="I240" s="367"/>
      <c r="J240" s="367"/>
      <c r="K240" s="367"/>
      <c r="L240" s="367"/>
      <c r="M240" s="349"/>
    </row>
    <row r="241" spans="1:13">
      <c r="F241" s="367"/>
      <c r="G241" s="367"/>
      <c r="H241" s="367"/>
      <c r="I241" s="367"/>
      <c r="J241" s="367"/>
      <c r="K241" s="367"/>
      <c r="L241" s="367"/>
      <c r="M241" s="349"/>
    </row>
    <row r="242" spans="1:13">
      <c r="F242" s="367"/>
      <c r="G242" s="367"/>
      <c r="H242" s="367"/>
      <c r="I242" s="367"/>
      <c r="J242" s="367"/>
      <c r="K242" s="367"/>
      <c r="L242" s="367"/>
      <c r="M242" s="349"/>
    </row>
    <row r="243" spans="1:13">
      <c r="F243" s="367"/>
      <c r="G243" s="367"/>
      <c r="H243" s="367"/>
      <c r="I243" s="367"/>
      <c r="J243" s="367"/>
      <c r="K243" s="367"/>
      <c r="L243" s="367"/>
      <c r="M243" s="349"/>
    </row>
    <row r="244" spans="1:13">
      <c r="F244" s="367"/>
      <c r="G244" s="367"/>
      <c r="H244" s="367"/>
      <c r="I244" s="367"/>
      <c r="J244" s="367"/>
      <c r="K244" s="367"/>
      <c r="L244" s="367"/>
      <c r="M244" s="349"/>
    </row>
    <row r="245" spans="1:13">
      <c r="F245" s="367"/>
      <c r="G245" s="367"/>
      <c r="H245" s="367"/>
      <c r="I245" s="367"/>
      <c r="J245" s="367"/>
      <c r="K245" s="367"/>
      <c r="L245" s="367"/>
      <c r="M245" s="349"/>
    </row>
    <row r="246" spans="1:13">
      <c r="A246" s="375"/>
      <c r="B246" s="28"/>
      <c r="C246" s="376"/>
      <c r="D246" s="376"/>
      <c r="E246" s="376"/>
      <c r="F246" s="367"/>
      <c r="G246" s="367"/>
      <c r="H246" s="367"/>
      <c r="I246" s="367"/>
      <c r="J246" s="367"/>
      <c r="K246" s="367"/>
      <c r="L246" s="367"/>
      <c r="M246" s="349"/>
    </row>
    <row r="247" spans="1:13">
      <c r="A247" s="375"/>
      <c r="B247" s="377"/>
      <c r="C247" s="376"/>
      <c r="D247" s="376"/>
      <c r="E247" s="376"/>
      <c r="F247" s="367"/>
      <c r="G247" s="367"/>
      <c r="H247" s="367"/>
      <c r="I247" s="367"/>
      <c r="J247" s="367"/>
      <c r="K247" s="367"/>
      <c r="L247" s="367"/>
      <c r="M247" s="349"/>
    </row>
    <row r="248" spans="1:13">
      <c r="A248" s="375"/>
      <c r="B248" s="378"/>
      <c r="C248" s="376"/>
      <c r="D248" s="376"/>
      <c r="E248" s="376"/>
      <c r="F248" s="367"/>
      <c r="G248" s="367"/>
      <c r="H248" s="367"/>
      <c r="I248" s="367"/>
      <c r="J248" s="367"/>
      <c r="K248" s="367"/>
      <c r="L248" s="367"/>
      <c r="M248" s="349"/>
    </row>
    <row r="249" spans="1:13">
      <c r="A249" s="375"/>
      <c r="B249" s="379"/>
      <c r="C249" s="376"/>
      <c r="D249" s="376"/>
      <c r="E249" s="376"/>
      <c r="F249" s="367"/>
      <c r="G249" s="367"/>
      <c r="H249" s="367"/>
      <c r="I249" s="367"/>
      <c r="J249" s="367"/>
      <c r="K249" s="367"/>
      <c r="L249" s="367"/>
      <c r="M249" s="349"/>
    </row>
    <row r="250" spans="1:13">
      <c r="A250" s="375"/>
      <c r="B250" s="379"/>
      <c r="C250" s="376"/>
      <c r="D250" s="376"/>
      <c r="E250" s="376"/>
      <c r="F250" s="367"/>
      <c r="G250" s="367"/>
      <c r="H250" s="367"/>
      <c r="I250" s="367"/>
      <c r="J250" s="367"/>
      <c r="K250" s="367"/>
      <c r="L250" s="367"/>
      <c r="M250" s="349"/>
    </row>
    <row r="251" spans="1:13">
      <c r="A251" s="375"/>
      <c r="B251" s="379"/>
      <c r="C251" s="376"/>
      <c r="D251" s="376"/>
      <c r="E251" s="376"/>
      <c r="F251" s="367"/>
      <c r="G251" s="367"/>
      <c r="H251" s="367"/>
      <c r="I251" s="367"/>
      <c r="J251" s="367"/>
      <c r="K251" s="367"/>
      <c r="L251" s="367"/>
      <c r="M251" s="349"/>
    </row>
    <row r="252" spans="1:13">
      <c r="A252" s="375"/>
      <c r="B252" s="379"/>
      <c r="C252" s="376"/>
      <c r="D252" s="376"/>
      <c r="E252" s="376"/>
      <c r="F252" s="367"/>
      <c r="G252" s="367"/>
      <c r="H252" s="367"/>
      <c r="I252" s="367"/>
      <c r="J252" s="367"/>
      <c r="K252" s="367"/>
      <c r="L252" s="367"/>
      <c r="M252" s="349"/>
    </row>
    <row r="253" spans="1:13">
      <c r="A253" s="375"/>
      <c r="B253" s="379"/>
      <c r="C253" s="376"/>
      <c r="D253" s="376"/>
      <c r="E253" s="376"/>
      <c r="F253" s="367"/>
      <c r="G253" s="367"/>
      <c r="H253" s="367"/>
      <c r="I253" s="367"/>
      <c r="J253" s="367"/>
      <c r="K253" s="367"/>
      <c r="L253" s="367"/>
      <c r="M253" s="349"/>
    </row>
    <row r="254" spans="1:13">
      <c r="A254" s="375"/>
      <c r="B254" s="379"/>
      <c r="C254" s="376"/>
      <c r="D254" s="376"/>
      <c r="E254" s="376"/>
      <c r="F254" s="367"/>
      <c r="G254" s="367"/>
      <c r="H254" s="367"/>
      <c r="I254" s="367"/>
      <c r="J254" s="367"/>
      <c r="K254" s="367"/>
      <c r="L254" s="367"/>
      <c r="M254" s="349"/>
    </row>
    <row r="255" spans="1:13">
      <c r="A255" s="375"/>
      <c r="B255" s="380"/>
      <c r="C255" s="381"/>
      <c r="D255" s="381"/>
      <c r="E255" s="381"/>
      <c r="F255" s="367"/>
      <c r="G255" s="367"/>
      <c r="H255" s="367"/>
      <c r="I255" s="367"/>
      <c r="J255" s="367"/>
      <c r="K255" s="367"/>
      <c r="L255" s="367"/>
      <c r="M255" s="349"/>
    </row>
    <row r="256" spans="1:13">
      <c r="A256" s="375"/>
      <c r="B256" s="28"/>
      <c r="C256" s="376"/>
      <c r="D256" s="376"/>
      <c r="E256" s="376"/>
      <c r="F256" s="367"/>
      <c r="G256" s="367"/>
      <c r="H256" s="367"/>
      <c r="I256" s="367"/>
      <c r="J256" s="367"/>
      <c r="K256" s="367"/>
      <c r="L256" s="367"/>
      <c r="M256" s="349"/>
    </row>
    <row r="257" spans="1:13">
      <c r="A257" s="375"/>
      <c r="B257" s="377"/>
      <c r="C257" s="376"/>
      <c r="D257" s="376"/>
      <c r="E257" s="376"/>
      <c r="F257" s="367"/>
      <c r="G257" s="367"/>
      <c r="H257" s="367"/>
      <c r="I257" s="367"/>
      <c r="J257" s="367"/>
      <c r="K257" s="367"/>
      <c r="L257" s="367"/>
      <c r="M257" s="349"/>
    </row>
    <row r="258" spans="1:13">
      <c r="A258" s="375"/>
      <c r="B258" s="378"/>
      <c r="C258" s="376"/>
      <c r="D258" s="376"/>
      <c r="E258" s="376"/>
      <c r="F258" s="367"/>
      <c r="G258" s="367"/>
      <c r="H258" s="367"/>
      <c r="I258" s="367"/>
      <c r="J258" s="367"/>
      <c r="K258" s="367"/>
      <c r="L258" s="367"/>
      <c r="M258" s="349"/>
    </row>
    <row r="259" spans="1:13">
      <c r="A259" s="375"/>
      <c r="B259" s="379"/>
      <c r="C259" s="376"/>
      <c r="D259" s="376"/>
      <c r="E259" s="376"/>
      <c r="F259" s="367"/>
      <c r="G259" s="367"/>
      <c r="H259" s="367"/>
      <c r="I259" s="367"/>
      <c r="J259" s="367"/>
      <c r="K259" s="367"/>
      <c r="L259" s="367"/>
      <c r="M259" s="349"/>
    </row>
    <row r="260" spans="1:13">
      <c r="A260" s="375"/>
      <c r="B260" s="379"/>
      <c r="C260" s="376"/>
      <c r="D260" s="376"/>
      <c r="E260" s="376"/>
      <c r="F260" s="367"/>
      <c r="G260" s="367"/>
      <c r="H260" s="367"/>
      <c r="I260" s="367"/>
      <c r="J260" s="367"/>
      <c r="K260" s="367"/>
      <c r="L260" s="367"/>
      <c r="M260" s="349"/>
    </row>
    <row r="261" spans="1:13">
      <c r="A261" s="375"/>
      <c r="B261" s="379"/>
      <c r="C261" s="376"/>
      <c r="D261" s="376"/>
      <c r="E261" s="376"/>
      <c r="F261" s="367"/>
      <c r="G261" s="367"/>
      <c r="H261" s="367"/>
      <c r="I261" s="367"/>
      <c r="J261" s="367"/>
      <c r="K261" s="367"/>
      <c r="L261" s="367"/>
      <c r="M261" s="349"/>
    </row>
    <row r="262" spans="1:13">
      <c r="A262" s="375"/>
      <c r="B262" s="379"/>
      <c r="C262" s="376"/>
      <c r="D262" s="376"/>
      <c r="E262" s="376"/>
      <c r="F262" s="367"/>
      <c r="G262" s="367"/>
      <c r="H262" s="367"/>
      <c r="I262" s="367"/>
      <c r="J262" s="367"/>
      <c r="K262" s="367"/>
      <c r="L262" s="367"/>
      <c r="M262" s="349"/>
    </row>
    <row r="263" spans="1:13">
      <c r="A263" s="375"/>
      <c r="B263" s="379"/>
      <c r="C263" s="376"/>
      <c r="D263" s="376"/>
      <c r="E263" s="376"/>
      <c r="F263" s="367"/>
      <c r="G263" s="367"/>
      <c r="H263" s="367"/>
      <c r="I263" s="367"/>
      <c r="J263" s="367"/>
      <c r="K263" s="367"/>
      <c r="L263" s="367"/>
      <c r="M263" s="349"/>
    </row>
    <row r="264" spans="1:13">
      <c r="A264" s="375"/>
      <c r="B264" s="379"/>
      <c r="C264" s="376"/>
      <c r="D264" s="376"/>
      <c r="E264" s="376"/>
      <c r="F264" s="367"/>
      <c r="G264" s="367"/>
      <c r="H264" s="367"/>
      <c r="I264" s="367"/>
      <c r="J264" s="367"/>
      <c r="K264" s="367"/>
      <c r="L264" s="367"/>
      <c r="M264" s="349"/>
    </row>
    <row r="265" spans="1:13">
      <c r="A265" s="375"/>
      <c r="B265" s="382"/>
      <c r="C265" s="383"/>
      <c r="D265" s="383"/>
      <c r="E265" s="383"/>
      <c r="F265" s="367"/>
      <c r="G265" s="367"/>
      <c r="H265" s="367"/>
      <c r="I265" s="367"/>
      <c r="J265" s="367"/>
      <c r="K265" s="367"/>
      <c r="L265" s="367"/>
      <c r="M265" s="349"/>
    </row>
    <row r="266" spans="1:13">
      <c r="A266" s="375"/>
      <c r="B266" s="28"/>
      <c r="C266" s="376"/>
      <c r="D266" s="376"/>
      <c r="E266" s="376"/>
      <c r="F266" s="367"/>
      <c r="G266" s="367"/>
      <c r="H266" s="367"/>
      <c r="I266" s="367"/>
      <c r="J266" s="367"/>
      <c r="K266" s="367"/>
      <c r="L266" s="367"/>
      <c r="M266" s="349"/>
    </row>
    <row r="267" spans="1:13">
      <c r="F267" s="367"/>
      <c r="G267" s="367"/>
      <c r="H267" s="367"/>
      <c r="I267" s="367"/>
      <c r="J267" s="367"/>
      <c r="K267" s="367"/>
      <c r="L267" s="367"/>
      <c r="M267" s="349"/>
    </row>
    <row r="268" spans="1:13">
      <c r="F268" s="367"/>
      <c r="G268" s="367"/>
      <c r="H268" s="367"/>
      <c r="I268" s="367"/>
      <c r="J268" s="367"/>
      <c r="K268" s="367"/>
      <c r="L268" s="367"/>
      <c r="M268" s="349"/>
    </row>
    <row r="269" spans="1:13">
      <c r="F269" s="367"/>
      <c r="G269" s="367"/>
      <c r="H269" s="367"/>
      <c r="I269" s="367"/>
      <c r="J269" s="367"/>
      <c r="K269" s="367"/>
      <c r="L269" s="367"/>
      <c r="M269" s="349"/>
    </row>
    <row r="270" spans="1:13">
      <c r="F270" s="367"/>
      <c r="G270" s="367"/>
      <c r="H270" s="367"/>
      <c r="I270" s="367"/>
      <c r="J270" s="367"/>
      <c r="K270" s="367"/>
      <c r="L270" s="367"/>
      <c r="M270" s="349"/>
    </row>
    <row r="271" spans="1:13">
      <c r="F271" s="367"/>
      <c r="G271" s="367"/>
      <c r="H271" s="367"/>
      <c r="I271" s="367"/>
      <c r="J271" s="367"/>
      <c r="K271" s="367"/>
      <c r="L271" s="367"/>
      <c r="M271" s="349"/>
    </row>
    <row r="272" spans="1:13">
      <c r="F272" s="367"/>
      <c r="G272" s="367"/>
      <c r="H272" s="367"/>
      <c r="I272" s="367"/>
      <c r="J272" s="367"/>
      <c r="K272" s="367"/>
      <c r="L272" s="367"/>
      <c r="M272" s="349"/>
    </row>
    <row r="273" spans="1:13">
      <c r="F273" s="367"/>
      <c r="G273" s="367"/>
      <c r="H273" s="367"/>
      <c r="I273" s="367"/>
      <c r="J273" s="367"/>
      <c r="K273" s="367"/>
      <c r="L273" s="367"/>
      <c r="M273" s="349"/>
    </row>
    <row r="274" spans="1:13">
      <c r="F274" s="367"/>
      <c r="G274" s="367"/>
      <c r="H274" s="367"/>
      <c r="I274" s="367"/>
      <c r="J274" s="367"/>
      <c r="K274" s="367"/>
      <c r="L274" s="367"/>
      <c r="M274" s="349"/>
    </row>
    <row r="275" spans="1:13">
      <c r="F275" s="367"/>
      <c r="G275" s="367"/>
      <c r="H275" s="367"/>
      <c r="I275" s="367"/>
      <c r="J275" s="367"/>
      <c r="K275" s="367"/>
      <c r="L275" s="367"/>
      <c r="M275" s="349"/>
    </row>
    <row r="276" spans="1:13">
      <c r="F276" s="367"/>
      <c r="G276" s="367"/>
      <c r="H276" s="367"/>
      <c r="I276" s="367"/>
      <c r="J276" s="367"/>
      <c r="K276" s="367"/>
      <c r="L276" s="367"/>
      <c r="M276" s="349"/>
    </row>
    <row r="277" spans="1:13" ht="48" customHeight="1">
      <c r="F277" s="367"/>
      <c r="G277" s="367"/>
      <c r="H277" s="367"/>
      <c r="I277" s="367"/>
      <c r="J277" s="367"/>
      <c r="K277" s="367"/>
      <c r="L277" s="367"/>
      <c r="M277" s="349"/>
    </row>
    <row r="278" spans="1:13">
      <c r="F278" s="367"/>
      <c r="G278" s="367"/>
      <c r="H278" s="367"/>
      <c r="I278" s="367"/>
      <c r="J278" s="367"/>
      <c r="K278" s="367"/>
      <c r="L278" s="367"/>
      <c r="M278" s="349"/>
    </row>
    <row r="279" spans="1:13">
      <c r="F279" s="367"/>
      <c r="G279" s="367"/>
      <c r="H279" s="367"/>
      <c r="I279" s="367"/>
      <c r="J279" s="367"/>
      <c r="K279" s="367"/>
      <c r="L279" s="367"/>
      <c r="M279" s="349"/>
    </row>
    <row r="280" spans="1:13">
      <c r="F280" s="367"/>
      <c r="G280" s="367"/>
      <c r="H280" s="367"/>
      <c r="I280" s="367"/>
      <c r="J280" s="367"/>
      <c r="K280" s="367"/>
      <c r="L280" s="367"/>
      <c r="M280" s="349"/>
    </row>
    <row r="281" spans="1:13">
      <c r="F281" s="367"/>
      <c r="G281" s="367"/>
      <c r="H281" s="367"/>
      <c r="I281" s="367"/>
      <c r="J281" s="367"/>
      <c r="K281" s="367"/>
      <c r="L281" s="367"/>
      <c r="M281" s="349"/>
    </row>
    <row r="282" spans="1:13">
      <c r="F282" s="367"/>
      <c r="G282" s="367"/>
      <c r="H282" s="367"/>
      <c r="I282" s="367"/>
      <c r="J282" s="367"/>
      <c r="K282" s="367"/>
      <c r="L282" s="367"/>
      <c r="M282" s="349"/>
    </row>
    <row r="283" spans="1:13">
      <c r="F283" s="367"/>
      <c r="G283" s="367"/>
      <c r="H283" s="367"/>
      <c r="I283" s="367"/>
      <c r="J283" s="367"/>
      <c r="K283" s="367"/>
      <c r="L283" s="367"/>
      <c r="M283" s="349"/>
    </row>
    <row r="284" spans="1:13">
      <c r="F284" s="367"/>
      <c r="G284" s="367"/>
      <c r="H284" s="367"/>
      <c r="I284" s="367"/>
      <c r="J284" s="367"/>
      <c r="K284" s="367"/>
      <c r="L284" s="367"/>
      <c r="M284" s="349"/>
    </row>
    <row r="285" spans="1:13" ht="10.5" customHeight="1">
      <c r="A285" s="375"/>
      <c r="B285" s="379"/>
      <c r="C285" s="376"/>
      <c r="D285" s="376"/>
      <c r="E285" s="376"/>
      <c r="F285" s="367"/>
      <c r="G285" s="367"/>
      <c r="H285" s="367"/>
      <c r="I285" s="367"/>
      <c r="J285" s="367"/>
      <c r="K285" s="367"/>
      <c r="L285" s="367"/>
      <c r="M285" s="349"/>
    </row>
    <row r="286" spans="1:13">
      <c r="A286" s="375"/>
      <c r="B286" s="384"/>
      <c r="C286" s="376"/>
      <c r="D286" s="376"/>
      <c r="E286" s="376"/>
      <c r="F286" s="367"/>
      <c r="G286" s="367"/>
      <c r="H286" s="367"/>
      <c r="I286" s="367"/>
      <c r="J286" s="367"/>
      <c r="K286" s="367"/>
      <c r="L286" s="367"/>
      <c r="M286" s="349"/>
    </row>
    <row r="287" spans="1:13">
      <c r="A287" s="375"/>
      <c r="B287" s="378"/>
      <c r="C287" s="376"/>
      <c r="D287" s="376"/>
      <c r="E287" s="376"/>
      <c r="F287" s="367"/>
      <c r="G287" s="367"/>
      <c r="H287" s="367"/>
      <c r="I287" s="367"/>
      <c r="J287" s="367"/>
      <c r="K287" s="367"/>
      <c r="L287" s="367"/>
      <c r="M287" s="349"/>
    </row>
    <row r="288" spans="1:13">
      <c r="A288" s="375"/>
      <c r="B288" s="379"/>
      <c r="C288" s="376"/>
      <c r="D288" s="376"/>
      <c r="E288" s="376"/>
      <c r="F288" s="367"/>
      <c r="G288" s="367"/>
      <c r="H288" s="367"/>
      <c r="I288" s="367"/>
      <c r="J288" s="367"/>
      <c r="K288" s="367"/>
      <c r="L288" s="367"/>
      <c r="M288" s="349"/>
    </row>
    <row r="289" spans="1:13">
      <c r="A289" s="375"/>
      <c r="B289" s="379"/>
      <c r="C289" s="376"/>
      <c r="D289" s="376"/>
      <c r="E289" s="376"/>
      <c r="F289" s="367"/>
      <c r="G289" s="367"/>
      <c r="H289" s="367"/>
      <c r="I289" s="367"/>
      <c r="J289" s="367"/>
      <c r="K289" s="367"/>
      <c r="L289" s="367"/>
      <c r="M289" s="349"/>
    </row>
    <row r="290" spans="1:13">
      <c r="A290" s="375"/>
      <c r="B290" s="379"/>
      <c r="C290" s="376"/>
      <c r="D290" s="376"/>
      <c r="E290" s="376"/>
      <c r="F290" s="367"/>
      <c r="G290" s="367"/>
      <c r="H290" s="367"/>
      <c r="I290" s="367"/>
      <c r="J290" s="367"/>
      <c r="K290" s="367"/>
      <c r="L290" s="367"/>
      <c r="M290" s="349"/>
    </row>
    <row r="291" spans="1:13">
      <c r="A291" s="375"/>
      <c r="B291" s="379"/>
      <c r="C291" s="376"/>
      <c r="D291" s="376"/>
      <c r="E291" s="376"/>
      <c r="F291" s="367"/>
      <c r="G291" s="367"/>
      <c r="H291" s="367"/>
      <c r="I291" s="367"/>
      <c r="J291" s="367"/>
      <c r="K291" s="367"/>
      <c r="L291" s="367"/>
      <c r="M291" s="349"/>
    </row>
    <row r="292" spans="1:13">
      <c r="A292" s="375"/>
      <c r="B292" s="379"/>
      <c r="C292" s="376"/>
      <c r="D292" s="376"/>
      <c r="E292" s="376"/>
      <c r="F292" s="367"/>
      <c r="G292" s="367"/>
      <c r="H292" s="367"/>
      <c r="I292" s="367"/>
      <c r="J292" s="367"/>
      <c r="K292" s="367"/>
      <c r="L292" s="367"/>
      <c r="M292" s="349"/>
    </row>
    <row r="293" spans="1:13">
      <c r="A293" s="375"/>
      <c r="B293" s="379"/>
      <c r="C293" s="376"/>
      <c r="D293" s="376"/>
      <c r="E293" s="376"/>
      <c r="F293" s="367"/>
      <c r="G293" s="367"/>
      <c r="H293" s="367"/>
      <c r="I293" s="367"/>
      <c r="J293" s="367"/>
      <c r="K293" s="367"/>
      <c r="L293" s="367"/>
      <c r="M293" s="349"/>
    </row>
    <row r="294" spans="1:13">
      <c r="A294" s="375"/>
      <c r="B294" s="380"/>
      <c r="C294" s="381"/>
      <c r="D294" s="381"/>
      <c r="E294" s="381"/>
      <c r="F294" s="367"/>
      <c r="G294" s="367"/>
      <c r="H294" s="367"/>
      <c r="I294" s="367"/>
      <c r="J294" s="367"/>
      <c r="K294" s="367"/>
      <c r="L294" s="367"/>
      <c r="M294" s="349"/>
    </row>
    <row r="295" spans="1:13">
      <c r="A295" s="375"/>
      <c r="B295" s="28"/>
      <c r="C295" s="376"/>
      <c r="D295" s="376"/>
      <c r="E295" s="376"/>
      <c r="F295" s="367"/>
      <c r="G295" s="367"/>
      <c r="H295" s="367"/>
      <c r="I295" s="367"/>
      <c r="J295" s="367"/>
      <c r="K295" s="367"/>
      <c r="L295" s="367"/>
      <c r="M295" s="349"/>
    </row>
    <row r="296" spans="1:13">
      <c r="F296" s="367"/>
      <c r="G296" s="367"/>
      <c r="H296" s="367"/>
      <c r="I296" s="367"/>
      <c r="J296" s="367"/>
      <c r="K296" s="367"/>
      <c r="L296" s="367"/>
      <c r="M296" s="349"/>
    </row>
    <row r="297" spans="1:13">
      <c r="F297" s="367"/>
      <c r="G297" s="367"/>
      <c r="H297" s="367"/>
      <c r="I297" s="367"/>
      <c r="J297" s="367"/>
      <c r="K297" s="367"/>
      <c r="L297" s="367"/>
      <c r="M297" s="349"/>
    </row>
    <row r="298" spans="1:13">
      <c r="F298" s="367"/>
      <c r="G298" s="367"/>
      <c r="H298" s="367"/>
      <c r="I298" s="367"/>
      <c r="J298" s="367"/>
      <c r="K298" s="367"/>
      <c r="L298" s="367"/>
      <c r="M298" s="349"/>
    </row>
    <row r="299" spans="1:13">
      <c r="F299" s="367"/>
      <c r="G299" s="367"/>
      <c r="H299" s="367"/>
      <c r="I299" s="367"/>
      <c r="J299" s="367"/>
      <c r="K299" s="367"/>
      <c r="L299" s="367"/>
      <c r="M299" s="349"/>
    </row>
    <row r="300" spans="1:13">
      <c r="F300" s="367"/>
      <c r="G300" s="367"/>
      <c r="H300" s="367"/>
      <c r="I300" s="367"/>
      <c r="J300" s="367"/>
      <c r="K300" s="367"/>
      <c r="L300" s="367"/>
      <c r="M300" s="349"/>
    </row>
    <row r="301" spans="1:13">
      <c r="F301" s="367"/>
      <c r="G301" s="367"/>
      <c r="H301" s="367"/>
      <c r="I301" s="367"/>
      <c r="J301" s="367"/>
      <c r="K301" s="367"/>
      <c r="L301" s="367"/>
      <c r="M301" s="349"/>
    </row>
    <row r="302" spans="1:13">
      <c r="F302" s="367"/>
      <c r="G302" s="367"/>
      <c r="H302" s="367"/>
      <c r="I302" s="367"/>
      <c r="J302" s="367"/>
      <c r="K302" s="367"/>
      <c r="L302" s="367"/>
      <c r="M302" s="349"/>
    </row>
    <row r="303" spans="1:13">
      <c r="F303" s="367"/>
      <c r="G303" s="367"/>
      <c r="H303" s="367"/>
      <c r="I303" s="367"/>
      <c r="J303" s="367"/>
      <c r="K303" s="367"/>
      <c r="L303" s="367"/>
      <c r="M303" s="349"/>
    </row>
    <row r="304" spans="1:13">
      <c r="F304" s="367"/>
      <c r="G304" s="367"/>
      <c r="H304" s="367"/>
      <c r="I304" s="367"/>
      <c r="J304" s="367"/>
      <c r="K304" s="367"/>
      <c r="L304" s="367"/>
      <c r="M304" s="349"/>
    </row>
    <row r="305" spans="6:13">
      <c r="F305" s="367"/>
      <c r="G305" s="367"/>
      <c r="H305" s="367"/>
      <c r="I305" s="367"/>
      <c r="J305" s="367"/>
      <c r="K305" s="367"/>
      <c r="L305" s="367"/>
      <c r="M305" s="349"/>
    </row>
    <row r="306" spans="6:13">
      <c r="F306" s="367"/>
      <c r="G306" s="367"/>
      <c r="H306" s="367"/>
      <c r="I306" s="367"/>
      <c r="J306" s="367"/>
      <c r="K306" s="367"/>
      <c r="L306" s="367"/>
      <c r="M306" s="349"/>
    </row>
    <row r="307" spans="6:13">
      <c r="F307" s="367"/>
      <c r="G307" s="367"/>
      <c r="H307" s="367"/>
      <c r="I307" s="367"/>
      <c r="J307" s="367"/>
      <c r="K307" s="367"/>
      <c r="L307" s="367"/>
      <c r="M307" s="349"/>
    </row>
    <row r="308" spans="6:13">
      <c r="F308" s="367"/>
      <c r="G308" s="367"/>
      <c r="H308" s="367"/>
      <c r="I308" s="367"/>
      <c r="J308" s="367"/>
      <c r="K308" s="367"/>
      <c r="L308" s="367"/>
      <c r="M308" s="349"/>
    </row>
    <row r="309" spans="6:13">
      <c r="F309" s="367"/>
      <c r="G309" s="367"/>
      <c r="H309" s="367"/>
      <c r="I309" s="367"/>
      <c r="J309" s="367"/>
      <c r="K309" s="367"/>
      <c r="L309" s="367"/>
      <c r="M309" s="349"/>
    </row>
    <row r="310" spans="6:13">
      <c r="F310" s="367"/>
      <c r="G310" s="367"/>
      <c r="H310" s="367"/>
      <c r="I310" s="367"/>
      <c r="J310" s="367"/>
      <c r="K310" s="367"/>
      <c r="L310" s="367"/>
      <c r="M310" s="349"/>
    </row>
    <row r="311" spans="6:13">
      <c r="F311" s="367"/>
      <c r="G311" s="367"/>
      <c r="H311" s="367"/>
      <c r="I311" s="367"/>
      <c r="J311" s="367"/>
      <c r="K311" s="367"/>
      <c r="L311" s="367"/>
      <c r="M311" s="349"/>
    </row>
    <row r="312" spans="6:13">
      <c r="F312" s="367"/>
      <c r="G312" s="367"/>
      <c r="H312" s="367"/>
      <c r="I312" s="367"/>
      <c r="J312" s="367"/>
      <c r="K312" s="367"/>
      <c r="L312" s="367"/>
      <c r="M312" s="349"/>
    </row>
    <row r="313" spans="6:13">
      <c r="F313" s="367"/>
      <c r="G313" s="367"/>
      <c r="H313" s="367"/>
      <c r="I313" s="367"/>
      <c r="J313" s="367"/>
      <c r="K313" s="367"/>
      <c r="L313" s="367"/>
      <c r="M313" s="349"/>
    </row>
    <row r="314" spans="6:13">
      <c r="F314" s="367"/>
      <c r="G314" s="367"/>
      <c r="H314" s="367"/>
      <c r="I314" s="367"/>
      <c r="J314" s="367"/>
      <c r="K314" s="367"/>
      <c r="L314" s="367"/>
      <c r="M314" s="349"/>
    </row>
    <row r="315" spans="6:13">
      <c r="F315" s="367"/>
      <c r="G315" s="367"/>
      <c r="H315" s="367"/>
      <c r="I315" s="367"/>
      <c r="J315" s="367"/>
      <c r="K315" s="367"/>
      <c r="L315" s="367"/>
      <c r="M315" s="349"/>
    </row>
    <row r="316" spans="6:13">
      <c r="F316" s="367"/>
      <c r="G316" s="367"/>
      <c r="H316" s="367"/>
      <c r="I316" s="367"/>
      <c r="J316" s="367"/>
      <c r="K316" s="367"/>
      <c r="L316" s="367"/>
      <c r="M316" s="349"/>
    </row>
    <row r="317" spans="6:13">
      <c r="F317" s="367"/>
      <c r="G317" s="367"/>
      <c r="H317" s="367"/>
      <c r="I317" s="367"/>
      <c r="J317" s="367"/>
      <c r="K317" s="367"/>
      <c r="L317" s="367"/>
      <c r="M317" s="349"/>
    </row>
    <row r="318" spans="6:13">
      <c r="F318" s="367"/>
      <c r="G318" s="367"/>
      <c r="H318" s="367"/>
      <c r="I318" s="367"/>
      <c r="J318" s="367"/>
      <c r="K318" s="367"/>
      <c r="L318" s="367"/>
      <c r="M318" s="349"/>
    </row>
    <row r="319" spans="6:13">
      <c r="F319" s="367"/>
      <c r="G319" s="367"/>
      <c r="H319" s="367"/>
      <c r="I319" s="367"/>
      <c r="J319" s="367"/>
      <c r="K319" s="367"/>
      <c r="L319" s="367"/>
      <c r="M319" s="349"/>
    </row>
    <row r="320" spans="6:13">
      <c r="F320" s="367"/>
      <c r="G320" s="367"/>
      <c r="H320" s="367"/>
      <c r="I320" s="367"/>
      <c r="J320" s="367"/>
      <c r="K320" s="367"/>
      <c r="L320" s="367"/>
      <c r="M320" s="349"/>
    </row>
    <row r="321" spans="1:13">
      <c r="F321" s="367"/>
      <c r="G321" s="367"/>
      <c r="H321" s="367"/>
      <c r="I321" s="367"/>
      <c r="J321" s="367"/>
      <c r="K321" s="367"/>
      <c r="L321" s="367"/>
      <c r="M321" s="349"/>
    </row>
    <row r="322" spans="1:13">
      <c r="F322" s="367"/>
      <c r="G322" s="367"/>
      <c r="H322" s="367"/>
      <c r="I322" s="367"/>
      <c r="J322" s="367"/>
      <c r="K322" s="367"/>
      <c r="L322" s="367"/>
      <c r="M322" s="349"/>
    </row>
    <row r="323" spans="1:13">
      <c r="F323" s="367"/>
      <c r="G323" s="367"/>
      <c r="H323" s="367"/>
      <c r="I323" s="367"/>
      <c r="J323" s="367"/>
      <c r="K323" s="367"/>
      <c r="L323" s="367"/>
      <c r="M323" s="349"/>
    </row>
    <row r="324" spans="1:13">
      <c r="F324" s="367"/>
      <c r="G324" s="367"/>
      <c r="H324" s="367"/>
      <c r="I324" s="367"/>
      <c r="J324" s="367"/>
      <c r="K324" s="367"/>
      <c r="L324" s="367"/>
      <c r="M324" s="349"/>
    </row>
    <row r="325" spans="1:13">
      <c r="A325" s="375"/>
      <c r="B325" s="28"/>
      <c r="C325" s="376"/>
      <c r="D325" s="376"/>
      <c r="E325" s="376"/>
      <c r="F325" s="367"/>
      <c r="G325" s="367"/>
      <c r="H325" s="367"/>
      <c r="I325" s="367"/>
      <c r="J325" s="367"/>
      <c r="K325" s="367"/>
      <c r="L325" s="367"/>
      <c r="M325" s="349"/>
    </row>
    <row r="326" spans="1:13">
      <c r="A326" s="375"/>
      <c r="B326" s="385"/>
      <c r="C326" s="386"/>
      <c r="D326" s="386"/>
      <c r="E326" s="386"/>
      <c r="F326" s="367"/>
      <c r="G326" s="367"/>
      <c r="H326" s="367"/>
      <c r="I326" s="367"/>
      <c r="J326" s="367"/>
      <c r="K326" s="367"/>
      <c r="L326" s="367"/>
      <c r="M326" s="349"/>
    </row>
    <row r="327" spans="1:13">
      <c r="A327" s="375"/>
      <c r="B327" s="385"/>
      <c r="C327" s="28"/>
      <c r="D327" s="28"/>
      <c r="E327" s="28"/>
      <c r="F327" s="367"/>
      <c r="G327" s="367"/>
      <c r="H327" s="367"/>
      <c r="I327" s="367"/>
      <c r="J327" s="367"/>
      <c r="K327" s="367"/>
      <c r="L327" s="367"/>
      <c r="M327" s="349"/>
    </row>
    <row r="328" spans="1:13">
      <c r="A328" s="375"/>
      <c r="B328" s="382"/>
      <c r="C328" s="28"/>
      <c r="D328" s="28"/>
      <c r="E328" s="28"/>
      <c r="F328" s="367"/>
      <c r="G328" s="367"/>
      <c r="H328" s="367"/>
      <c r="I328" s="367"/>
      <c r="J328" s="367"/>
      <c r="K328" s="367"/>
      <c r="L328" s="367"/>
      <c r="M328" s="349"/>
    </row>
    <row r="329" spans="1:13">
      <c r="A329" s="375"/>
      <c r="B329" s="379"/>
      <c r="C329" s="376"/>
      <c r="D329" s="376"/>
      <c r="E329" s="376"/>
      <c r="F329" s="368"/>
      <c r="G329" s="368"/>
      <c r="H329" s="367"/>
      <c r="I329" s="367"/>
      <c r="J329" s="367"/>
      <c r="K329" s="367"/>
      <c r="L329" s="367"/>
      <c r="M329" s="349"/>
    </row>
    <row r="330" spans="1:13">
      <c r="A330" s="375"/>
      <c r="B330" s="379"/>
      <c r="C330" s="376"/>
      <c r="D330" s="376"/>
      <c r="E330" s="376"/>
      <c r="F330" s="368"/>
      <c r="G330" s="368"/>
      <c r="H330" s="367"/>
      <c r="I330" s="367"/>
      <c r="J330" s="367"/>
      <c r="K330" s="367"/>
      <c r="L330" s="367"/>
      <c r="M330" s="349"/>
    </row>
    <row r="331" spans="1:13">
      <c r="A331" s="375"/>
      <c r="B331" s="379"/>
      <c r="C331" s="376"/>
      <c r="D331" s="376"/>
      <c r="E331" s="376"/>
      <c r="F331" s="367"/>
      <c r="G331" s="367"/>
      <c r="H331" s="367"/>
      <c r="I331" s="367"/>
      <c r="J331" s="367"/>
      <c r="K331" s="367"/>
      <c r="L331" s="367"/>
      <c r="M331" s="349"/>
    </row>
    <row r="332" spans="1:13">
      <c r="A332" s="375"/>
      <c r="B332" s="379"/>
      <c r="C332" s="376"/>
      <c r="D332" s="376"/>
      <c r="E332" s="376"/>
      <c r="F332" s="367"/>
      <c r="G332" s="367"/>
      <c r="H332" s="367"/>
      <c r="I332" s="367"/>
      <c r="J332" s="367"/>
      <c r="K332" s="367"/>
      <c r="L332" s="367"/>
      <c r="M332" s="349"/>
    </row>
    <row r="333" spans="1:13">
      <c r="A333" s="375"/>
      <c r="B333" s="379"/>
      <c r="C333" s="376"/>
      <c r="D333" s="376"/>
      <c r="E333" s="376"/>
      <c r="F333" s="367"/>
      <c r="G333" s="367"/>
      <c r="H333" s="367"/>
      <c r="I333" s="367"/>
      <c r="J333" s="367"/>
      <c r="K333" s="367"/>
      <c r="L333" s="367"/>
      <c r="M333" s="349"/>
    </row>
    <row r="334" spans="1:13">
      <c r="A334" s="375"/>
      <c r="B334" s="379"/>
      <c r="C334" s="376"/>
      <c r="D334" s="376"/>
      <c r="E334" s="376"/>
      <c r="F334" s="367"/>
      <c r="G334" s="367"/>
      <c r="H334" s="367"/>
      <c r="I334" s="367"/>
      <c r="J334" s="367"/>
      <c r="K334" s="367"/>
      <c r="L334" s="367"/>
      <c r="M334" s="349"/>
    </row>
    <row r="335" spans="1:13">
      <c r="A335" s="375"/>
      <c r="B335" s="382"/>
      <c r="C335" s="383"/>
      <c r="D335" s="383"/>
      <c r="E335" s="383"/>
      <c r="F335" s="367"/>
      <c r="G335" s="367"/>
      <c r="H335" s="367"/>
      <c r="I335" s="367"/>
      <c r="J335" s="367"/>
      <c r="K335" s="367"/>
      <c r="L335" s="367"/>
      <c r="M335" s="349"/>
    </row>
    <row r="336" spans="1:13">
      <c r="A336" s="375"/>
      <c r="B336" s="28"/>
      <c r="C336" s="376"/>
      <c r="D336" s="376"/>
      <c r="E336" s="376"/>
      <c r="F336" s="367"/>
      <c r="G336" s="367"/>
      <c r="H336" s="367"/>
      <c r="I336" s="367"/>
      <c r="J336" s="367"/>
      <c r="K336" s="367"/>
      <c r="L336" s="367"/>
      <c r="M336" s="349"/>
    </row>
    <row r="337" spans="1:13">
      <c r="A337" s="375"/>
      <c r="B337" s="378"/>
      <c r="C337" s="376"/>
      <c r="D337" s="376"/>
      <c r="E337" s="376"/>
      <c r="F337" s="367"/>
      <c r="G337" s="367"/>
      <c r="H337" s="367"/>
      <c r="I337" s="367"/>
      <c r="J337" s="367"/>
      <c r="K337" s="367"/>
      <c r="L337" s="367"/>
      <c r="M337" s="349"/>
    </row>
    <row r="338" spans="1:13">
      <c r="A338" s="375"/>
      <c r="B338" s="384"/>
      <c r="C338" s="386"/>
      <c r="D338" s="386"/>
      <c r="E338" s="386"/>
      <c r="F338" s="367"/>
      <c r="G338" s="367"/>
      <c r="H338" s="367"/>
      <c r="I338" s="367"/>
      <c r="J338" s="367"/>
      <c r="K338" s="367"/>
      <c r="L338" s="367"/>
      <c r="M338" s="349"/>
    </row>
    <row r="339" spans="1:13">
      <c r="A339" s="375"/>
      <c r="B339" s="384"/>
      <c r="C339" s="28"/>
      <c r="D339" s="28"/>
      <c r="E339" s="28"/>
      <c r="F339" s="367"/>
      <c r="G339" s="367"/>
      <c r="H339" s="367"/>
      <c r="I339" s="367"/>
      <c r="J339" s="367"/>
      <c r="K339" s="367"/>
      <c r="L339" s="367"/>
      <c r="M339" s="349"/>
    </row>
    <row r="340" spans="1:13">
      <c r="A340" s="375"/>
      <c r="B340" s="382"/>
      <c r="C340" s="376"/>
      <c r="D340" s="376"/>
      <c r="E340" s="376"/>
      <c r="F340" s="367"/>
      <c r="G340" s="367"/>
      <c r="H340" s="367"/>
      <c r="I340" s="367"/>
      <c r="J340" s="367"/>
      <c r="K340" s="367"/>
      <c r="L340" s="367"/>
      <c r="M340" s="349"/>
    </row>
    <row r="341" spans="1:13">
      <c r="A341" s="375"/>
      <c r="B341" s="379"/>
      <c r="C341" s="376"/>
      <c r="D341" s="376"/>
      <c r="E341" s="376"/>
      <c r="F341" s="368"/>
      <c r="G341" s="368"/>
      <c r="H341" s="367"/>
      <c r="I341" s="367"/>
      <c r="J341" s="367"/>
      <c r="K341" s="367"/>
      <c r="L341" s="367"/>
      <c r="M341" s="349"/>
    </row>
    <row r="342" spans="1:13">
      <c r="A342" s="375"/>
      <c r="B342" s="379"/>
      <c r="C342" s="376"/>
      <c r="D342" s="376"/>
      <c r="E342" s="376"/>
      <c r="F342" s="368"/>
      <c r="G342" s="368"/>
      <c r="H342" s="367"/>
      <c r="I342" s="367"/>
      <c r="J342" s="367"/>
      <c r="K342" s="367"/>
      <c r="L342" s="367"/>
      <c r="M342" s="349"/>
    </row>
    <row r="343" spans="1:13">
      <c r="A343" s="375"/>
      <c r="B343" s="379"/>
      <c r="C343" s="376"/>
      <c r="D343" s="376"/>
      <c r="E343" s="376"/>
      <c r="F343" s="367"/>
      <c r="G343" s="367"/>
      <c r="H343" s="367"/>
      <c r="I343" s="367"/>
      <c r="J343" s="367"/>
      <c r="K343" s="367"/>
      <c r="L343" s="367"/>
      <c r="M343" s="349"/>
    </row>
    <row r="344" spans="1:13">
      <c r="A344" s="375"/>
      <c r="B344" s="379"/>
      <c r="C344" s="376"/>
      <c r="D344" s="376"/>
      <c r="E344" s="376"/>
      <c r="F344" s="367"/>
      <c r="G344" s="367"/>
      <c r="H344" s="367"/>
      <c r="I344" s="367"/>
      <c r="J344" s="367"/>
      <c r="K344" s="367"/>
      <c r="L344" s="367"/>
      <c r="M344" s="349"/>
    </row>
    <row r="345" spans="1:13">
      <c r="A345" s="375"/>
      <c r="B345" s="379"/>
      <c r="C345" s="376"/>
      <c r="D345" s="376"/>
      <c r="E345" s="376"/>
      <c r="F345" s="367"/>
      <c r="G345" s="367"/>
      <c r="H345" s="367"/>
      <c r="I345" s="367"/>
      <c r="J345" s="367"/>
      <c r="K345" s="367"/>
      <c r="L345" s="367"/>
      <c r="M345" s="349"/>
    </row>
    <row r="346" spans="1:13">
      <c r="A346" s="375"/>
      <c r="B346" s="379"/>
      <c r="C346" s="376"/>
      <c r="D346" s="376"/>
      <c r="E346" s="376"/>
      <c r="F346" s="367"/>
      <c r="G346" s="367"/>
      <c r="H346" s="367"/>
      <c r="I346" s="367"/>
      <c r="J346" s="367"/>
      <c r="K346" s="367"/>
      <c r="L346" s="367"/>
      <c r="M346" s="349"/>
    </row>
    <row r="347" spans="1:13">
      <c r="A347" s="375"/>
      <c r="B347" s="382"/>
      <c r="C347" s="383"/>
      <c r="D347" s="383"/>
      <c r="E347" s="383"/>
      <c r="F347" s="367"/>
      <c r="G347" s="367"/>
      <c r="H347" s="367"/>
      <c r="I347" s="367"/>
      <c r="J347" s="367"/>
      <c r="K347" s="367"/>
      <c r="L347" s="367"/>
      <c r="M347" s="349"/>
    </row>
    <row r="348" spans="1:13">
      <c r="A348" s="375"/>
      <c r="B348" s="28"/>
      <c r="C348" s="376"/>
      <c r="D348" s="376"/>
      <c r="E348" s="376"/>
      <c r="F348" s="367"/>
      <c r="G348" s="367"/>
      <c r="H348" s="367"/>
      <c r="I348" s="367"/>
      <c r="J348" s="367"/>
      <c r="K348" s="367"/>
      <c r="L348" s="367"/>
      <c r="M348" s="349"/>
    </row>
    <row r="349" spans="1:13">
      <c r="A349" s="375"/>
      <c r="B349" s="377"/>
      <c r="C349" s="376"/>
      <c r="D349" s="376"/>
      <c r="E349" s="376"/>
      <c r="F349" s="367"/>
      <c r="G349" s="367"/>
      <c r="H349" s="367"/>
      <c r="I349" s="367"/>
      <c r="J349" s="367"/>
      <c r="K349" s="367"/>
      <c r="L349" s="367"/>
      <c r="M349" s="349"/>
    </row>
    <row r="350" spans="1:13">
      <c r="A350" s="375"/>
      <c r="B350" s="382"/>
      <c r="C350" s="376"/>
      <c r="D350" s="376"/>
      <c r="E350" s="376"/>
      <c r="F350" s="367"/>
      <c r="G350" s="367"/>
      <c r="H350" s="367"/>
      <c r="I350" s="367"/>
      <c r="J350" s="367"/>
      <c r="K350" s="367"/>
      <c r="L350" s="367"/>
      <c r="M350" s="349"/>
    </row>
    <row r="351" spans="1:13">
      <c r="A351" s="375"/>
      <c r="B351" s="379"/>
      <c r="C351" s="376"/>
      <c r="D351" s="376"/>
      <c r="E351" s="376"/>
      <c r="F351" s="367"/>
      <c r="G351" s="367"/>
      <c r="H351" s="367"/>
      <c r="I351" s="367"/>
      <c r="J351" s="367"/>
      <c r="K351" s="367"/>
      <c r="L351" s="367"/>
      <c r="M351" s="349"/>
    </row>
    <row r="352" spans="1:13">
      <c r="A352" s="375"/>
      <c r="B352" s="379"/>
      <c r="C352" s="376"/>
      <c r="D352" s="376"/>
      <c r="E352" s="376"/>
      <c r="F352" s="367"/>
      <c r="G352" s="367"/>
      <c r="H352" s="367"/>
      <c r="I352" s="367"/>
      <c r="J352" s="367"/>
      <c r="K352" s="367"/>
      <c r="L352" s="367"/>
      <c r="M352" s="349"/>
    </row>
    <row r="353" spans="1:13">
      <c r="A353" s="375"/>
      <c r="B353" s="379"/>
      <c r="C353" s="376"/>
      <c r="D353" s="376"/>
      <c r="E353" s="376"/>
      <c r="F353" s="367"/>
      <c r="G353" s="367"/>
      <c r="H353" s="367"/>
      <c r="I353" s="367"/>
      <c r="J353" s="367"/>
      <c r="K353" s="367"/>
      <c r="L353" s="367"/>
      <c r="M353" s="349"/>
    </row>
    <row r="354" spans="1:13">
      <c r="A354" s="375"/>
      <c r="B354" s="379"/>
      <c r="C354" s="376"/>
      <c r="D354" s="376"/>
      <c r="E354" s="376"/>
      <c r="F354" s="367"/>
      <c r="G354" s="367"/>
      <c r="H354" s="367"/>
      <c r="I354" s="367"/>
      <c r="J354" s="367"/>
      <c r="K354" s="367"/>
      <c r="L354" s="367"/>
      <c r="M354" s="349"/>
    </row>
    <row r="355" spans="1:13">
      <c r="A355" s="375"/>
      <c r="B355" s="379"/>
      <c r="C355" s="376"/>
      <c r="D355" s="376"/>
      <c r="E355" s="376"/>
      <c r="F355" s="367"/>
      <c r="G355" s="367"/>
      <c r="H355" s="367"/>
      <c r="I355" s="367"/>
      <c r="J355" s="367"/>
      <c r="K355" s="367"/>
      <c r="L355" s="367"/>
      <c r="M355" s="349"/>
    </row>
    <row r="356" spans="1:13">
      <c r="A356" s="375"/>
      <c r="B356" s="379"/>
      <c r="C356" s="376"/>
      <c r="D356" s="376"/>
      <c r="E356" s="376"/>
      <c r="F356" s="367"/>
      <c r="G356" s="367"/>
      <c r="H356" s="367"/>
      <c r="I356" s="367"/>
      <c r="J356" s="367"/>
      <c r="K356" s="367"/>
      <c r="L356" s="367"/>
      <c r="M356" s="349"/>
    </row>
    <row r="357" spans="1:13">
      <c r="A357" s="375"/>
      <c r="B357" s="382"/>
      <c r="C357" s="383"/>
      <c r="D357" s="383"/>
      <c r="E357" s="383"/>
      <c r="F357" s="367"/>
      <c r="G357" s="367"/>
      <c r="H357" s="367"/>
      <c r="I357" s="367"/>
      <c r="J357" s="367"/>
      <c r="K357" s="367"/>
      <c r="L357" s="367"/>
      <c r="M357" s="349"/>
    </row>
    <row r="358" spans="1:13">
      <c r="A358" s="375"/>
      <c r="B358" s="28"/>
      <c r="C358" s="376"/>
      <c r="D358" s="376"/>
      <c r="E358" s="376"/>
      <c r="F358" s="367"/>
      <c r="G358" s="367"/>
      <c r="H358" s="367"/>
      <c r="I358" s="367"/>
      <c r="J358" s="367"/>
      <c r="K358" s="367"/>
      <c r="L358" s="367"/>
      <c r="M358" s="349"/>
    </row>
    <row r="359" spans="1:13">
      <c r="A359" s="375"/>
      <c r="B359" s="387"/>
      <c r="C359" s="376"/>
      <c r="D359" s="376"/>
      <c r="E359" s="376"/>
      <c r="F359" s="367"/>
      <c r="G359" s="367"/>
      <c r="H359" s="367"/>
      <c r="I359" s="367"/>
      <c r="J359" s="367"/>
      <c r="K359" s="367"/>
      <c r="L359" s="367"/>
      <c r="M359" s="349"/>
    </row>
    <row r="360" spans="1:13">
      <c r="A360" s="375"/>
      <c r="B360" s="382"/>
      <c r="C360" s="376"/>
      <c r="D360" s="376"/>
      <c r="E360" s="376"/>
      <c r="F360" s="367"/>
      <c r="G360" s="367"/>
      <c r="H360" s="367"/>
      <c r="I360" s="367"/>
      <c r="J360" s="367"/>
      <c r="K360" s="367"/>
      <c r="L360" s="367"/>
      <c r="M360" s="349"/>
    </row>
    <row r="361" spans="1:13">
      <c r="A361" s="375"/>
      <c r="B361" s="379"/>
      <c r="C361" s="376"/>
      <c r="D361" s="376"/>
      <c r="E361" s="376"/>
      <c r="F361" s="367"/>
      <c r="G361" s="367"/>
      <c r="H361" s="367"/>
      <c r="I361" s="367"/>
      <c r="J361" s="367"/>
      <c r="K361" s="367"/>
      <c r="L361" s="367"/>
      <c r="M361" s="349"/>
    </row>
    <row r="362" spans="1:13">
      <c r="A362" s="375"/>
      <c r="B362" s="379"/>
      <c r="C362" s="376"/>
      <c r="D362" s="376"/>
      <c r="E362" s="376"/>
      <c r="F362" s="367"/>
      <c r="G362" s="367"/>
      <c r="H362" s="367"/>
      <c r="I362" s="367"/>
      <c r="J362" s="367"/>
      <c r="K362" s="367"/>
      <c r="L362" s="367"/>
      <c r="M362" s="349"/>
    </row>
    <row r="363" spans="1:13">
      <c r="A363" s="375"/>
      <c r="B363" s="379"/>
      <c r="C363" s="376"/>
      <c r="D363" s="376"/>
      <c r="E363" s="376"/>
      <c r="F363" s="367"/>
      <c r="G363" s="367"/>
      <c r="H363" s="367"/>
      <c r="I363" s="367"/>
      <c r="J363" s="367"/>
      <c r="K363" s="367"/>
      <c r="L363" s="367"/>
      <c r="M363" s="349"/>
    </row>
    <row r="364" spans="1:13">
      <c r="A364" s="375"/>
      <c r="B364" s="379"/>
      <c r="C364" s="376"/>
      <c r="D364" s="376"/>
      <c r="E364" s="376"/>
      <c r="F364" s="367"/>
      <c r="G364" s="367"/>
      <c r="H364" s="367"/>
      <c r="I364" s="367"/>
      <c r="J364" s="367"/>
      <c r="K364" s="367"/>
      <c r="L364" s="367"/>
      <c r="M364" s="349"/>
    </row>
    <row r="365" spans="1:13">
      <c r="A365" s="375"/>
      <c r="B365" s="379"/>
      <c r="C365" s="376"/>
      <c r="D365" s="376"/>
      <c r="E365" s="376"/>
      <c r="F365" s="367"/>
      <c r="G365" s="367"/>
      <c r="H365" s="367"/>
      <c r="I365" s="367"/>
      <c r="J365" s="367"/>
      <c r="K365" s="367"/>
      <c r="L365" s="367"/>
      <c r="M365" s="349"/>
    </row>
    <row r="366" spans="1:13">
      <c r="A366" s="375"/>
      <c r="B366" s="379"/>
      <c r="C366" s="376"/>
      <c r="D366" s="376"/>
      <c r="E366" s="376"/>
      <c r="F366" s="367"/>
      <c r="G366" s="367"/>
      <c r="H366" s="367"/>
      <c r="I366" s="367"/>
      <c r="J366" s="367"/>
      <c r="K366" s="367"/>
      <c r="L366" s="367"/>
      <c r="M366" s="349"/>
    </row>
    <row r="367" spans="1:13">
      <c r="A367" s="375"/>
      <c r="B367" s="382"/>
      <c r="C367" s="383"/>
      <c r="D367" s="383"/>
      <c r="E367" s="383"/>
      <c r="F367" s="367"/>
      <c r="G367" s="367"/>
      <c r="H367" s="367"/>
      <c r="I367" s="367"/>
      <c r="J367" s="367"/>
      <c r="K367" s="367"/>
      <c r="L367" s="367"/>
      <c r="M367" s="349"/>
    </row>
    <row r="368" spans="1:13">
      <c r="A368" s="28"/>
      <c r="B368" s="28"/>
      <c r="C368" s="28"/>
      <c r="D368" s="28"/>
      <c r="E368" s="28"/>
      <c r="F368" s="367"/>
      <c r="G368" s="367"/>
      <c r="H368" s="367"/>
      <c r="I368" s="367"/>
      <c r="J368" s="367"/>
      <c r="K368" s="367"/>
      <c r="L368" s="367"/>
      <c r="M368" s="349"/>
    </row>
    <row r="369" spans="6:13">
      <c r="F369" s="367"/>
      <c r="G369" s="367"/>
      <c r="H369" s="367"/>
      <c r="I369" s="367"/>
      <c r="J369" s="367"/>
      <c r="K369" s="367"/>
      <c r="L369" s="367"/>
      <c r="M369" s="349"/>
    </row>
    <row r="370" spans="6:13">
      <c r="F370" s="367"/>
      <c r="G370" s="367"/>
      <c r="H370" s="367"/>
      <c r="I370" s="367"/>
      <c r="J370" s="367"/>
      <c r="K370" s="367"/>
      <c r="L370" s="367"/>
      <c r="M370" s="349"/>
    </row>
    <row r="371" spans="6:13">
      <c r="F371" s="367"/>
      <c r="G371" s="367"/>
      <c r="H371" s="367"/>
      <c r="I371" s="367"/>
      <c r="J371" s="367"/>
      <c r="K371" s="367"/>
      <c r="L371" s="367"/>
      <c r="M371" s="349"/>
    </row>
    <row r="372" spans="6:13">
      <c r="F372" s="367"/>
      <c r="G372" s="367"/>
      <c r="H372" s="367"/>
      <c r="I372" s="367"/>
      <c r="J372" s="367"/>
      <c r="K372" s="367"/>
      <c r="L372" s="367"/>
      <c r="M372" s="349"/>
    </row>
    <row r="373" spans="6:13">
      <c r="F373" s="367"/>
      <c r="G373" s="367"/>
      <c r="H373" s="367"/>
      <c r="I373" s="367"/>
      <c r="J373" s="367"/>
      <c r="K373" s="367"/>
      <c r="L373" s="367"/>
      <c r="M373" s="349"/>
    </row>
    <row r="374" spans="6:13">
      <c r="F374" s="367"/>
      <c r="G374" s="367"/>
      <c r="H374" s="367"/>
      <c r="I374" s="367"/>
      <c r="J374" s="367"/>
      <c r="K374" s="367"/>
      <c r="L374" s="367"/>
      <c r="M374" s="349"/>
    </row>
    <row r="375" spans="6:13">
      <c r="F375" s="367"/>
      <c r="G375" s="367"/>
      <c r="H375" s="367"/>
      <c r="I375" s="367"/>
      <c r="J375" s="367"/>
      <c r="K375" s="367"/>
      <c r="L375" s="367"/>
      <c r="M375" s="349"/>
    </row>
    <row r="376" spans="6:13">
      <c r="F376" s="401"/>
      <c r="G376" s="401"/>
      <c r="H376" s="367"/>
      <c r="I376" s="367"/>
      <c r="J376" s="367"/>
      <c r="K376" s="367"/>
      <c r="L376" s="367"/>
      <c r="M376" s="349"/>
    </row>
    <row r="377" spans="6:13">
      <c r="F377" s="367"/>
      <c r="G377" s="367"/>
      <c r="H377" s="368"/>
      <c r="I377" s="367"/>
      <c r="J377" s="367"/>
      <c r="K377" s="367"/>
      <c r="L377" s="367"/>
      <c r="M377" s="349"/>
    </row>
    <row r="378" spans="6:13">
      <c r="F378" s="367"/>
      <c r="G378" s="367"/>
      <c r="H378" s="367"/>
      <c r="I378" s="367"/>
      <c r="J378" s="367"/>
      <c r="K378" s="367"/>
      <c r="L378" s="367"/>
      <c r="M378" s="349"/>
    </row>
    <row r="379" spans="6:13">
      <c r="F379" s="367"/>
      <c r="G379" s="367"/>
      <c r="H379" s="367"/>
      <c r="I379" s="367"/>
      <c r="J379" s="367"/>
      <c r="K379" s="367"/>
      <c r="L379" s="367"/>
      <c r="M379" s="349"/>
    </row>
    <row r="380" spans="6:13">
      <c r="F380" s="367"/>
      <c r="G380" s="367"/>
      <c r="H380" s="367"/>
      <c r="I380" s="367"/>
      <c r="J380" s="367"/>
      <c r="K380" s="367"/>
      <c r="L380" s="367"/>
      <c r="M380" s="349"/>
    </row>
    <row r="381" spans="6:13">
      <c r="F381" s="367"/>
      <c r="G381" s="367"/>
      <c r="H381" s="367"/>
      <c r="I381" s="367"/>
      <c r="J381" s="367"/>
      <c r="K381" s="367"/>
      <c r="L381" s="367"/>
      <c r="M381" s="349"/>
    </row>
    <row r="382" spans="6:13">
      <c r="F382" s="367"/>
      <c r="G382" s="367"/>
      <c r="H382" s="367"/>
      <c r="I382" s="367"/>
      <c r="J382" s="367"/>
      <c r="K382" s="367"/>
      <c r="L382" s="367"/>
      <c r="M382" s="349"/>
    </row>
    <row r="383" spans="6:13">
      <c r="F383" s="367"/>
      <c r="G383" s="367"/>
      <c r="H383" s="367"/>
      <c r="I383" s="367"/>
      <c r="J383" s="367"/>
      <c r="K383" s="367"/>
      <c r="L383" s="367"/>
      <c r="M383" s="349"/>
    </row>
    <row r="384" spans="6:13">
      <c r="F384" s="367"/>
      <c r="G384" s="367"/>
      <c r="H384" s="367"/>
      <c r="I384" s="367"/>
      <c r="J384" s="367"/>
      <c r="K384" s="367"/>
      <c r="L384" s="367"/>
      <c r="M384" s="349"/>
    </row>
    <row r="385" spans="6:13">
      <c r="F385" s="367"/>
      <c r="G385" s="367"/>
      <c r="H385" s="367"/>
      <c r="I385" s="367"/>
      <c r="J385" s="367"/>
      <c r="K385" s="367"/>
      <c r="L385" s="367"/>
      <c r="M385" s="349"/>
    </row>
    <row r="386" spans="6:13">
      <c r="F386" s="367"/>
      <c r="G386" s="367"/>
      <c r="H386" s="367"/>
      <c r="I386" s="367"/>
      <c r="J386" s="367"/>
      <c r="K386" s="367"/>
      <c r="L386" s="367"/>
      <c r="M386" s="349"/>
    </row>
    <row r="387" spans="6:13">
      <c r="F387" s="367"/>
      <c r="G387" s="367"/>
      <c r="H387" s="367"/>
      <c r="I387" s="367"/>
      <c r="J387" s="367"/>
      <c r="K387" s="367"/>
      <c r="L387" s="367"/>
      <c r="M387" s="349"/>
    </row>
    <row r="388" spans="6:13">
      <c r="F388" s="367"/>
      <c r="G388" s="367"/>
      <c r="H388" s="367"/>
      <c r="I388" s="367"/>
      <c r="J388" s="367"/>
      <c r="K388" s="367"/>
      <c r="L388" s="367"/>
      <c r="M388" s="349"/>
    </row>
    <row r="389" spans="6:13">
      <c r="F389" s="367"/>
      <c r="G389" s="367"/>
      <c r="H389" s="367"/>
      <c r="I389" s="367"/>
      <c r="J389" s="367"/>
      <c r="K389" s="367"/>
      <c r="L389" s="367"/>
      <c r="M389" s="349"/>
    </row>
    <row r="390" spans="6:13">
      <c r="F390" s="367"/>
      <c r="G390" s="367"/>
      <c r="H390" s="367"/>
      <c r="I390" s="367"/>
      <c r="J390" s="367"/>
      <c r="K390" s="367"/>
      <c r="L390" s="367"/>
      <c r="M390" s="349"/>
    </row>
    <row r="391" spans="6:13">
      <c r="F391" s="367"/>
      <c r="G391" s="367"/>
      <c r="H391" s="367"/>
      <c r="I391" s="367"/>
      <c r="J391" s="367"/>
      <c r="K391" s="367"/>
      <c r="L391" s="367"/>
      <c r="M391" s="349"/>
    </row>
    <row r="392" spans="6:13">
      <c r="F392" s="367"/>
      <c r="G392" s="367"/>
      <c r="H392" s="367"/>
      <c r="I392" s="367"/>
      <c r="J392" s="367"/>
      <c r="K392" s="367"/>
      <c r="L392" s="367"/>
      <c r="M392" s="349"/>
    </row>
    <row r="393" spans="6:13">
      <c r="F393" s="367"/>
      <c r="G393" s="367"/>
      <c r="H393" s="367"/>
      <c r="I393" s="367"/>
      <c r="J393" s="367"/>
      <c r="K393" s="367"/>
      <c r="L393" s="367"/>
      <c r="M393" s="349"/>
    </row>
    <row r="394" spans="6:13">
      <c r="F394" s="367"/>
      <c r="G394" s="367"/>
      <c r="H394" s="367"/>
      <c r="I394" s="367"/>
      <c r="J394" s="367"/>
      <c r="K394" s="367"/>
      <c r="L394" s="367"/>
      <c r="M394" s="349"/>
    </row>
    <row r="395" spans="6:13">
      <c r="F395" s="349"/>
      <c r="G395" s="349"/>
      <c r="H395" s="349"/>
      <c r="I395" s="349"/>
      <c r="J395" s="349"/>
      <c r="K395" s="349"/>
      <c r="L395" s="349"/>
      <c r="M395" s="349"/>
    </row>
    <row r="396" spans="6:13">
      <c r="F396" s="349"/>
      <c r="G396" s="349"/>
      <c r="H396" s="349"/>
      <c r="I396" s="349"/>
      <c r="J396" s="349"/>
      <c r="K396" s="349"/>
      <c r="L396" s="349"/>
      <c r="M396" s="349"/>
    </row>
    <row r="397" spans="6:13">
      <c r="F397" s="349"/>
      <c r="G397" s="349"/>
      <c r="H397" s="349"/>
      <c r="I397" s="349"/>
      <c r="J397" s="349"/>
      <c r="K397" s="349"/>
      <c r="L397" s="349"/>
      <c r="M397" s="349"/>
    </row>
    <row r="398" spans="6:13">
      <c r="F398" s="349"/>
      <c r="G398" s="349"/>
      <c r="H398" s="349"/>
      <c r="I398" s="349"/>
      <c r="J398" s="349"/>
      <c r="K398" s="349"/>
      <c r="L398" s="349"/>
      <c r="M398" s="349"/>
    </row>
    <row r="399" spans="6:13">
      <c r="F399" s="349"/>
      <c r="G399" s="349"/>
      <c r="H399" s="349"/>
      <c r="I399" s="349"/>
      <c r="J399" s="349"/>
      <c r="K399" s="349"/>
      <c r="L399" s="349"/>
      <c r="M399" s="349"/>
    </row>
    <row r="400" spans="6:13">
      <c r="F400" s="349"/>
      <c r="G400" s="349"/>
      <c r="H400" s="349"/>
      <c r="I400" s="349"/>
      <c r="J400" s="349"/>
      <c r="K400" s="349"/>
      <c r="L400" s="349"/>
      <c r="M400" s="349"/>
    </row>
    <row r="401" spans="6:13">
      <c r="F401" s="349"/>
      <c r="G401" s="349"/>
      <c r="H401" s="349"/>
      <c r="I401" s="349"/>
      <c r="J401" s="349"/>
      <c r="K401" s="349"/>
      <c r="L401" s="349"/>
      <c r="M401" s="349"/>
    </row>
    <row r="402" spans="6:13">
      <c r="F402" s="349"/>
      <c r="G402" s="349"/>
      <c r="H402" s="349"/>
      <c r="I402" s="349"/>
      <c r="J402" s="349"/>
      <c r="K402" s="349"/>
      <c r="L402" s="349"/>
      <c r="M402" s="349"/>
    </row>
    <row r="403" spans="6:13">
      <c r="F403" s="349"/>
      <c r="G403" s="349"/>
      <c r="H403" s="349"/>
      <c r="I403" s="349"/>
      <c r="J403" s="349"/>
      <c r="K403" s="349"/>
      <c r="L403" s="349"/>
      <c r="M403" s="349"/>
    </row>
    <row r="404" spans="6:13">
      <c r="F404" s="349"/>
      <c r="G404" s="349"/>
      <c r="H404" s="349"/>
      <c r="I404" s="349"/>
      <c r="J404" s="349"/>
      <c r="K404" s="349"/>
      <c r="L404" s="349"/>
      <c r="M404" s="349"/>
    </row>
    <row r="405" spans="6:13">
      <c r="F405" s="349"/>
      <c r="G405" s="349"/>
      <c r="H405" s="349"/>
      <c r="I405" s="349"/>
      <c r="J405" s="349"/>
      <c r="K405" s="349"/>
      <c r="L405" s="349"/>
      <c r="M405" s="349"/>
    </row>
    <row r="406" spans="6:13">
      <c r="F406" s="349"/>
      <c r="G406" s="349"/>
      <c r="H406" s="349"/>
      <c r="I406" s="349"/>
      <c r="J406" s="349"/>
      <c r="K406" s="349"/>
      <c r="L406" s="349"/>
      <c r="M406" s="349"/>
    </row>
    <row r="407" spans="6:13">
      <c r="F407" s="349"/>
      <c r="G407" s="349"/>
      <c r="H407" s="349"/>
      <c r="I407" s="349"/>
      <c r="J407" s="349"/>
      <c r="K407" s="349"/>
      <c r="L407" s="349"/>
      <c r="M407" s="349"/>
    </row>
    <row r="408" spans="6:13">
      <c r="F408" s="349"/>
      <c r="G408" s="349"/>
      <c r="H408" s="349"/>
      <c r="I408" s="349"/>
      <c r="J408" s="349"/>
      <c r="K408" s="349"/>
      <c r="L408" s="349"/>
      <c r="M408" s="349"/>
    </row>
  </sheetData>
  <mergeCells count="1">
    <mergeCell ref="B3:F3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4" manualBreakCount="4">
    <brk id="66" max="16383" man="1"/>
    <brk id="125" max="16383" man="1"/>
    <brk id="187" max="6" man="1"/>
    <brk id="225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IV84"/>
  <sheetViews>
    <sheetView zoomScaleNormal="100" workbookViewId="0">
      <selection activeCell="H4" sqref="H4"/>
    </sheetView>
  </sheetViews>
  <sheetFormatPr defaultColWidth="8.85546875" defaultRowHeight="15.75"/>
  <cols>
    <col min="1" max="1" width="4.140625" style="52" customWidth="1"/>
    <col min="2" max="2" width="26.7109375" style="51" customWidth="1"/>
    <col min="3" max="3" width="10.5703125" style="51" customWidth="1"/>
    <col min="4" max="4" width="12.85546875" style="51" customWidth="1"/>
    <col min="5" max="5" width="10" style="51" customWidth="1"/>
    <col min="6" max="6" width="9.42578125" style="51" customWidth="1"/>
    <col min="7" max="7" width="11.42578125" style="51" customWidth="1"/>
    <col min="8" max="8" width="10.42578125" style="51" customWidth="1"/>
    <col min="9" max="9" width="9.28515625" style="51" customWidth="1"/>
    <col min="10" max="10" width="9.140625" style="51" customWidth="1"/>
    <col min="11" max="11" width="10.42578125" style="51" customWidth="1"/>
    <col min="12" max="12" width="11.140625" style="51" customWidth="1"/>
    <col min="13" max="13" width="10.7109375" style="51" customWidth="1"/>
    <col min="14" max="14" width="13.28515625" style="51" customWidth="1"/>
    <col min="15" max="15" width="10.85546875" style="52" customWidth="1"/>
    <col min="16" max="256" width="8.85546875" style="51"/>
    <col min="257" max="257" width="4.140625" style="51" customWidth="1"/>
    <col min="258" max="258" width="26.7109375" style="51" customWidth="1"/>
    <col min="259" max="259" width="10.5703125" style="51" customWidth="1"/>
    <col min="260" max="260" width="12.85546875" style="51" customWidth="1"/>
    <col min="261" max="261" width="10" style="51" customWidth="1"/>
    <col min="262" max="262" width="9.42578125" style="51" customWidth="1"/>
    <col min="263" max="263" width="11.42578125" style="51" customWidth="1"/>
    <col min="264" max="264" width="10.42578125" style="51" customWidth="1"/>
    <col min="265" max="265" width="9.28515625" style="51" customWidth="1"/>
    <col min="266" max="266" width="9.140625" style="51" customWidth="1"/>
    <col min="267" max="267" width="10.42578125" style="51" customWidth="1"/>
    <col min="268" max="268" width="11.140625" style="51" customWidth="1"/>
    <col min="269" max="269" width="10.7109375" style="51" customWidth="1"/>
    <col min="270" max="270" width="13.28515625" style="51" customWidth="1"/>
    <col min="271" max="271" width="10.85546875" style="51" customWidth="1"/>
    <col min="272" max="512" width="8.85546875" style="51"/>
    <col min="513" max="513" width="4.140625" style="51" customWidth="1"/>
    <col min="514" max="514" width="26.7109375" style="51" customWidth="1"/>
    <col min="515" max="515" width="10.5703125" style="51" customWidth="1"/>
    <col min="516" max="516" width="12.85546875" style="51" customWidth="1"/>
    <col min="517" max="517" width="10" style="51" customWidth="1"/>
    <col min="518" max="518" width="9.42578125" style="51" customWidth="1"/>
    <col min="519" max="519" width="11.42578125" style="51" customWidth="1"/>
    <col min="520" max="520" width="10.42578125" style="51" customWidth="1"/>
    <col min="521" max="521" width="9.28515625" style="51" customWidth="1"/>
    <col min="522" max="522" width="9.140625" style="51" customWidth="1"/>
    <col min="523" max="523" width="10.42578125" style="51" customWidth="1"/>
    <col min="524" max="524" width="11.140625" style="51" customWidth="1"/>
    <col min="525" max="525" width="10.7109375" style="51" customWidth="1"/>
    <col min="526" max="526" width="13.28515625" style="51" customWidth="1"/>
    <col min="527" max="527" width="10.85546875" style="51" customWidth="1"/>
    <col min="528" max="768" width="8.85546875" style="51"/>
    <col min="769" max="769" width="4.140625" style="51" customWidth="1"/>
    <col min="770" max="770" width="26.7109375" style="51" customWidth="1"/>
    <col min="771" max="771" width="10.5703125" style="51" customWidth="1"/>
    <col min="772" max="772" width="12.85546875" style="51" customWidth="1"/>
    <col min="773" max="773" width="10" style="51" customWidth="1"/>
    <col min="774" max="774" width="9.42578125" style="51" customWidth="1"/>
    <col min="775" max="775" width="11.42578125" style="51" customWidth="1"/>
    <col min="776" max="776" width="10.42578125" style="51" customWidth="1"/>
    <col min="777" max="777" width="9.28515625" style="51" customWidth="1"/>
    <col min="778" max="778" width="9.140625" style="51" customWidth="1"/>
    <col min="779" max="779" width="10.42578125" style="51" customWidth="1"/>
    <col min="780" max="780" width="11.140625" style="51" customWidth="1"/>
    <col min="781" max="781" width="10.7109375" style="51" customWidth="1"/>
    <col min="782" max="782" width="13.28515625" style="51" customWidth="1"/>
    <col min="783" max="783" width="10.85546875" style="51" customWidth="1"/>
    <col min="784" max="1024" width="8.85546875" style="51"/>
    <col min="1025" max="1025" width="4.140625" style="51" customWidth="1"/>
    <col min="1026" max="1026" width="26.7109375" style="51" customWidth="1"/>
    <col min="1027" max="1027" width="10.5703125" style="51" customWidth="1"/>
    <col min="1028" max="1028" width="12.85546875" style="51" customWidth="1"/>
    <col min="1029" max="1029" width="10" style="51" customWidth="1"/>
    <col min="1030" max="1030" width="9.42578125" style="51" customWidth="1"/>
    <col min="1031" max="1031" width="11.42578125" style="51" customWidth="1"/>
    <col min="1032" max="1032" width="10.42578125" style="51" customWidth="1"/>
    <col min="1033" max="1033" width="9.28515625" style="51" customWidth="1"/>
    <col min="1034" max="1034" width="9.140625" style="51" customWidth="1"/>
    <col min="1035" max="1035" width="10.42578125" style="51" customWidth="1"/>
    <col min="1036" max="1036" width="11.140625" style="51" customWidth="1"/>
    <col min="1037" max="1037" width="10.7109375" style="51" customWidth="1"/>
    <col min="1038" max="1038" width="13.28515625" style="51" customWidth="1"/>
    <col min="1039" max="1039" width="10.85546875" style="51" customWidth="1"/>
    <col min="1040" max="1280" width="8.85546875" style="51"/>
    <col min="1281" max="1281" width="4.140625" style="51" customWidth="1"/>
    <col min="1282" max="1282" width="26.7109375" style="51" customWidth="1"/>
    <col min="1283" max="1283" width="10.5703125" style="51" customWidth="1"/>
    <col min="1284" max="1284" width="12.85546875" style="51" customWidth="1"/>
    <col min="1285" max="1285" width="10" style="51" customWidth="1"/>
    <col min="1286" max="1286" width="9.42578125" style="51" customWidth="1"/>
    <col min="1287" max="1287" width="11.42578125" style="51" customWidth="1"/>
    <col min="1288" max="1288" width="10.42578125" style="51" customWidth="1"/>
    <col min="1289" max="1289" width="9.28515625" style="51" customWidth="1"/>
    <col min="1290" max="1290" width="9.140625" style="51" customWidth="1"/>
    <col min="1291" max="1291" width="10.42578125" style="51" customWidth="1"/>
    <col min="1292" max="1292" width="11.140625" style="51" customWidth="1"/>
    <col min="1293" max="1293" width="10.7109375" style="51" customWidth="1"/>
    <col min="1294" max="1294" width="13.28515625" style="51" customWidth="1"/>
    <col min="1295" max="1295" width="10.85546875" style="51" customWidth="1"/>
    <col min="1296" max="1536" width="8.85546875" style="51"/>
    <col min="1537" max="1537" width="4.140625" style="51" customWidth="1"/>
    <col min="1538" max="1538" width="26.7109375" style="51" customWidth="1"/>
    <col min="1539" max="1539" width="10.5703125" style="51" customWidth="1"/>
    <col min="1540" max="1540" width="12.85546875" style="51" customWidth="1"/>
    <col min="1541" max="1541" width="10" style="51" customWidth="1"/>
    <col min="1542" max="1542" width="9.42578125" style="51" customWidth="1"/>
    <col min="1543" max="1543" width="11.42578125" style="51" customWidth="1"/>
    <col min="1544" max="1544" width="10.42578125" style="51" customWidth="1"/>
    <col min="1545" max="1545" width="9.28515625" style="51" customWidth="1"/>
    <col min="1546" max="1546" width="9.140625" style="51" customWidth="1"/>
    <col min="1547" max="1547" width="10.42578125" style="51" customWidth="1"/>
    <col min="1548" max="1548" width="11.140625" style="51" customWidth="1"/>
    <col min="1549" max="1549" width="10.7109375" style="51" customWidth="1"/>
    <col min="1550" max="1550" width="13.28515625" style="51" customWidth="1"/>
    <col min="1551" max="1551" width="10.85546875" style="51" customWidth="1"/>
    <col min="1552" max="1792" width="8.85546875" style="51"/>
    <col min="1793" max="1793" width="4.140625" style="51" customWidth="1"/>
    <col min="1794" max="1794" width="26.7109375" style="51" customWidth="1"/>
    <col min="1795" max="1795" width="10.5703125" style="51" customWidth="1"/>
    <col min="1796" max="1796" width="12.85546875" style="51" customWidth="1"/>
    <col min="1797" max="1797" width="10" style="51" customWidth="1"/>
    <col min="1798" max="1798" width="9.42578125" style="51" customWidth="1"/>
    <col min="1799" max="1799" width="11.42578125" style="51" customWidth="1"/>
    <col min="1800" max="1800" width="10.42578125" style="51" customWidth="1"/>
    <col min="1801" max="1801" width="9.28515625" style="51" customWidth="1"/>
    <col min="1802" max="1802" width="9.140625" style="51" customWidth="1"/>
    <col min="1803" max="1803" width="10.42578125" style="51" customWidth="1"/>
    <col min="1804" max="1804" width="11.140625" style="51" customWidth="1"/>
    <col min="1805" max="1805" width="10.7109375" style="51" customWidth="1"/>
    <col min="1806" max="1806" width="13.28515625" style="51" customWidth="1"/>
    <col min="1807" max="1807" width="10.85546875" style="51" customWidth="1"/>
    <col min="1808" max="2048" width="8.85546875" style="51"/>
    <col min="2049" max="2049" width="4.140625" style="51" customWidth="1"/>
    <col min="2050" max="2050" width="26.7109375" style="51" customWidth="1"/>
    <col min="2051" max="2051" width="10.5703125" style="51" customWidth="1"/>
    <col min="2052" max="2052" width="12.85546875" style="51" customWidth="1"/>
    <col min="2053" max="2053" width="10" style="51" customWidth="1"/>
    <col min="2054" max="2054" width="9.42578125" style="51" customWidth="1"/>
    <col min="2055" max="2055" width="11.42578125" style="51" customWidth="1"/>
    <col min="2056" max="2056" width="10.42578125" style="51" customWidth="1"/>
    <col min="2057" max="2057" width="9.28515625" style="51" customWidth="1"/>
    <col min="2058" max="2058" width="9.140625" style="51" customWidth="1"/>
    <col min="2059" max="2059" width="10.42578125" style="51" customWidth="1"/>
    <col min="2060" max="2060" width="11.140625" style="51" customWidth="1"/>
    <col min="2061" max="2061" width="10.7109375" style="51" customWidth="1"/>
    <col min="2062" max="2062" width="13.28515625" style="51" customWidth="1"/>
    <col min="2063" max="2063" width="10.85546875" style="51" customWidth="1"/>
    <col min="2064" max="2304" width="8.85546875" style="51"/>
    <col min="2305" max="2305" width="4.140625" style="51" customWidth="1"/>
    <col min="2306" max="2306" width="26.7109375" style="51" customWidth="1"/>
    <col min="2307" max="2307" width="10.5703125" style="51" customWidth="1"/>
    <col min="2308" max="2308" width="12.85546875" style="51" customWidth="1"/>
    <col min="2309" max="2309" width="10" style="51" customWidth="1"/>
    <col min="2310" max="2310" width="9.42578125" style="51" customWidth="1"/>
    <col min="2311" max="2311" width="11.42578125" style="51" customWidth="1"/>
    <col min="2312" max="2312" width="10.42578125" style="51" customWidth="1"/>
    <col min="2313" max="2313" width="9.28515625" style="51" customWidth="1"/>
    <col min="2314" max="2314" width="9.140625" style="51" customWidth="1"/>
    <col min="2315" max="2315" width="10.42578125" style="51" customWidth="1"/>
    <col min="2316" max="2316" width="11.140625" style="51" customWidth="1"/>
    <col min="2317" max="2317" width="10.7109375" style="51" customWidth="1"/>
    <col min="2318" max="2318" width="13.28515625" style="51" customWidth="1"/>
    <col min="2319" max="2319" width="10.85546875" style="51" customWidth="1"/>
    <col min="2320" max="2560" width="8.85546875" style="51"/>
    <col min="2561" max="2561" width="4.140625" style="51" customWidth="1"/>
    <col min="2562" max="2562" width="26.7109375" style="51" customWidth="1"/>
    <col min="2563" max="2563" width="10.5703125" style="51" customWidth="1"/>
    <col min="2564" max="2564" width="12.85546875" style="51" customWidth="1"/>
    <col min="2565" max="2565" width="10" style="51" customWidth="1"/>
    <col min="2566" max="2566" width="9.42578125" style="51" customWidth="1"/>
    <col min="2567" max="2567" width="11.42578125" style="51" customWidth="1"/>
    <col min="2568" max="2568" width="10.42578125" style="51" customWidth="1"/>
    <col min="2569" max="2569" width="9.28515625" style="51" customWidth="1"/>
    <col min="2570" max="2570" width="9.140625" style="51" customWidth="1"/>
    <col min="2571" max="2571" width="10.42578125" style="51" customWidth="1"/>
    <col min="2572" max="2572" width="11.140625" style="51" customWidth="1"/>
    <col min="2573" max="2573" width="10.7109375" style="51" customWidth="1"/>
    <col min="2574" max="2574" width="13.28515625" style="51" customWidth="1"/>
    <col min="2575" max="2575" width="10.85546875" style="51" customWidth="1"/>
    <col min="2576" max="2816" width="8.85546875" style="51"/>
    <col min="2817" max="2817" width="4.140625" style="51" customWidth="1"/>
    <col min="2818" max="2818" width="26.7109375" style="51" customWidth="1"/>
    <col min="2819" max="2819" width="10.5703125" style="51" customWidth="1"/>
    <col min="2820" max="2820" width="12.85546875" style="51" customWidth="1"/>
    <col min="2821" max="2821" width="10" style="51" customWidth="1"/>
    <col min="2822" max="2822" width="9.42578125" style="51" customWidth="1"/>
    <col min="2823" max="2823" width="11.42578125" style="51" customWidth="1"/>
    <col min="2824" max="2824" width="10.42578125" style="51" customWidth="1"/>
    <col min="2825" max="2825" width="9.28515625" style="51" customWidth="1"/>
    <col min="2826" max="2826" width="9.140625" style="51" customWidth="1"/>
    <col min="2827" max="2827" width="10.42578125" style="51" customWidth="1"/>
    <col min="2828" max="2828" width="11.140625" style="51" customWidth="1"/>
    <col min="2829" max="2829" width="10.7109375" style="51" customWidth="1"/>
    <col min="2830" max="2830" width="13.28515625" style="51" customWidth="1"/>
    <col min="2831" max="2831" width="10.85546875" style="51" customWidth="1"/>
    <col min="2832" max="3072" width="8.85546875" style="51"/>
    <col min="3073" max="3073" width="4.140625" style="51" customWidth="1"/>
    <col min="3074" max="3074" width="26.7109375" style="51" customWidth="1"/>
    <col min="3075" max="3075" width="10.5703125" style="51" customWidth="1"/>
    <col min="3076" max="3076" width="12.85546875" style="51" customWidth="1"/>
    <col min="3077" max="3077" width="10" style="51" customWidth="1"/>
    <col min="3078" max="3078" width="9.42578125" style="51" customWidth="1"/>
    <col min="3079" max="3079" width="11.42578125" style="51" customWidth="1"/>
    <col min="3080" max="3080" width="10.42578125" style="51" customWidth="1"/>
    <col min="3081" max="3081" width="9.28515625" style="51" customWidth="1"/>
    <col min="3082" max="3082" width="9.140625" style="51" customWidth="1"/>
    <col min="3083" max="3083" width="10.42578125" style="51" customWidth="1"/>
    <col min="3084" max="3084" width="11.140625" style="51" customWidth="1"/>
    <col min="3085" max="3085" width="10.7109375" style="51" customWidth="1"/>
    <col min="3086" max="3086" width="13.28515625" style="51" customWidth="1"/>
    <col min="3087" max="3087" width="10.85546875" style="51" customWidth="1"/>
    <col min="3088" max="3328" width="8.85546875" style="51"/>
    <col min="3329" max="3329" width="4.140625" style="51" customWidth="1"/>
    <col min="3330" max="3330" width="26.7109375" style="51" customWidth="1"/>
    <col min="3331" max="3331" width="10.5703125" style="51" customWidth="1"/>
    <col min="3332" max="3332" width="12.85546875" style="51" customWidth="1"/>
    <col min="3333" max="3333" width="10" style="51" customWidth="1"/>
    <col min="3334" max="3334" width="9.42578125" style="51" customWidth="1"/>
    <col min="3335" max="3335" width="11.42578125" style="51" customWidth="1"/>
    <col min="3336" max="3336" width="10.42578125" style="51" customWidth="1"/>
    <col min="3337" max="3337" width="9.28515625" style="51" customWidth="1"/>
    <col min="3338" max="3338" width="9.140625" style="51" customWidth="1"/>
    <col min="3339" max="3339" width="10.42578125" style="51" customWidth="1"/>
    <col min="3340" max="3340" width="11.140625" style="51" customWidth="1"/>
    <col min="3341" max="3341" width="10.7109375" style="51" customWidth="1"/>
    <col min="3342" max="3342" width="13.28515625" style="51" customWidth="1"/>
    <col min="3343" max="3343" width="10.85546875" style="51" customWidth="1"/>
    <col min="3344" max="3584" width="8.85546875" style="51"/>
    <col min="3585" max="3585" width="4.140625" style="51" customWidth="1"/>
    <col min="3586" max="3586" width="26.7109375" style="51" customWidth="1"/>
    <col min="3587" max="3587" width="10.5703125" style="51" customWidth="1"/>
    <col min="3588" max="3588" width="12.85546875" style="51" customWidth="1"/>
    <col min="3589" max="3589" width="10" style="51" customWidth="1"/>
    <col min="3590" max="3590" width="9.42578125" style="51" customWidth="1"/>
    <col min="3591" max="3591" width="11.42578125" style="51" customWidth="1"/>
    <col min="3592" max="3592" width="10.42578125" style="51" customWidth="1"/>
    <col min="3593" max="3593" width="9.28515625" style="51" customWidth="1"/>
    <col min="3594" max="3594" width="9.140625" style="51" customWidth="1"/>
    <col min="3595" max="3595" width="10.42578125" style="51" customWidth="1"/>
    <col min="3596" max="3596" width="11.140625" style="51" customWidth="1"/>
    <col min="3597" max="3597" width="10.7109375" style="51" customWidth="1"/>
    <col min="3598" max="3598" width="13.28515625" style="51" customWidth="1"/>
    <col min="3599" max="3599" width="10.85546875" style="51" customWidth="1"/>
    <col min="3600" max="3840" width="8.85546875" style="51"/>
    <col min="3841" max="3841" width="4.140625" style="51" customWidth="1"/>
    <col min="3842" max="3842" width="26.7109375" style="51" customWidth="1"/>
    <col min="3843" max="3843" width="10.5703125" style="51" customWidth="1"/>
    <col min="3844" max="3844" width="12.85546875" style="51" customWidth="1"/>
    <col min="3845" max="3845" width="10" style="51" customWidth="1"/>
    <col min="3846" max="3846" width="9.42578125" style="51" customWidth="1"/>
    <col min="3847" max="3847" width="11.42578125" style="51" customWidth="1"/>
    <col min="3848" max="3848" width="10.42578125" style="51" customWidth="1"/>
    <col min="3849" max="3849" width="9.28515625" style="51" customWidth="1"/>
    <col min="3850" max="3850" width="9.140625" style="51" customWidth="1"/>
    <col min="3851" max="3851" width="10.42578125" style="51" customWidth="1"/>
    <col min="3852" max="3852" width="11.140625" style="51" customWidth="1"/>
    <col min="3853" max="3853" width="10.7109375" style="51" customWidth="1"/>
    <col min="3854" max="3854" width="13.28515625" style="51" customWidth="1"/>
    <col min="3855" max="3855" width="10.85546875" style="51" customWidth="1"/>
    <col min="3856" max="4096" width="8.85546875" style="51"/>
    <col min="4097" max="4097" width="4.140625" style="51" customWidth="1"/>
    <col min="4098" max="4098" width="26.7109375" style="51" customWidth="1"/>
    <col min="4099" max="4099" width="10.5703125" style="51" customWidth="1"/>
    <col min="4100" max="4100" width="12.85546875" style="51" customWidth="1"/>
    <col min="4101" max="4101" width="10" style="51" customWidth="1"/>
    <col min="4102" max="4102" width="9.42578125" style="51" customWidth="1"/>
    <col min="4103" max="4103" width="11.42578125" style="51" customWidth="1"/>
    <col min="4104" max="4104" width="10.42578125" style="51" customWidth="1"/>
    <col min="4105" max="4105" width="9.28515625" style="51" customWidth="1"/>
    <col min="4106" max="4106" width="9.140625" style="51" customWidth="1"/>
    <col min="4107" max="4107" width="10.42578125" style="51" customWidth="1"/>
    <col min="4108" max="4108" width="11.140625" style="51" customWidth="1"/>
    <col min="4109" max="4109" width="10.7109375" style="51" customWidth="1"/>
    <col min="4110" max="4110" width="13.28515625" style="51" customWidth="1"/>
    <col min="4111" max="4111" width="10.85546875" style="51" customWidth="1"/>
    <col min="4112" max="4352" width="8.85546875" style="51"/>
    <col min="4353" max="4353" width="4.140625" style="51" customWidth="1"/>
    <col min="4354" max="4354" width="26.7109375" style="51" customWidth="1"/>
    <col min="4355" max="4355" width="10.5703125" style="51" customWidth="1"/>
    <col min="4356" max="4356" width="12.85546875" style="51" customWidth="1"/>
    <col min="4357" max="4357" width="10" style="51" customWidth="1"/>
    <col min="4358" max="4358" width="9.42578125" style="51" customWidth="1"/>
    <col min="4359" max="4359" width="11.42578125" style="51" customWidth="1"/>
    <col min="4360" max="4360" width="10.42578125" style="51" customWidth="1"/>
    <col min="4361" max="4361" width="9.28515625" style="51" customWidth="1"/>
    <col min="4362" max="4362" width="9.140625" style="51" customWidth="1"/>
    <col min="4363" max="4363" width="10.42578125" style="51" customWidth="1"/>
    <col min="4364" max="4364" width="11.140625" style="51" customWidth="1"/>
    <col min="4365" max="4365" width="10.7109375" style="51" customWidth="1"/>
    <col min="4366" max="4366" width="13.28515625" style="51" customWidth="1"/>
    <col min="4367" max="4367" width="10.85546875" style="51" customWidth="1"/>
    <col min="4368" max="4608" width="8.85546875" style="51"/>
    <col min="4609" max="4609" width="4.140625" style="51" customWidth="1"/>
    <col min="4610" max="4610" width="26.7109375" style="51" customWidth="1"/>
    <col min="4611" max="4611" width="10.5703125" style="51" customWidth="1"/>
    <col min="4612" max="4612" width="12.85546875" style="51" customWidth="1"/>
    <col min="4613" max="4613" width="10" style="51" customWidth="1"/>
    <col min="4614" max="4614" width="9.42578125" style="51" customWidth="1"/>
    <col min="4615" max="4615" width="11.42578125" style="51" customWidth="1"/>
    <col min="4616" max="4616" width="10.42578125" style="51" customWidth="1"/>
    <col min="4617" max="4617" width="9.28515625" style="51" customWidth="1"/>
    <col min="4618" max="4618" width="9.140625" style="51" customWidth="1"/>
    <col min="4619" max="4619" width="10.42578125" style="51" customWidth="1"/>
    <col min="4620" max="4620" width="11.140625" style="51" customWidth="1"/>
    <col min="4621" max="4621" width="10.7109375" style="51" customWidth="1"/>
    <col min="4622" max="4622" width="13.28515625" style="51" customWidth="1"/>
    <col min="4623" max="4623" width="10.85546875" style="51" customWidth="1"/>
    <col min="4624" max="4864" width="8.85546875" style="51"/>
    <col min="4865" max="4865" width="4.140625" style="51" customWidth="1"/>
    <col min="4866" max="4866" width="26.7109375" style="51" customWidth="1"/>
    <col min="4867" max="4867" width="10.5703125" style="51" customWidth="1"/>
    <col min="4868" max="4868" width="12.85546875" style="51" customWidth="1"/>
    <col min="4869" max="4869" width="10" style="51" customWidth="1"/>
    <col min="4870" max="4870" width="9.42578125" style="51" customWidth="1"/>
    <col min="4871" max="4871" width="11.42578125" style="51" customWidth="1"/>
    <col min="4872" max="4872" width="10.42578125" style="51" customWidth="1"/>
    <col min="4873" max="4873" width="9.28515625" style="51" customWidth="1"/>
    <col min="4874" max="4874" width="9.140625" style="51" customWidth="1"/>
    <col min="4875" max="4875" width="10.42578125" style="51" customWidth="1"/>
    <col min="4876" max="4876" width="11.140625" style="51" customWidth="1"/>
    <col min="4877" max="4877" width="10.7109375" style="51" customWidth="1"/>
    <col min="4878" max="4878" width="13.28515625" style="51" customWidth="1"/>
    <col min="4879" max="4879" width="10.85546875" style="51" customWidth="1"/>
    <col min="4880" max="5120" width="8.85546875" style="51"/>
    <col min="5121" max="5121" width="4.140625" style="51" customWidth="1"/>
    <col min="5122" max="5122" width="26.7109375" style="51" customWidth="1"/>
    <col min="5123" max="5123" width="10.5703125" style="51" customWidth="1"/>
    <col min="5124" max="5124" width="12.85546875" style="51" customWidth="1"/>
    <col min="5125" max="5125" width="10" style="51" customWidth="1"/>
    <col min="5126" max="5126" width="9.42578125" style="51" customWidth="1"/>
    <col min="5127" max="5127" width="11.42578125" style="51" customWidth="1"/>
    <col min="5128" max="5128" width="10.42578125" style="51" customWidth="1"/>
    <col min="5129" max="5129" width="9.28515625" style="51" customWidth="1"/>
    <col min="5130" max="5130" width="9.140625" style="51" customWidth="1"/>
    <col min="5131" max="5131" width="10.42578125" style="51" customWidth="1"/>
    <col min="5132" max="5132" width="11.140625" style="51" customWidth="1"/>
    <col min="5133" max="5133" width="10.7109375" style="51" customWidth="1"/>
    <col min="5134" max="5134" width="13.28515625" style="51" customWidth="1"/>
    <col min="5135" max="5135" width="10.85546875" style="51" customWidth="1"/>
    <col min="5136" max="5376" width="8.85546875" style="51"/>
    <col min="5377" max="5377" width="4.140625" style="51" customWidth="1"/>
    <col min="5378" max="5378" width="26.7109375" style="51" customWidth="1"/>
    <col min="5379" max="5379" width="10.5703125" style="51" customWidth="1"/>
    <col min="5380" max="5380" width="12.85546875" style="51" customWidth="1"/>
    <col min="5381" max="5381" width="10" style="51" customWidth="1"/>
    <col min="5382" max="5382" width="9.42578125" style="51" customWidth="1"/>
    <col min="5383" max="5383" width="11.42578125" style="51" customWidth="1"/>
    <col min="5384" max="5384" width="10.42578125" style="51" customWidth="1"/>
    <col min="5385" max="5385" width="9.28515625" style="51" customWidth="1"/>
    <col min="5386" max="5386" width="9.140625" style="51" customWidth="1"/>
    <col min="5387" max="5387" width="10.42578125" style="51" customWidth="1"/>
    <col min="5388" max="5388" width="11.140625" style="51" customWidth="1"/>
    <col min="5389" max="5389" width="10.7109375" style="51" customWidth="1"/>
    <col min="5390" max="5390" width="13.28515625" style="51" customWidth="1"/>
    <col min="5391" max="5391" width="10.85546875" style="51" customWidth="1"/>
    <col min="5392" max="5632" width="8.85546875" style="51"/>
    <col min="5633" max="5633" width="4.140625" style="51" customWidth="1"/>
    <col min="5634" max="5634" width="26.7109375" style="51" customWidth="1"/>
    <col min="5635" max="5635" width="10.5703125" style="51" customWidth="1"/>
    <col min="5636" max="5636" width="12.85546875" style="51" customWidth="1"/>
    <col min="5637" max="5637" width="10" style="51" customWidth="1"/>
    <col min="5638" max="5638" width="9.42578125" style="51" customWidth="1"/>
    <col min="5639" max="5639" width="11.42578125" style="51" customWidth="1"/>
    <col min="5640" max="5640" width="10.42578125" style="51" customWidth="1"/>
    <col min="5641" max="5641" width="9.28515625" style="51" customWidth="1"/>
    <col min="5642" max="5642" width="9.140625" style="51" customWidth="1"/>
    <col min="5643" max="5643" width="10.42578125" style="51" customWidth="1"/>
    <col min="5644" max="5644" width="11.140625" style="51" customWidth="1"/>
    <col min="5645" max="5645" width="10.7109375" style="51" customWidth="1"/>
    <col min="5646" max="5646" width="13.28515625" style="51" customWidth="1"/>
    <col min="5647" max="5647" width="10.85546875" style="51" customWidth="1"/>
    <col min="5648" max="5888" width="8.85546875" style="51"/>
    <col min="5889" max="5889" width="4.140625" style="51" customWidth="1"/>
    <col min="5890" max="5890" width="26.7109375" style="51" customWidth="1"/>
    <col min="5891" max="5891" width="10.5703125" style="51" customWidth="1"/>
    <col min="5892" max="5892" width="12.85546875" style="51" customWidth="1"/>
    <col min="5893" max="5893" width="10" style="51" customWidth="1"/>
    <col min="5894" max="5894" width="9.42578125" style="51" customWidth="1"/>
    <col min="5895" max="5895" width="11.42578125" style="51" customWidth="1"/>
    <col min="5896" max="5896" width="10.42578125" style="51" customWidth="1"/>
    <col min="5897" max="5897" width="9.28515625" style="51" customWidth="1"/>
    <col min="5898" max="5898" width="9.140625" style="51" customWidth="1"/>
    <col min="5899" max="5899" width="10.42578125" style="51" customWidth="1"/>
    <col min="5900" max="5900" width="11.140625" style="51" customWidth="1"/>
    <col min="5901" max="5901" width="10.7109375" style="51" customWidth="1"/>
    <col min="5902" max="5902" width="13.28515625" style="51" customWidth="1"/>
    <col min="5903" max="5903" width="10.85546875" style="51" customWidth="1"/>
    <col min="5904" max="6144" width="8.85546875" style="51"/>
    <col min="6145" max="6145" width="4.140625" style="51" customWidth="1"/>
    <col min="6146" max="6146" width="26.7109375" style="51" customWidth="1"/>
    <col min="6147" max="6147" width="10.5703125" style="51" customWidth="1"/>
    <col min="6148" max="6148" width="12.85546875" style="51" customWidth="1"/>
    <col min="6149" max="6149" width="10" style="51" customWidth="1"/>
    <col min="6150" max="6150" width="9.42578125" style="51" customWidth="1"/>
    <col min="6151" max="6151" width="11.42578125" style="51" customWidth="1"/>
    <col min="6152" max="6152" width="10.42578125" style="51" customWidth="1"/>
    <col min="6153" max="6153" width="9.28515625" style="51" customWidth="1"/>
    <col min="6154" max="6154" width="9.140625" style="51" customWidth="1"/>
    <col min="6155" max="6155" width="10.42578125" style="51" customWidth="1"/>
    <col min="6156" max="6156" width="11.140625" style="51" customWidth="1"/>
    <col min="6157" max="6157" width="10.7109375" style="51" customWidth="1"/>
    <col min="6158" max="6158" width="13.28515625" style="51" customWidth="1"/>
    <col min="6159" max="6159" width="10.85546875" style="51" customWidth="1"/>
    <col min="6160" max="6400" width="8.85546875" style="51"/>
    <col min="6401" max="6401" width="4.140625" style="51" customWidth="1"/>
    <col min="6402" max="6402" width="26.7109375" style="51" customWidth="1"/>
    <col min="6403" max="6403" width="10.5703125" style="51" customWidth="1"/>
    <col min="6404" max="6404" width="12.85546875" style="51" customWidth="1"/>
    <col min="6405" max="6405" width="10" style="51" customWidth="1"/>
    <col min="6406" max="6406" width="9.42578125" style="51" customWidth="1"/>
    <col min="6407" max="6407" width="11.42578125" style="51" customWidth="1"/>
    <col min="6408" max="6408" width="10.42578125" style="51" customWidth="1"/>
    <col min="6409" max="6409" width="9.28515625" style="51" customWidth="1"/>
    <col min="6410" max="6410" width="9.140625" style="51" customWidth="1"/>
    <col min="6411" max="6411" width="10.42578125" style="51" customWidth="1"/>
    <col min="6412" max="6412" width="11.140625" style="51" customWidth="1"/>
    <col min="6413" max="6413" width="10.7109375" style="51" customWidth="1"/>
    <col min="6414" max="6414" width="13.28515625" style="51" customWidth="1"/>
    <col min="6415" max="6415" width="10.85546875" style="51" customWidth="1"/>
    <col min="6416" max="6656" width="8.85546875" style="51"/>
    <col min="6657" max="6657" width="4.140625" style="51" customWidth="1"/>
    <col min="6658" max="6658" width="26.7109375" style="51" customWidth="1"/>
    <col min="6659" max="6659" width="10.5703125" style="51" customWidth="1"/>
    <col min="6660" max="6660" width="12.85546875" style="51" customWidth="1"/>
    <col min="6661" max="6661" width="10" style="51" customWidth="1"/>
    <col min="6662" max="6662" width="9.42578125" style="51" customWidth="1"/>
    <col min="6663" max="6663" width="11.42578125" style="51" customWidth="1"/>
    <col min="6664" max="6664" width="10.42578125" style="51" customWidth="1"/>
    <col min="6665" max="6665" width="9.28515625" style="51" customWidth="1"/>
    <col min="6666" max="6666" width="9.140625" style="51" customWidth="1"/>
    <col min="6667" max="6667" width="10.42578125" style="51" customWidth="1"/>
    <col min="6668" max="6668" width="11.140625" style="51" customWidth="1"/>
    <col min="6669" max="6669" width="10.7109375" style="51" customWidth="1"/>
    <col min="6670" max="6670" width="13.28515625" style="51" customWidth="1"/>
    <col min="6671" max="6671" width="10.85546875" style="51" customWidth="1"/>
    <col min="6672" max="6912" width="8.85546875" style="51"/>
    <col min="6913" max="6913" width="4.140625" style="51" customWidth="1"/>
    <col min="6914" max="6914" width="26.7109375" style="51" customWidth="1"/>
    <col min="6915" max="6915" width="10.5703125" style="51" customWidth="1"/>
    <col min="6916" max="6916" width="12.85546875" style="51" customWidth="1"/>
    <col min="6917" max="6917" width="10" style="51" customWidth="1"/>
    <col min="6918" max="6918" width="9.42578125" style="51" customWidth="1"/>
    <col min="6919" max="6919" width="11.42578125" style="51" customWidth="1"/>
    <col min="6920" max="6920" width="10.42578125" style="51" customWidth="1"/>
    <col min="6921" max="6921" width="9.28515625" style="51" customWidth="1"/>
    <col min="6922" max="6922" width="9.140625" style="51" customWidth="1"/>
    <col min="6923" max="6923" width="10.42578125" style="51" customWidth="1"/>
    <col min="6924" max="6924" width="11.140625" style="51" customWidth="1"/>
    <col min="6925" max="6925" width="10.7109375" style="51" customWidth="1"/>
    <col min="6926" max="6926" width="13.28515625" style="51" customWidth="1"/>
    <col min="6927" max="6927" width="10.85546875" style="51" customWidth="1"/>
    <col min="6928" max="7168" width="8.85546875" style="51"/>
    <col min="7169" max="7169" width="4.140625" style="51" customWidth="1"/>
    <col min="7170" max="7170" width="26.7109375" style="51" customWidth="1"/>
    <col min="7171" max="7171" width="10.5703125" style="51" customWidth="1"/>
    <col min="7172" max="7172" width="12.85546875" style="51" customWidth="1"/>
    <col min="7173" max="7173" width="10" style="51" customWidth="1"/>
    <col min="7174" max="7174" width="9.42578125" style="51" customWidth="1"/>
    <col min="7175" max="7175" width="11.42578125" style="51" customWidth="1"/>
    <col min="7176" max="7176" width="10.42578125" style="51" customWidth="1"/>
    <col min="7177" max="7177" width="9.28515625" style="51" customWidth="1"/>
    <col min="7178" max="7178" width="9.140625" style="51" customWidth="1"/>
    <col min="7179" max="7179" width="10.42578125" style="51" customWidth="1"/>
    <col min="7180" max="7180" width="11.140625" style="51" customWidth="1"/>
    <col min="7181" max="7181" width="10.7109375" style="51" customWidth="1"/>
    <col min="7182" max="7182" width="13.28515625" style="51" customWidth="1"/>
    <col min="7183" max="7183" width="10.85546875" style="51" customWidth="1"/>
    <col min="7184" max="7424" width="8.85546875" style="51"/>
    <col min="7425" max="7425" width="4.140625" style="51" customWidth="1"/>
    <col min="7426" max="7426" width="26.7109375" style="51" customWidth="1"/>
    <col min="7427" max="7427" width="10.5703125" style="51" customWidth="1"/>
    <col min="7428" max="7428" width="12.85546875" style="51" customWidth="1"/>
    <col min="7429" max="7429" width="10" style="51" customWidth="1"/>
    <col min="7430" max="7430" width="9.42578125" style="51" customWidth="1"/>
    <col min="7431" max="7431" width="11.42578125" style="51" customWidth="1"/>
    <col min="7432" max="7432" width="10.42578125" style="51" customWidth="1"/>
    <col min="7433" max="7433" width="9.28515625" style="51" customWidth="1"/>
    <col min="7434" max="7434" width="9.140625" style="51" customWidth="1"/>
    <col min="7435" max="7435" width="10.42578125" style="51" customWidth="1"/>
    <col min="7436" max="7436" width="11.140625" style="51" customWidth="1"/>
    <col min="7437" max="7437" width="10.7109375" style="51" customWidth="1"/>
    <col min="7438" max="7438" width="13.28515625" style="51" customWidth="1"/>
    <col min="7439" max="7439" width="10.85546875" style="51" customWidth="1"/>
    <col min="7440" max="7680" width="8.85546875" style="51"/>
    <col min="7681" max="7681" width="4.140625" style="51" customWidth="1"/>
    <col min="7682" max="7682" width="26.7109375" style="51" customWidth="1"/>
    <col min="7683" max="7683" width="10.5703125" style="51" customWidth="1"/>
    <col min="7684" max="7684" width="12.85546875" style="51" customWidth="1"/>
    <col min="7685" max="7685" width="10" style="51" customWidth="1"/>
    <col min="7686" max="7686" width="9.42578125" style="51" customWidth="1"/>
    <col min="7687" max="7687" width="11.42578125" style="51" customWidth="1"/>
    <col min="7688" max="7688" width="10.42578125" style="51" customWidth="1"/>
    <col min="7689" max="7689" width="9.28515625" style="51" customWidth="1"/>
    <col min="7690" max="7690" width="9.140625" style="51" customWidth="1"/>
    <col min="7691" max="7691" width="10.42578125" style="51" customWidth="1"/>
    <col min="7692" max="7692" width="11.140625" style="51" customWidth="1"/>
    <col min="7693" max="7693" width="10.7109375" style="51" customWidth="1"/>
    <col min="7694" max="7694" width="13.28515625" style="51" customWidth="1"/>
    <col min="7695" max="7695" width="10.85546875" style="51" customWidth="1"/>
    <col min="7696" max="7936" width="8.85546875" style="51"/>
    <col min="7937" max="7937" width="4.140625" style="51" customWidth="1"/>
    <col min="7938" max="7938" width="26.7109375" style="51" customWidth="1"/>
    <col min="7939" max="7939" width="10.5703125" style="51" customWidth="1"/>
    <col min="7940" max="7940" width="12.85546875" style="51" customWidth="1"/>
    <col min="7941" max="7941" width="10" style="51" customWidth="1"/>
    <col min="7942" max="7942" width="9.42578125" style="51" customWidth="1"/>
    <col min="7943" max="7943" width="11.42578125" style="51" customWidth="1"/>
    <col min="7944" max="7944" width="10.42578125" style="51" customWidth="1"/>
    <col min="7945" max="7945" width="9.28515625" style="51" customWidth="1"/>
    <col min="7946" max="7946" width="9.140625" style="51" customWidth="1"/>
    <col min="7947" max="7947" width="10.42578125" style="51" customWidth="1"/>
    <col min="7948" max="7948" width="11.140625" style="51" customWidth="1"/>
    <col min="7949" max="7949" width="10.7109375" style="51" customWidth="1"/>
    <col min="7950" max="7950" width="13.28515625" style="51" customWidth="1"/>
    <col min="7951" max="7951" width="10.85546875" style="51" customWidth="1"/>
    <col min="7952" max="8192" width="8.85546875" style="51"/>
    <col min="8193" max="8193" width="4.140625" style="51" customWidth="1"/>
    <col min="8194" max="8194" width="26.7109375" style="51" customWidth="1"/>
    <col min="8195" max="8195" width="10.5703125" style="51" customWidth="1"/>
    <col min="8196" max="8196" width="12.85546875" style="51" customWidth="1"/>
    <col min="8197" max="8197" width="10" style="51" customWidth="1"/>
    <col min="8198" max="8198" width="9.42578125" style="51" customWidth="1"/>
    <col min="8199" max="8199" width="11.42578125" style="51" customWidth="1"/>
    <col min="8200" max="8200" width="10.42578125" style="51" customWidth="1"/>
    <col min="8201" max="8201" width="9.28515625" style="51" customWidth="1"/>
    <col min="8202" max="8202" width="9.140625" style="51" customWidth="1"/>
    <col min="8203" max="8203" width="10.42578125" style="51" customWidth="1"/>
    <col min="8204" max="8204" width="11.140625" style="51" customWidth="1"/>
    <col min="8205" max="8205" width="10.7109375" style="51" customWidth="1"/>
    <col min="8206" max="8206" width="13.28515625" style="51" customWidth="1"/>
    <col min="8207" max="8207" width="10.85546875" style="51" customWidth="1"/>
    <col min="8208" max="8448" width="8.85546875" style="51"/>
    <col min="8449" max="8449" width="4.140625" style="51" customWidth="1"/>
    <col min="8450" max="8450" width="26.7109375" style="51" customWidth="1"/>
    <col min="8451" max="8451" width="10.5703125" style="51" customWidth="1"/>
    <col min="8452" max="8452" width="12.85546875" style="51" customWidth="1"/>
    <col min="8453" max="8453" width="10" style="51" customWidth="1"/>
    <col min="8454" max="8454" width="9.42578125" style="51" customWidth="1"/>
    <col min="8455" max="8455" width="11.42578125" style="51" customWidth="1"/>
    <col min="8456" max="8456" width="10.42578125" style="51" customWidth="1"/>
    <col min="8457" max="8457" width="9.28515625" style="51" customWidth="1"/>
    <col min="8458" max="8458" width="9.140625" style="51" customWidth="1"/>
    <col min="8459" max="8459" width="10.42578125" style="51" customWidth="1"/>
    <col min="8460" max="8460" width="11.140625" style="51" customWidth="1"/>
    <col min="8461" max="8461" width="10.7109375" style="51" customWidth="1"/>
    <col min="8462" max="8462" width="13.28515625" style="51" customWidth="1"/>
    <col min="8463" max="8463" width="10.85546875" style="51" customWidth="1"/>
    <col min="8464" max="8704" width="8.85546875" style="51"/>
    <col min="8705" max="8705" width="4.140625" style="51" customWidth="1"/>
    <col min="8706" max="8706" width="26.7109375" style="51" customWidth="1"/>
    <col min="8707" max="8707" width="10.5703125" style="51" customWidth="1"/>
    <col min="8708" max="8708" width="12.85546875" style="51" customWidth="1"/>
    <col min="8709" max="8709" width="10" style="51" customWidth="1"/>
    <col min="8710" max="8710" width="9.42578125" style="51" customWidth="1"/>
    <col min="8711" max="8711" width="11.42578125" style="51" customWidth="1"/>
    <col min="8712" max="8712" width="10.42578125" style="51" customWidth="1"/>
    <col min="8713" max="8713" width="9.28515625" style="51" customWidth="1"/>
    <col min="8714" max="8714" width="9.140625" style="51" customWidth="1"/>
    <col min="8715" max="8715" width="10.42578125" style="51" customWidth="1"/>
    <col min="8716" max="8716" width="11.140625" style="51" customWidth="1"/>
    <col min="8717" max="8717" width="10.7109375" style="51" customWidth="1"/>
    <col min="8718" max="8718" width="13.28515625" style="51" customWidth="1"/>
    <col min="8719" max="8719" width="10.85546875" style="51" customWidth="1"/>
    <col min="8720" max="8960" width="8.85546875" style="51"/>
    <col min="8961" max="8961" width="4.140625" style="51" customWidth="1"/>
    <col min="8962" max="8962" width="26.7109375" style="51" customWidth="1"/>
    <col min="8963" max="8963" width="10.5703125" style="51" customWidth="1"/>
    <col min="8964" max="8964" width="12.85546875" style="51" customWidth="1"/>
    <col min="8965" max="8965" width="10" style="51" customWidth="1"/>
    <col min="8966" max="8966" width="9.42578125" style="51" customWidth="1"/>
    <col min="8967" max="8967" width="11.42578125" style="51" customWidth="1"/>
    <col min="8968" max="8968" width="10.42578125" style="51" customWidth="1"/>
    <col min="8969" max="8969" width="9.28515625" style="51" customWidth="1"/>
    <col min="8970" max="8970" width="9.140625" style="51" customWidth="1"/>
    <col min="8971" max="8971" width="10.42578125" style="51" customWidth="1"/>
    <col min="8972" max="8972" width="11.140625" style="51" customWidth="1"/>
    <col min="8973" max="8973" width="10.7109375" style="51" customWidth="1"/>
    <col min="8974" max="8974" width="13.28515625" style="51" customWidth="1"/>
    <col min="8975" max="8975" width="10.85546875" style="51" customWidth="1"/>
    <col min="8976" max="9216" width="8.85546875" style="51"/>
    <col min="9217" max="9217" width="4.140625" style="51" customWidth="1"/>
    <col min="9218" max="9218" width="26.7109375" style="51" customWidth="1"/>
    <col min="9219" max="9219" width="10.5703125" style="51" customWidth="1"/>
    <col min="9220" max="9220" width="12.85546875" style="51" customWidth="1"/>
    <col min="9221" max="9221" width="10" style="51" customWidth="1"/>
    <col min="9222" max="9222" width="9.42578125" style="51" customWidth="1"/>
    <col min="9223" max="9223" width="11.42578125" style="51" customWidth="1"/>
    <col min="9224" max="9224" width="10.42578125" style="51" customWidth="1"/>
    <col min="9225" max="9225" width="9.28515625" style="51" customWidth="1"/>
    <col min="9226" max="9226" width="9.140625" style="51" customWidth="1"/>
    <col min="9227" max="9227" width="10.42578125" style="51" customWidth="1"/>
    <col min="9228" max="9228" width="11.140625" style="51" customWidth="1"/>
    <col min="9229" max="9229" width="10.7109375" style="51" customWidth="1"/>
    <col min="9230" max="9230" width="13.28515625" style="51" customWidth="1"/>
    <col min="9231" max="9231" width="10.85546875" style="51" customWidth="1"/>
    <col min="9232" max="9472" width="8.85546875" style="51"/>
    <col min="9473" max="9473" width="4.140625" style="51" customWidth="1"/>
    <col min="9474" max="9474" width="26.7109375" style="51" customWidth="1"/>
    <col min="9475" max="9475" width="10.5703125" style="51" customWidth="1"/>
    <col min="9476" max="9476" width="12.85546875" style="51" customWidth="1"/>
    <col min="9477" max="9477" width="10" style="51" customWidth="1"/>
    <col min="9478" max="9478" width="9.42578125" style="51" customWidth="1"/>
    <col min="9479" max="9479" width="11.42578125" style="51" customWidth="1"/>
    <col min="9480" max="9480" width="10.42578125" style="51" customWidth="1"/>
    <col min="9481" max="9481" width="9.28515625" style="51" customWidth="1"/>
    <col min="9482" max="9482" width="9.140625" style="51" customWidth="1"/>
    <col min="9483" max="9483" width="10.42578125" style="51" customWidth="1"/>
    <col min="9484" max="9484" width="11.140625" style="51" customWidth="1"/>
    <col min="9485" max="9485" width="10.7109375" style="51" customWidth="1"/>
    <col min="9486" max="9486" width="13.28515625" style="51" customWidth="1"/>
    <col min="9487" max="9487" width="10.85546875" style="51" customWidth="1"/>
    <col min="9488" max="9728" width="8.85546875" style="51"/>
    <col min="9729" max="9729" width="4.140625" style="51" customWidth="1"/>
    <col min="9730" max="9730" width="26.7109375" style="51" customWidth="1"/>
    <col min="9731" max="9731" width="10.5703125" style="51" customWidth="1"/>
    <col min="9732" max="9732" width="12.85546875" style="51" customWidth="1"/>
    <col min="9733" max="9733" width="10" style="51" customWidth="1"/>
    <col min="9734" max="9734" width="9.42578125" style="51" customWidth="1"/>
    <col min="9735" max="9735" width="11.42578125" style="51" customWidth="1"/>
    <col min="9736" max="9736" width="10.42578125" style="51" customWidth="1"/>
    <col min="9737" max="9737" width="9.28515625" style="51" customWidth="1"/>
    <col min="9738" max="9738" width="9.140625" style="51" customWidth="1"/>
    <col min="9739" max="9739" width="10.42578125" style="51" customWidth="1"/>
    <col min="9740" max="9740" width="11.140625" style="51" customWidth="1"/>
    <col min="9741" max="9741" width="10.7109375" style="51" customWidth="1"/>
    <col min="9742" max="9742" width="13.28515625" style="51" customWidth="1"/>
    <col min="9743" max="9743" width="10.85546875" style="51" customWidth="1"/>
    <col min="9744" max="9984" width="8.85546875" style="51"/>
    <col min="9985" max="9985" width="4.140625" style="51" customWidth="1"/>
    <col min="9986" max="9986" width="26.7109375" style="51" customWidth="1"/>
    <col min="9987" max="9987" width="10.5703125" style="51" customWidth="1"/>
    <col min="9988" max="9988" width="12.85546875" style="51" customWidth="1"/>
    <col min="9989" max="9989" width="10" style="51" customWidth="1"/>
    <col min="9990" max="9990" width="9.42578125" style="51" customWidth="1"/>
    <col min="9991" max="9991" width="11.42578125" style="51" customWidth="1"/>
    <col min="9992" max="9992" width="10.42578125" style="51" customWidth="1"/>
    <col min="9993" max="9993" width="9.28515625" style="51" customWidth="1"/>
    <col min="9994" max="9994" width="9.140625" style="51" customWidth="1"/>
    <col min="9995" max="9995" width="10.42578125" style="51" customWidth="1"/>
    <col min="9996" max="9996" width="11.140625" style="51" customWidth="1"/>
    <col min="9997" max="9997" width="10.7109375" style="51" customWidth="1"/>
    <col min="9998" max="9998" width="13.28515625" style="51" customWidth="1"/>
    <col min="9999" max="9999" width="10.85546875" style="51" customWidth="1"/>
    <col min="10000" max="10240" width="8.85546875" style="51"/>
    <col min="10241" max="10241" width="4.140625" style="51" customWidth="1"/>
    <col min="10242" max="10242" width="26.7109375" style="51" customWidth="1"/>
    <col min="10243" max="10243" width="10.5703125" style="51" customWidth="1"/>
    <col min="10244" max="10244" width="12.85546875" style="51" customWidth="1"/>
    <col min="10245" max="10245" width="10" style="51" customWidth="1"/>
    <col min="10246" max="10246" width="9.42578125" style="51" customWidth="1"/>
    <col min="10247" max="10247" width="11.42578125" style="51" customWidth="1"/>
    <col min="10248" max="10248" width="10.42578125" style="51" customWidth="1"/>
    <col min="10249" max="10249" width="9.28515625" style="51" customWidth="1"/>
    <col min="10250" max="10250" width="9.140625" style="51" customWidth="1"/>
    <col min="10251" max="10251" width="10.42578125" style="51" customWidth="1"/>
    <col min="10252" max="10252" width="11.140625" style="51" customWidth="1"/>
    <col min="10253" max="10253" width="10.7109375" style="51" customWidth="1"/>
    <col min="10254" max="10254" width="13.28515625" style="51" customWidth="1"/>
    <col min="10255" max="10255" width="10.85546875" style="51" customWidth="1"/>
    <col min="10256" max="10496" width="8.85546875" style="51"/>
    <col min="10497" max="10497" width="4.140625" style="51" customWidth="1"/>
    <col min="10498" max="10498" width="26.7109375" style="51" customWidth="1"/>
    <col min="10499" max="10499" width="10.5703125" style="51" customWidth="1"/>
    <col min="10500" max="10500" width="12.85546875" style="51" customWidth="1"/>
    <col min="10501" max="10501" width="10" style="51" customWidth="1"/>
    <col min="10502" max="10502" width="9.42578125" style="51" customWidth="1"/>
    <col min="10503" max="10503" width="11.42578125" style="51" customWidth="1"/>
    <col min="10504" max="10504" width="10.42578125" style="51" customWidth="1"/>
    <col min="10505" max="10505" width="9.28515625" style="51" customWidth="1"/>
    <col min="10506" max="10506" width="9.140625" style="51" customWidth="1"/>
    <col min="10507" max="10507" width="10.42578125" style="51" customWidth="1"/>
    <col min="10508" max="10508" width="11.140625" style="51" customWidth="1"/>
    <col min="10509" max="10509" width="10.7109375" style="51" customWidth="1"/>
    <col min="10510" max="10510" width="13.28515625" style="51" customWidth="1"/>
    <col min="10511" max="10511" width="10.85546875" style="51" customWidth="1"/>
    <col min="10512" max="10752" width="8.85546875" style="51"/>
    <col min="10753" max="10753" width="4.140625" style="51" customWidth="1"/>
    <col min="10754" max="10754" width="26.7109375" style="51" customWidth="1"/>
    <col min="10755" max="10755" width="10.5703125" style="51" customWidth="1"/>
    <col min="10756" max="10756" width="12.85546875" style="51" customWidth="1"/>
    <col min="10757" max="10757" width="10" style="51" customWidth="1"/>
    <col min="10758" max="10758" width="9.42578125" style="51" customWidth="1"/>
    <col min="10759" max="10759" width="11.42578125" style="51" customWidth="1"/>
    <col min="10760" max="10760" width="10.42578125" style="51" customWidth="1"/>
    <col min="10761" max="10761" width="9.28515625" style="51" customWidth="1"/>
    <col min="10762" max="10762" width="9.140625" style="51" customWidth="1"/>
    <col min="10763" max="10763" width="10.42578125" style="51" customWidth="1"/>
    <col min="10764" max="10764" width="11.140625" style="51" customWidth="1"/>
    <col min="10765" max="10765" width="10.7109375" style="51" customWidth="1"/>
    <col min="10766" max="10766" width="13.28515625" style="51" customWidth="1"/>
    <col min="10767" max="10767" width="10.85546875" style="51" customWidth="1"/>
    <col min="10768" max="11008" width="8.85546875" style="51"/>
    <col min="11009" max="11009" width="4.140625" style="51" customWidth="1"/>
    <col min="11010" max="11010" width="26.7109375" style="51" customWidth="1"/>
    <col min="11011" max="11011" width="10.5703125" style="51" customWidth="1"/>
    <col min="11012" max="11012" width="12.85546875" style="51" customWidth="1"/>
    <col min="11013" max="11013" width="10" style="51" customWidth="1"/>
    <col min="11014" max="11014" width="9.42578125" style="51" customWidth="1"/>
    <col min="11015" max="11015" width="11.42578125" style="51" customWidth="1"/>
    <col min="11016" max="11016" width="10.42578125" style="51" customWidth="1"/>
    <col min="11017" max="11017" width="9.28515625" style="51" customWidth="1"/>
    <col min="11018" max="11018" width="9.140625" style="51" customWidth="1"/>
    <col min="11019" max="11019" width="10.42578125" style="51" customWidth="1"/>
    <col min="11020" max="11020" width="11.140625" style="51" customWidth="1"/>
    <col min="11021" max="11021" width="10.7109375" style="51" customWidth="1"/>
    <col min="11022" max="11022" width="13.28515625" style="51" customWidth="1"/>
    <col min="11023" max="11023" width="10.85546875" style="51" customWidth="1"/>
    <col min="11024" max="11264" width="8.85546875" style="51"/>
    <col min="11265" max="11265" width="4.140625" style="51" customWidth="1"/>
    <col min="11266" max="11266" width="26.7109375" style="51" customWidth="1"/>
    <col min="11267" max="11267" width="10.5703125" style="51" customWidth="1"/>
    <col min="11268" max="11268" width="12.85546875" style="51" customWidth="1"/>
    <col min="11269" max="11269" width="10" style="51" customWidth="1"/>
    <col min="11270" max="11270" width="9.42578125" style="51" customWidth="1"/>
    <col min="11271" max="11271" width="11.42578125" style="51" customWidth="1"/>
    <col min="11272" max="11272" width="10.42578125" style="51" customWidth="1"/>
    <col min="11273" max="11273" width="9.28515625" style="51" customWidth="1"/>
    <col min="11274" max="11274" width="9.140625" style="51" customWidth="1"/>
    <col min="11275" max="11275" width="10.42578125" style="51" customWidth="1"/>
    <col min="11276" max="11276" width="11.140625" style="51" customWidth="1"/>
    <col min="11277" max="11277" width="10.7109375" style="51" customWidth="1"/>
    <col min="11278" max="11278" width="13.28515625" style="51" customWidth="1"/>
    <col min="11279" max="11279" width="10.85546875" style="51" customWidth="1"/>
    <col min="11280" max="11520" width="8.85546875" style="51"/>
    <col min="11521" max="11521" width="4.140625" style="51" customWidth="1"/>
    <col min="11522" max="11522" width="26.7109375" style="51" customWidth="1"/>
    <col min="11523" max="11523" width="10.5703125" style="51" customWidth="1"/>
    <col min="11524" max="11524" width="12.85546875" style="51" customWidth="1"/>
    <col min="11525" max="11525" width="10" style="51" customWidth="1"/>
    <col min="11526" max="11526" width="9.42578125" style="51" customWidth="1"/>
    <col min="11527" max="11527" width="11.42578125" style="51" customWidth="1"/>
    <col min="11528" max="11528" width="10.42578125" style="51" customWidth="1"/>
    <col min="11529" max="11529" width="9.28515625" style="51" customWidth="1"/>
    <col min="11530" max="11530" width="9.140625" style="51" customWidth="1"/>
    <col min="11531" max="11531" width="10.42578125" style="51" customWidth="1"/>
    <col min="11532" max="11532" width="11.140625" style="51" customWidth="1"/>
    <col min="11533" max="11533" width="10.7109375" style="51" customWidth="1"/>
    <col min="11534" max="11534" width="13.28515625" style="51" customWidth="1"/>
    <col min="11535" max="11535" width="10.85546875" style="51" customWidth="1"/>
    <col min="11536" max="11776" width="8.85546875" style="51"/>
    <col min="11777" max="11777" width="4.140625" style="51" customWidth="1"/>
    <col min="11778" max="11778" width="26.7109375" style="51" customWidth="1"/>
    <col min="11779" max="11779" width="10.5703125" style="51" customWidth="1"/>
    <col min="11780" max="11780" width="12.85546875" style="51" customWidth="1"/>
    <col min="11781" max="11781" width="10" style="51" customWidth="1"/>
    <col min="11782" max="11782" width="9.42578125" style="51" customWidth="1"/>
    <col min="11783" max="11783" width="11.42578125" style="51" customWidth="1"/>
    <col min="11784" max="11784" width="10.42578125" style="51" customWidth="1"/>
    <col min="11785" max="11785" width="9.28515625" style="51" customWidth="1"/>
    <col min="11786" max="11786" width="9.140625" style="51" customWidth="1"/>
    <col min="11787" max="11787" width="10.42578125" style="51" customWidth="1"/>
    <col min="11788" max="11788" width="11.140625" style="51" customWidth="1"/>
    <col min="11789" max="11789" width="10.7109375" style="51" customWidth="1"/>
    <col min="11790" max="11790" width="13.28515625" style="51" customWidth="1"/>
    <col min="11791" max="11791" width="10.85546875" style="51" customWidth="1"/>
    <col min="11792" max="12032" width="8.85546875" style="51"/>
    <col min="12033" max="12033" width="4.140625" style="51" customWidth="1"/>
    <col min="12034" max="12034" width="26.7109375" style="51" customWidth="1"/>
    <col min="12035" max="12035" width="10.5703125" style="51" customWidth="1"/>
    <col min="12036" max="12036" width="12.85546875" style="51" customWidth="1"/>
    <col min="12037" max="12037" width="10" style="51" customWidth="1"/>
    <col min="12038" max="12038" width="9.42578125" style="51" customWidth="1"/>
    <col min="12039" max="12039" width="11.42578125" style="51" customWidth="1"/>
    <col min="12040" max="12040" width="10.42578125" style="51" customWidth="1"/>
    <col min="12041" max="12041" width="9.28515625" style="51" customWidth="1"/>
    <col min="12042" max="12042" width="9.140625" style="51" customWidth="1"/>
    <col min="12043" max="12043" width="10.42578125" style="51" customWidth="1"/>
    <col min="12044" max="12044" width="11.140625" style="51" customWidth="1"/>
    <col min="12045" max="12045" width="10.7109375" style="51" customWidth="1"/>
    <col min="12046" max="12046" width="13.28515625" style="51" customWidth="1"/>
    <col min="12047" max="12047" width="10.85546875" style="51" customWidth="1"/>
    <col min="12048" max="12288" width="8.85546875" style="51"/>
    <col min="12289" max="12289" width="4.140625" style="51" customWidth="1"/>
    <col min="12290" max="12290" width="26.7109375" style="51" customWidth="1"/>
    <col min="12291" max="12291" width="10.5703125" style="51" customWidth="1"/>
    <col min="12292" max="12292" width="12.85546875" style="51" customWidth="1"/>
    <col min="12293" max="12293" width="10" style="51" customWidth="1"/>
    <col min="12294" max="12294" width="9.42578125" style="51" customWidth="1"/>
    <col min="12295" max="12295" width="11.42578125" style="51" customWidth="1"/>
    <col min="12296" max="12296" width="10.42578125" style="51" customWidth="1"/>
    <col min="12297" max="12297" width="9.28515625" style="51" customWidth="1"/>
    <col min="12298" max="12298" width="9.140625" style="51" customWidth="1"/>
    <col min="12299" max="12299" width="10.42578125" style="51" customWidth="1"/>
    <col min="12300" max="12300" width="11.140625" style="51" customWidth="1"/>
    <col min="12301" max="12301" width="10.7109375" style="51" customWidth="1"/>
    <col min="12302" max="12302" width="13.28515625" style="51" customWidth="1"/>
    <col min="12303" max="12303" width="10.85546875" style="51" customWidth="1"/>
    <col min="12304" max="12544" width="8.85546875" style="51"/>
    <col min="12545" max="12545" width="4.140625" style="51" customWidth="1"/>
    <col min="12546" max="12546" width="26.7109375" style="51" customWidth="1"/>
    <col min="12547" max="12547" width="10.5703125" style="51" customWidth="1"/>
    <col min="12548" max="12548" width="12.85546875" style="51" customWidth="1"/>
    <col min="12549" max="12549" width="10" style="51" customWidth="1"/>
    <col min="12550" max="12550" width="9.42578125" style="51" customWidth="1"/>
    <col min="12551" max="12551" width="11.42578125" style="51" customWidth="1"/>
    <col min="12552" max="12552" width="10.42578125" style="51" customWidth="1"/>
    <col min="12553" max="12553" width="9.28515625" style="51" customWidth="1"/>
    <col min="12554" max="12554" width="9.140625" style="51" customWidth="1"/>
    <col min="12555" max="12555" width="10.42578125" style="51" customWidth="1"/>
    <col min="12556" max="12556" width="11.140625" style="51" customWidth="1"/>
    <col min="12557" max="12557" width="10.7109375" style="51" customWidth="1"/>
    <col min="12558" max="12558" width="13.28515625" style="51" customWidth="1"/>
    <col min="12559" max="12559" width="10.85546875" style="51" customWidth="1"/>
    <col min="12560" max="12800" width="8.85546875" style="51"/>
    <col min="12801" max="12801" width="4.140625" style="51" customWidth="1"/>
    <col min="12802" max="12802" width="26.7109375" style="51" customWidth="1"/>
    <col min="12803" max="12803" width="10.5703125" style="51" customWidth="1"/>
    <col min="12804" max="12804" width="12.85546875" style="51" customWidth="1"/>
    <col min="12805" max="12805" width="10" style="51" customWidth="1"/>
    <col min="12806" max="12806" width="9.42578125" style="51" customWidth="1"/>
    <col min="12807" max="12807" width="11.42578125" style="51" customWidth="1"/>
    <col min="12808" max="12808" width="10.42578125" style="51" customWidth="1"/>
    <col min="12809" max="12809" width="9.28515625" style="51" customWidth="1"/>
    <col min="12810" max="12810" width="9.140625" style="51" customWidth="1"/>
    <col min="12811" max="12811" width="10.42578125" style="51" customWidth="1"/>
    <col min="12812" max="12812" width="11.140625" style="51" customWidth="1"/>
    <col min="12813" max="12813" width="10.7109375" style="51" customWidth="1"/>
    <col min="12814" max="12814" width="13.28515625" style="51" customWidth="1"/>
    <col min="12815" max="12815" width="10.85546875" style="51" customWidth="1"/>
    <col min="12816" max="13056" width="8.85546875" style="51"/>
    <col min="13057" max="13057" width="4.140625" style="51" customWidth="1"/>
    <col min="13058" max="13058" width="26.7109375" style="51" customWidth="1"/>
    <col min="13059" max="13059" width="10.5703125" style="51" customWidth="1"/>
    <col min="13060" max="13060" width="12.85546875" style="51" customWidth="1"/>
    <col min="13061" max="13061" width="10" style="51" customWidth="1"/>
    <col min="13062" max="13062" width="9.42578125" style="51" customWidth="1"/>
    <col min="13063" max="13063" width="11.42578125" style="51" customWidth="1"/>
    <col min="13064" max="13064" width="10.42578125" style="51" customWidth="1"/>
    <col min="13065" max="13065" width="9.28515625" style="51" customWidth="1"/>
    <col min="13066" max="13066" width="9.140625" style="51" customWidth="1"/>
    <col min="13067" max="13067" width="10.42578125" style="51" customWidth="1"/>
    <col min="13068" max="13068" width="11.140625" style="51" customWidth="1"/>
    <col min="13069" max="13069" width="10.7109375" style="51" customWidth="1"/>
    <col min="13070" max="13070" width="13.28515625" style="51" customWidth="1"/>
    <col min="13071" max="13071" width="10.85546875" style="51" customWidth="1"/>
    <col min="13072" max="13312" width="8.85546875" style="51"/>
    <col min="13313" max="13313" width="4.140625" style="51" customWidth="1"/>
    <col min="13314" max="13314" width="26.7109375" style="51" customWidth="1"/>
    <col min="13315" max="13315" width="10.5703125" style="51" customWidth="1"/>
    <col min="13316" max="13316" width="12.85546875" style="51" customWidth="1"/>
    <col min="13317" max="13317" width="10" style="51" customWidth="1"/>
    <col min="13318" max="13318" width="9.42578125" style="51" customWidth="1"/>
    <col min="13319" max="13319" width="11.42578125" style="51" customWidth="1"/>
    <col min="13320" max="13320" width="10.42578125" style="51" customWidth="1"/>
    <col min="13321" max="13321" width="9.28515625" style="51" customWidth="1"/>
    <col min="13322" max="13322" width="9.140625" style="51" customWidth="1"/>
    <col min="13323" max="13323" width="10.42578125" style="51" customWidth="1"/>
    <col min="13324" max="13324" width="11.140625" style="51" customWidth="1"/>
    <col min="13325" max="13325" width="10.7109375" style="51" customWidth="1"/>
    <col min="13326" max="13326" width="13.28515625" style="51" customWidth="1"/>
    <col min="13327" max="13327" width="10.85546875" style="51" customWidth="1"/>
    <col min="13328" max="13568" width="8.85546875" style="51"/>
    <col min="13569" max="13569" width="4.140625" style="51" customWidth="1"/>
    <col min="13570" max="13570" width="26.7109375" style="51" customWidth="1"/>
    <col min="13571" max="13571" width="10.5703125" style="51" customWidth="1"/>
    <col min="13572" max="13572" width="12.85546875" style="51" customWidth="1"/>
    <col min="13573" max="13573" width="10" style="51" customWidth="1"/>
    <col min="13574" max="13574" width="9.42578125" style="51" customWidth="1"/>
    <col min="13575" max="13575" width="11.42578125" style="51" customWidth="1"/>
    <col min="13576" max="13576" width="10.42578125" style="51" customWidth="1"/>
    <col min="13577" max="13577" width="9.28515625" style="51" customWidth="1"/>
    <col min="13578" max="13578" width="9.140625" style="51" customWidth="1"/>
    <col min="13579" max="13579" width="10.42578125" style="51" customWidth="1"/>
    <col min="13580" max="13580" width="11.140625" style="51" customWidth="1"/>
    <col min="13581" max="13581" width="10.7109375" style="51" customWidth="1"/>
    <col min="13582" max="13582" width="13.28515625" style="51" customWidth="1"/>
    <col min="13583" max="13583" width="10.85546875" style="51" customWidth="1"/>
    <col min="13584" max="13824" width="8.85546875" style="51"/>
    <col min="13825" max="13825" width="4.140625" style="51" customWidth="1"/>
    <col min="13826" max="13826" width="26.7109375" style="51" customWidth="1"/>
    <col min="13827" max="13827" width="10.5703125" style="51" customWidth="1"/>
    <col min="13828" max="13828" width="12.85546875" style="51" customWidth="1"/>
    <col min="13829" max="13829" width="10" style="51" customWidth="1"/>
    <col min="13830" max="13830" width="9.42578125" style="51" customWidth="1"/>
    <col min="13831" max="13831" width="11.42578125" style="51" customWidth="1"/>
    <col min="13832" max="13832" width="10.42578125" style="51" customWidth="1"/>
    <col min="13833" max="13833" width="9.28515625" style="51" customWidth="1"/>
    <col min="13834" max="13834" width="9.140625" style="51" customWidth="1"/>
    <col min="13835" max="13835" width="10.42578125" style="51" customWidth="1"/>
    <col min="13836" max="13836" width="11.140625" style="51" customWidth="1"/>
    <col min="13837" max="13837" width="10.7109375" style="51" customWidth="1"/>
    <col min="13838" max="13838" width="13.28515625" style="51" customWidth="1"/>
    <col min="13839" max="13839" width="10.85546875" style="51" customWidth="1"/>
    <col min="13840" max="14080" width="8.85546875" style="51"/>
    <col min="14081" max="14081" width="4.140625" style="51" customWidth="1"/>
    <col min="14082" max="14082" width="26.7109375" style="51" customWidth="1"/>
    <col min="14083" max="14083" width="10.5703125" style="51" customWidth="1"/>
    <col min="14084" max="14084" width="12.85546875" style="51" customWidth="1"/>
    <col min="14085" max="14085" width="10" style="51" customWidth="1"/>
    <col min="14086" max="14086" width="9.42578125" style="51" customWidth="1"/>
    <col min="14087" max="14087" width="11.42578125" style="51" customWidth="1"/>
    <col min="14088" max="14088" width="10.42578125" style="51" customWidth="1"/>
    <col min="14089" max="14089" width="9.28515625" style="51" customWidth="1"/>
    <col min="14090" max="14090" width="9.140625" style="51" customWidth="1"/>
    <col min="14091" max="14091" width="10.42578125" style="51" customWidth="1"/>
    <col min="14092" max="14092" width="11.140625" style="51" customWidth="1"/>
    <col min="14093" max="14093" width="10.7109375" style="51" customWidth="1"/>
    <col min="14094" max="14094" width="13.28515625" style="51" customWidth="1"/>
    <col min="14095" max="14095" width="10.85546875" style="51" customWidth="1"/>
    <col min="14096" max="14336" width="8.85546875" style="51"/>
    <col min="14337" max="14337" width="4.140625" style="51" customWidth="1"/>
    <col min="14338" max="14338" width="26.7109375" style="51" customWidth="1"/>
    <col min="14339" max="14339" width="10.5703125" style="51" customWidth="1"/>
    <col min="14340" max="14340" width="12.85546875" style="51" customWidth="1"/>
    <col min="14341" max="14341" width="10" style="51" customWidth="1"/>
    <col min="14342" max="14342" width="9.42578125" style="51" customWidth="1"/>
    <col min="14343" max="14343" width="11.42578125" style="51" customWidth="1"/>
    <col min="14344" max="14344" width="10.42578125" style="51" customWidth="1"/>
    <col min="14345" max="14345" width="9.28515625" style="51" customWidth="1"/>
    <col min="14346" max="14346" width="9.140625" style="51" customWidth="1"/>
    <col min="14347" max="14347" width="10.42578125" style="51" customWidth="1"/>
    <col min="14348" max="14348" width="11.140625" style="51" customWidth="1"/>
    <col min="14349" max="14349" width="10.7109375" style="51" customWidth="1"/>
    <col min="14350" max="14350" width="13.28515625" style="51" customWidth="1"/>
    <col min="14351" max="14351" width="10.85546875" style="51" customWidth="1"/>
    <col min="14352" max="14592" width="8.85546875" style="51"/>
    <col min="14593" max="14593" width="4.140625" style="51" customWidth="1"/>
    <col min="14594" max="14594" width="26.7109375" style="51" customWidth="1"/>
    <col min="14595" max="14595" width="10.5703125" style="51" customWidth="1"/>
    <col min="14596" max="14596" width="12.85546875" style="51" customWidth="1"/>
    <col min="14597" max="14597" width="10" style="51" customWidth="1"/>
    <col min="14598" max="14598" width="9.42578125" style="51" customWidth="1"/>
    <col min="14599" max="14599" width="11.42578125" style="51" customWidth="1"/>
    <col min="14600" max="14600" width="10.42578125" style="51" customWidth="1"/>
    <col min="14601" max="14601" width="9.28515625" style="51" customWidth="1"/>
    <col min="14602" max="14602" width="9.140625" style="51" customWidth="1"/>
    <col min="14603" max="14603" width="10.42578125" style="51" customWidth="1"/>
    <col min="14604" max="14604" width="11.140625" style="51" customWidth="1"/>
    <col min="14605" max="14605" width="10.7109375" style="51" customWidth="1"/>
    <col min="14606" max="14606" width="13.28515625" style="51" customWidth="1"/>
    <col min="14607" max="14607" width="10.85546875" style="51" customWidth="1"/>
    <col min="14608" max="14848" width="8.85546875" style="51"/>
    <col min="14849" max="14849" width="4.140625" style="51" customWidth="1"/>
    <col min="14850" max="14850" width="26.7109375" style="51" customWidth="1"/>
    <col min="14851" max="14851" width="10.5703125" style="51" customWidth="1"/>
    <col min="14852" max="14852" width="12.85546875" style="51" customWidth="1"/>
    <col min="14853" max="14853" width="10" style="51" customWidth="1"/>
    <col min="14854" max="14854" width="9.42578125" style="51" customWidth="1"/>
    <col min="14855" max="14855" width="11.42578125" style="51" customWidth="1"/>
    <col min="14856" max="14856" width="10.42578125" style="51" customWidth="1"/>
    <col min="14857" max="14857" width="9.28515625" style="51" customWidth="1"/>
    <col min="14858" max="14858" width="9.140625" style="51" customWidth="1"/>
    <col min="14859" max="14859" width="10.42578125" style="51" customWidth="1"/>
    <col min="14860" max="14860" width="11.140625" style="51" customWidth="1"/>
    <col min="14861" max="14861" width="10.7109375" style="51" customWidth="1"/>
    <col min="14862" max="14862" width="13.28515625" style="51" customWidth="1"/>
    <col min="14863" max="14863" width="10.85546875" style="51" customWidth="1"/>
    <col min="14864" max="15104" width="8.85546875" style="51"/>
    <col min="15105" max="15105" width="4.140625" style="51" customWidth="1"/>
    <col min="15106" max="15106" width="26.7109375" style="51" customWidth="1"/>
    <col min="15107" max="15107" width="10.5703125" style="51" customWidth="1"/>
    <col min="15108" max="15108" width="12.85546875" style="51" customWidth="1"/>
    <col min="15109" max="15109" width="10" style="51" customWidth="1"/>
    <col min="15110" max="15110" width="9.42578125" style="51" customWidth="1"/>
    <col min="15111" max="15111" width="11.42578125" style="51" customWidth="1"/>
    <col min="15112" max="15112" width="10.42578125" style="51" customWidth="1"/>
    <col min="15113" max="15113" width="9.28515625" style="51" customWidth="1"/>
    <col min="15114" max="15114" width="9.140625" style="51" customWidth="1"/>
    <col min="15115" max="15115" width="10.42578125" style="51" customWidth="1"/>
    <col min="15116" max="15116" width="11.140625" style="51" customWidth="1"/>
    <col min="15117" max="15117" width="10.7109375" style="51" customWidth="1"/>
    <col min="15118" max="15118" width="13.28515625" style="51" customWidth="1"/>
    <col min="15119" max="15119" width="10.85546875" style="51" customWidth="1"/>
    <col min="15120" max="15360" width="8.85546875" style="51"/>
    <col min="15361" max="15361" width="4.140625" style="51" customWidth="1"/>
    <col min="15362" max="15362" width="26.7109375" style="51" customWidth="1"/>
    <col min="15363" max="15363" width="10.5703125" style="51" customWidth="1"/>
    <col min="15364" max="15364" width="12.85546875" style="51" customWidth="1"/>
    <col min="15365" max="15365" width="10" style="51" customWidth="1"/>
    <col min="15366" max="15366" width="9.42578125" style="51" customWidth="1"/>
    <col min="15367" max="15367" width="11.42578125" style="51" customWidth="1"/>
    <col min="15368" max="15368" width="10.42578125" style="51" customWidth="1"/>
    <col min="15369" max="15369" width="9.28515625" style="51" customWidth="1"/>
    <col min="15370" max="15370" width="9.140625" style="51" customWidth="1"/>
    <col min="15371" max="15371" width="10.42578125" style="51" customWidth="1"/>
    <col min="15372" max="15372" width="11.140625" style="51" customWidth="1"/>
    <col min="15373" max="15373" width="10.7109375" style="51" customWidth="1"/>
    <col min="15374" max="15374" width="13.28515625" style="51" customWidth="1"/>
    <col min="15375" max="15375" width="10.85546875" style="51" customWidth="1"/>
    <col min="15376" max="15616" width="8.85546875" style="51"/>
    <col min="15617" max="15617" width="4.140625" style="51" customWidth="1"/>
    <col min="15618" max="15618" width="26.7109375" style="51" customWidth="1"/>
    <col min="15619" max="15619" width="10.5703125" style="51" customWidth="1"/>
    <col min="15620" max="15620" width="12.85546875" style="51" customWidth="1"/>
    <col min="15621" max="15621" width="10" style="51" customWidth="1"/>
    <col min="15622" max="15622" width="9.42578125" style="51" customWidth="1"/>
    <col min="15623" max="15623" width="11.42578125" style="51" customWidth="1"/>
    <col min="15624" max="15624" width="10.42578125" style="51" customWidth="1"/>
    <col min="15625" max="15625" width="9.28515625" style="51" customWidth="1"/>
    <col min="15626" max="15626" width="9.140625" style="51" customWidth="1"/>
    <col min="15627" max="15627" width="10.42578125" style="51" customWidth="1"/>
    <col min="15628" max="15628" width="11.140625" style="51" customWidth="1"/>
    <col min="15629" max="15629" width="10.7109375" style="51" customWidth="1"/>
    <col min="15630" max="15630" width="13.28515625" style="51" customWidth="1"/>
    <col min="15631" max="15631" width="10.85546875" style="51" customWidth="1"/>
    <col min="15632" max="15872" width="8.85546875" style="51"/>
    <col min="15873" max="15873" width="4.140625" style="51" customWidth="1"/>
    <col min="15874" max="15874" width="26.7109375" style="51" customWidth="1"/>
    <col min="15875" max="15875" width="10.5703125" style="51" customWidth="1"/>
    <col min="15876" max="15876" width="12.85546875" style="51" customWidth="1"/>
    <col min="15877" max="15877" width="10" style="51" customWidth="1"/>
    <col min="15878" max="15878" width="9.42578125" style="51" customWidth="1"/>
    <col min="15879" max="15879" width="11.42578125" style="51" customWidth="1"/>
    <col min="15880" max="15880" width="10.42578125" style="51" customWidth="1"/>
    <col min="15881" max="15881" width="9.28515625" style="51" customWidth="1"/>
    <col min="15882" max="15882" width="9.140625" style="51" customWidth="1"/>
    <col min="15883" max="15883" width="10.42578125" style="51" customWidth="1"/>
    <col min="15884" max="15884" width="11.140625" style="51" customWidth="1"/>
    <col min="15885" max="15885" width="10.7109375" style="51" customWidth="1"/>
    <col min="15886" max="15886" width="13.28515625" style="51" customWidth="1"/>
    <col min="15887" max="15887" width="10.85546875" style="51" customWidth="1"/>
    <col min="15888" max="16128" width="8.85546875" style="51"/>
    <col min="16129" max="16129" width="4.140625" style="51" customWidth="1"/>
    <col min="16130" max="16130" width="26.7109375" style="51" customWidth="1"/>
    <col min="16131" max="16131" width="10.5703125" style="51" customWidth="1"/>
    <col min="16132" max="16132" width="12.85546875" style="51" customWidth="1"/>
    <col min="16133" max="16133" width="10" style="51" customWidth="1"/>
    <col min="16134" max="16134" width="9.42578125" style="51" customWidth="1"/>
    <col min="16135" max="16135" width="11.42578125" style="51" customWidth="1"/>
    <col min="16136" max="16136" width="10.42578125" style="51" customWidth="1"/>
    <col min="16137" max="16137" width="9.28515625" style="51" customWidth="1"/>
    <col min="16138" max="16138" width="9.140625" style="51" customWidth="1"/>
    <col min="16139" max="16139" width="10.42578125" style="51" customWidth="1"/>
    <col min="16140" max="16140" width="11.140625" style="51" customWidth="1"/>
    <col min="16141" max="16141" width="10.7109375" style="51" customWidth="1"/>
    <col min="16142" max="16142" width="13.28515625" style="51" customWidth="1"/>
    <col min="16143" max="16143" width="10.85546875" style="51" customWidth="1"/>
    <col min="16144" max="16384" width="8.85546875" style="51"/>
  </cols>
  <sheetData>
    <row r="1" spans="1:256" s="158" customFormat="1">
      <c r="A1" s="157"/>
      <c r="B1" s="158" t="s">
        <v>337</v>
      </c>
      <c r="O1" s="157"/>
    </row>
    <row r="2" spans="1:256">
      <c r="A2" s="488" t="s">
        <v>268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</row>
    <row r="3" spans="1:256" ht="16.5" thickBot="1">
      <c r="F3" s="51" t="s">
        <v>44</v>
      </c>
      <c r="O3" s="53" t="s">
        <v>269</v>
      </c>
    </row>
    <row r="4" spans="1:256" ht="36.75" thickBot="1">
      <c r="A4" s="54" t="s">
        <v>86</v>
      </c>
      <c r="B4" s="55" t="s">
        <v>54</v>
      </c>
      <c r="C4" s="55" t="s">
        <v>87</v>
      </c>
      <c r="D4" s="55" t="s">
        <v>88</v>
      </c>
      <c r="E4" s="55" t="s">
        <v>89</v>
      </c>
      <c r="F4" s="55" t="s">
        <v>90</v>
      </c>
      <c r="G4" s="55" t="s">
        <v>91</v>
      </c>
      <c r="H4" s="55" t="s">
        <v>92</v>
      </c>
      <c r="I4" s="55" t="s">
        <v>93</v>
      </c>
      <c r="J4" s="55" t="s">
        <v>94</v>
      </c>
      <c r="K4" s="55" t="s">
        <v>95</v>
      </c>
      <c r="L4" s="55" t="s">
        <v>96</v>
      </c>
      <c r="M4" s="55" t="s">
        <v>97</v>
      </c>
      <c r="N4" s="55" t="s">
        <v>98</v>
      </c>
      <c r="O4" s="56" t="s">
        <v>99</v>
      </c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2"/>
      <c r="HZ4" s="52"/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  <c r="IU4" s="52"/>
      <c r="IV4" s="52"/>
    </row>
    <row r="5" spans="1:256" ht="16.5" thickBot="1">
      <c r="A5" s="57" t="s">
        <v>100</v>
      </c>
      <c r="B5" s="490" t="s">
        <v>101</v>
      </c>
      <c r="C5" s="491"/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2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  <c r="HQ5" s="58"/>
      <c r="HR5" s="58"/>
      <c r="HS5" s="58"/>
      <c r="HT5" s="58"/>
      <c r="HU5" s="58"/>
      <c r="HV5" s="58"/>
      <c r="HW5" s="58"/>
      <c r="HX5" s="58"/>
      <c r="HY5" s="58"/>
      <c r="HZ5" s="58"/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  <c r="IU5" s="58"/>
      <c r="IV5" s="58"/>
    </row>
    <row r="6" spans="1:256">
      <c r="A6" s="59" t="s">
        <v>102</v>
      </c>
      <c r="B6" s="60" t="s">
        <v>130</v>
      </c>
      <c r="C6" s="149">
        <v>782844</v>
      </c>
      <c r="D6" s="149">
        <v>782844</v>
      </c>
      <c r="E6" s="149">
        <v>782844</v>
      </c>
      <c r="F6" s="149">
        <v>782844</v>
      </c>
      <c r="G6" s="149">
        <v>782844</v>
      </c>
      <c r="H6" s="149">
        <v>806510</v>
      </c>
      <c r="I6" s="149">
        <v>1224094</v>
      </c>
      <c r="J6" s="149">
        <v>1003469</v>
      </c>
      <c r="K6" s="149">
        <v>782844</v>
      </c>
      <c r="L6" s="149">
        <v>2025431</v>
      </c>
      <c r="M6" s="149">
        <v>782844</v>
      </c>
      <c r="N6" s="149">
        <v>782846</v>
      </c>
      <c r="O6" s="150">
        <f>SUM(C6:N6)</f>
        <v>11322258</v>
      </c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  <c r="IU6" s="58"/>
      <c r="IV6" s="58"/>
    </row>
    <row r="7" spans="1:256">
      <c r="A7" s="61" t="s">
        <v>103</v>
      </c>
      <c r="B7" s="62" t="s">
        <v>106</v>
      </c>
      <c r="C7" s="151">
        <v>0</v>
      </c>
      <c r="D7" s="151">
        <v>0</v>
      </c>
      <c r="E7" s="151">
        <v>3530500</v>
      </c>
      <c r="F7" s="151">
        <v>0</v>
      </c>
      <c r="G7" s="151">
        <v>0</v>
      </c>
      <c r="H7" s="151">
        <v>0</v>
      </c>
      <c r="I7" s="151">
        <v>0</v>
      </c>
      <c r="J7" s="151">
        <v>0</v>
      </c>
      <c r="K7" s="151">
        <v>3530500</v>
      </c>
      <c r="L7" s="151">
        <v>0</v>
      </c>
      <c r="M7" s="151">
        <v>0</v>
      </c>
      <c r="N7" s="151">
        <v>467869</v>
      </c>
      <c r="O7" s="153">
        <f>SUM(C7:N7)</f>
        <v>7528869</v>
      </c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3"/>
      <c r="GB7" s="63"/>
      <c r="GC7" s="63"/>
      <c r="GD7" s="63"/>
      <c r="GE7" s="63"/>
      <c r="GF7" s="63"/>
      <c r="GG7" s="63"/>
      <c r="GH7" s="63"/>
      <c r="GI7" s="63"/>
      <c r="GJ7" s="63"/>
      <c r="GK7" s="63"/>
      <c r="GL7" s="63"/>
      <c r="GM7" s="63"/>
      <c r="GN7" s="63"/>
      <c r="GO7" s="63"/>
      <c r="GP7" s="63"/>
      <c r="GQ7" s="63"/>
      <c r="GR7" s="63"/>
      <c r="GS7" s="63"/>
      <c r="GT7" s="63"/>
      <c r="GU7" s="63"/>
      <c r="GV7" s="63"/>
      <c r="GW7" s="63"/>
      <c r="GX7" s="63"/>
      <c r="GY7" s="63"/>
      <c r="GZ7" s="63"/>
      <c r="HA7" s="63"/>
      <c r="HB7" s="63"/>
      <c r="HC7" s="63"/>
      <c r="HD7" s="63"/>
      <c r="HE7" s="63"/>
      <c r="HF7" s="63"/>
      <c r="HG7" s="63"/>
      <c r="HH7" s="63"/>
      <c r="HI7" s="63"/>
      <c r="HJ7" s="63"/>
      <c r="HK7" s="63"/>
      <c r="HL7" s="63"/>
      <c r="HM7" s="63"/>
      <c r="HN7" s="63"/>
      <c r="HO7" s="63"/>
      <c r="HP7" s="63"/>
      <c r="HQ7" s="63"/>
      <c r="HR7" s="63"/>
      <c r="HS7" s="63"/>
      <c r="HT7" s="63"/>
      <c r="HU7" s="63"/>
      <c r="HV7" s="63"/>
      <c r="HW7" s="63"/>
      <c r="HX7" s="63"/>
      <c r="HY7" s="63"/>
      <c r="HZ7" s="63"/>
      <c r="IA7" s="63"/>
      <c r="IB7" s="63"/>
      <c r="IC7" s="63"/>
      <c r="ID7" s="63"/>
      <c r="IE7" s="63"/>
      <c r="IF7" s="63"/>
      <c r="IG7" s="63"/>
      <c r="IH7" s="63"/>
      <c r="II7" s="63"/>
      <c r="IJ7" s="63"/>
      <c r="IK7" s="63"/>
      <c r="IL7" s="63"/>
      <c r="IM7" s="63"/>
      <c r="IN7" s="63"/>
      <c r="IO7" s="63"/>
      <c r="IP7" s="63"/>
      <c r="IQ7" s="63"/>
      <c r="IR7" s="63"/>
      <c r="IS7" s="63"/>
      <c r="IT7" s="63"/>
      <c r="IU7" s="63"/>
      <c r="IV7" s="63"/>
    </row>
    <row r="8" spans="1:256">
      <c r="A8" s="61" t="s">
        <v>104</v>
      </c>
      <c r="B8" s="64" t="s">
        <v>131</v>
      </c>
      <c r="C8" s="151">
        <v>5000</v>
      </c>
      <c r="D8" s="152">
        <v>5000</v>
      </c>
      <c r="E8" s="152">
        <v>5000</v>
      </c>
      <c r="F8" s="152">
        <v>5000</v>
      </c>
      <c r="G8" s="152">
        <v>100000</v>
      </c>
      <c r="H8" s="152">
        <v>5000</v>
      </c>
      <c r="I8" s="152">
        <v>5000</v>
      </c>
      <c r="J8" s="152">
        <v>55000</v>
      </c>
      <c r="K8" s="152">
        <v>210000</v>
      </c>
      <c r="L8" s="152">
        <v>5000</v>
      </c>
      <c r="M8" s="152">
        <v>5000</v>
      </c>
      <c r="N8" s="152">
        <v>351612</v>
      </c>
      <c r="O8" s="154">
        <f>SUM(C8:N8)</f>
        <v>756612</v>
      </c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  <c r="GF8" s="63"/>
      <c r="GG8" s="63"/>
      <c r="GH8" s="63"/>
      <c r="GI8" s="63"/>
      <c r="GJ8" s="63"/>
      <c r="GK8" s="63"/>
      <c r="GL8" s="63"/>
      <c r="GM8" s="63"/>
      <c r="GN8" s="63"/>
      <c r="GO8" s="63"/>
      <c r="GP8" s="63"/>
      <c r="GQ8" s="63"/>
      <c r="GR8" s="63"/>
      <c r="GS8" s="63"/>
      <c r="GT8" s="63"/>
      <c r="GU8" s="63"/>
      <c r="GV8" s="63"/>
      <c r="GW8" s="63"/>
      <c r="GX8" s="63"/>
      <c r="GY8" s="63"/>
      <c r="GZ8" s="63"/>
      <c r="HA8" s="63"/>
      <c r="HB8" s="63"/>
      <c r="HC8" s="63"/>
      <c r="HD8" s="63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  <c r="IT8" s="63"/>
      <c r="IU8" s="63"/>
      <c r="IV8" s="63"/>
    </row>
    <row r="9" spans="1:256">
      <c r="A9" s="61" t="s">
        <v>105</v>
      </c>
      <c r="B9" s="65" t="s">
        <v>110</v>
      </c>
      <c r="C9" s="151">
        <v>90000</v>
      </c>
      <c r="D9" s="151">
        <v>90996</v>
      </c>
      <c r="E9" s="151">
        <v>0</v>
      </c>
      <c r="F9" s="151">
        <v>0</v>
      </c>
      <c r="G9" s="151">
        <v>0</v>
      </c>
      <c r="H9" s="151">
        <v>0</v>
      </c>
      <c r="I9" s="151">
        <v>131233</v>
      </c>
      <c r="J9" s="151">
        <v>0</v>
      </c>
      <c r="K9" s="151">
        <v>120000</v>
      </c>
      <c r="L9" s="151">
        <v>0</v>
      </c>
      <c r="M9" s="151">
        <v>0</v>
      </c>
      <c r="N9" s="151">
        <v>0</v>
      </c>
      <c r="O9" s="153">
        <f>SUM(C9:N9)</f>
        <v>432229</v>
      </c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  <c r="IT9" s="63"/>
      <c r="IU9" s="63"/>
      <c r="IV9" s="63"/>
    </row>
    <row r="10" spans="1:256" hidden="1">
      <c r="A10" s="61" t="s">
        <v>107</v>
      </c>
      <c r="B10" s="65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3"/>
      <c r="GF10" s="63"/>
      <c r="GG10" s="63"/>
      <c r="GH10" s="63"/>
      <c r="GI10" s="63"/>
      <c r="GJ10" s="63"/>
      <c r="GK10" s="63"/>
      <c r="GL10" s="63"/>
      <c r="GM10" s="63"/>
      <c r="GN10" s="63"/>
      <c r="GO10" s="63"/>
      <c r="GP10" s="63"/>
      <c r="GQ10" s="63"/>
      <c r="GR10" s="63"/>
      <c r="GS10" s="63"/>
      <c r="GT10" s="63"/>
      <c r="GU10" s="63"/>
      <c r="GV10" s="63"/>
      <c r="GW10" s="63"/>
      <c r="GX10" s="63"/>
      <c r="GY10" s="63"/>
      <c r="GZ10" s="63"/>
      <c r="HA10" s="63"/>
      <c r="HB10" s="63"/>
      <c r="HC10" s="63"/>
      <c r="HD10" s="63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  <c r="IT10" s="63"/>
      <c r="IU10" s="63"/>
      <c r="IV10" s="63"/>
    </row>
    <row r="11" spans="1:256">
      <c r="A11" s="61" t="s">
        <v>108</v>
      </c>
      <c r="B11" s="65" t="s">
        <v>53</v>
      </c>
      <c r="C11" s="151">
        <v>0</v>
      </c>
      <c r="D11" s="151">
        <v>0</v>
      </c>
      <c r="E11" s="151">
        <v>0</v>
      </c>
      <c r="F11" s="151">
        <v>0</v>
      </c>
      <c r="G11" s="151">
        <v>0</v>
      </c>
      <c r="H11" s="151">
        <v>0</v>
      </c>
      <c r="I11" s="151">
        <v>0</v>
      </c>
      <c r="J11" s="151">
        <v>0</v>
      </c>
      <c r="K11" s="151">
        <v>0</v>
      </c>
      <c r="L11" s="151">
        <v>0</v>
      </c>
      <c r="M11" s="151">
        <v>0</v>
      </c>
      <c r="N11" s="151">
        <v>0</v>
      </c>
      <c r="O11" s="153">
        <f>SUM(C11:N11)</f>
        <v>0</v>
      </c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  <c r="IT11" s="63"/>
      <c r="IU11" s="63"/>
      <c r="IV11" s="63"/>
    </row>
    <row r="12" spans="1:256" ht="22.5">
      <c r="A12" s="61" t="s">
        <v>109</v>
      </c>
      <c r="B12" s="62" t="s">
        <v>132</v>
      </c>
      <c r="C12" s="151">
        <v>0</v>
      </c>
      <c r="D12" s="151">
        <v>0</v>
      </c>
      <c r="E12" s="151">
        <v>0</v>
      </c>
      <c r="F12" s="151">
        <v>0</v>
      </c>
      <c r="G12" s="151">
        <v>0</v>
      </c>
      <c r="H12" s="151">
        <v>0</v>
      </c>
      <c r="I12" s="151">
        <v>0</v>
      </c>
      <c r="J12" s="151">
        <v>0</v>
      </c>
      <c r="K12" s="151">
        <v>250000</v>
      </c>
      <c r="L12" s="151">
        <v>0</v>
      </c>
      <c r="M12" s="151">
        <v>0</v>
      </c>
      <c r="N12" s="151">
        <v>641565</v>
      </c>
      <c r="O12" s="153">
        <f>SUM(C12:N12)</f>
        <v>891565</v>
      </c>
      <c r="P12" s="412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3"/>
      <c r="GW12" s="63"/>
      <c r="GX12" s="63"/>
      <c r="GY12" s="63"/>
      <c r="GZ12" s="63"/>
      <c r="HA12" s="63"/>
      <c r="HB12" s="63"/>
      <c r="HC12" s="63"/>
      <c r="HD12" s="63"/>
      <c r="HE12" s="63"/>
      <c r="HF12" s="63"/>
      <c r="HG12" s="63"/>
      <c r="HH12" s="63"/>
      <c r="HI12" s="63"/>
      <c r="HJ12" s="63"/>
      <c r="HK12" s="63"/>
      <c r="HL12" s="63"/>
      <c r="HM12" s="63"/>
      <c r="HN12" s="63"/>
      <c r="HO12" s="63"/>
      <c r="HP12" s="63"/>
      <c r="HQ12" s="63"/>
      <c r="HR12" s="63"/>
      <c r="HS12" s="63"/>
      <c r="HT12" s="63"/>
      <c r="HU12" s="63"/>
      <c r="HV12" s="63"/>
      <c r="HW12" s="63"/>
      <c r="HX12" s="63"/>
      <c r="HY12" s="63"/>
      <c r="HZ12" s="63"/>
      <c r="IA12" s="63"/>
      <c r="IB12" s="63"/>
      <c r="IC12" s="63"/>
      <c r="ID12" s="63"/>
      <c r="IE12" s="63"/>
      <c r="IF12" s="63"/>
      <c r="IG12" s="63"/>
      <c r="IH12" s="63"/>
      <c r="II12" s="63"/>
      <c r="IJ12" s="63"/>
      <c r="IK12" s="63"/>
      <c r="IL12" s="63"/>
      <c r="IM12" s="63"/>
      <c r="IN12" s="63"/>
      <c r="IO12" s="63"/>
      <c r="IP12" s="63"/>
      <c r="IQ12" s="63"/>
      <c r="IR12" s="63"/>
      <c r="IS12" s="63"/>
      <c r="IT12" s="63"/>
      <c r="IU12" s="63"/>
      <c r="IV12" s="63"/>
    </row>
    <row r="13" spans="1:256">
      <c r="A13" s="61" t="s">
        <v>111</v>
      </c>
      <c r="B13" s="65" t="s">
        <v>113</v>
      </c>
      <c r="C13" s="151">
        <v>0</v>
      </c>
      <c r="D13" s="151">
        <v>0</v>
      </c>
      <c r="E13" s="151">
        <v>0</v>
      </c>
      <c r="F13" s="151">
        <v>0</v>
      </c>
      <c r="G13" s="151">
        <v>0</v>
      </c>
      <c r="H13" s="151">
        <v>0</v>
      </c>
      <c r="I13" s="151">
        <v>0</v>
      </c>
      <c r="J13" s="151">
        <v>0</v>
      </c>
      <c r="K13" s="151">
        <v>0</v>
      </c>
      <c r="L13" s="151">
        <v>0</v>
      </c>
      <c r="M13" s="151">
        <v>0</v>
      </c>
      <c r="N13" s="151">
        <v>547138</v>
      </c>
      <c r="O13" s="153">
        <f>SUM(C13:N13)</f>
        <v>547138</v>
      </c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63"/>
      <c r="IK13" s="63"/>
      <c r="IL13" s="63"/>
      <c r="IM13" s="63"/>
      <c r="IN13" s="63"/>
      <c r="IO13" s="63"/>
      <c r="IP13" s="63"/>
      <c r="IQ13" s="63"/>
      <c r="IR13" s="63"/>
      <c r="IS13" s="63"/>
      <c r="IT13" s="63"/>
      <c r="IU13" s="63"/>
      <c r="IV13" s="63"/>
    </row>
    <row r="14" spans="1:256" ht="16.5" thickBot="1">
      <c r="A14" s="61" t="s">
        <v>112</v>
      </c>
      <c r="B14" s="65" t="s">
        <v>24</v>
      </c>
      <c r="C14" s="151">
        <v>44442816</v>
      </c>
      <c r="D14" s="151">
        <v>0</v>
      </c>
      <c r="E14" s="151">
        <v>0</v>
      </c>
      <c r="F14" s="151">
        <v>0</v>
      </c>
      <c r="G14" s="151">
        <v>0</v>
      </c>
      <c r="H14" s="151">
        <v>0</v>
      </c>
      <c r="I14" s="151">
        <v>0</v>
      </c>
      <c r="J14" s="151">
        <v>0</v>
      </c>
      <c r="K14" s="151">
        <v>0</v>
      </c>
      <c r="L14" s="151">
        <v>0</v>
      </c>
      <c r="M14" s="151">
        <v>0</v>
      </c>
      <c r="N14" s="151">
        <v>0</v>
      </c>
      <c r="O14" s="153">
        <f>SUM(C14:N14)</f>
        <v>44442816</v>
      </c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3"/>
      <c r="HL14" s="63"/>
      <c r="HM14" s="63"/>
      <c r="HN14" s="63"/>
      <c r="HO14" s="63"/>
      <c r="HP14" s="63"/>
      <c r="HQ14" s="63"/>
      <c r="HR14" s="63"/>
      <c r="HS14" s="63"/>
      <c r="HT14" s="63"/>
      <c r="HU14" s="63"/>
      <c r="HV14" s="63"/>
      <c r="HW14" s="63"/>
      <c r="HX14" s="63"/>
      <c r="HY14" s="63"/>
      <c r="HZ14" s="63"/>
      <c r="IA14" s="63"/>
      <c r="IB14" s="63"/>
      <c r="IC14" s="63"/>
      <c r="ID14" s="63"/>
      <c r="IE14" s="63"/>
      <c r="IF14" s="63"/>
      <c r="IG14" s="63"/>
      <c r="IH14" s="63"/>
      <c r="II14" s="63"/>
      <c r="IJ14" s="63"/>
      <c r="IK14" s="63"/>
      <c r="IL14" s="63"/>
      <c r="IM14" s="63"/>
      <c r="IN14" s="63"/>
      <c r="IO14" s="63"/>
      <c r="IP14" s="63"/>
      <c r="IQ14" s="63"/>
      <c r="IR14" s="63"/>
      <c r="IS14" s="63"/>
      <c r="IT14" s="63"/>
      <c r="IU14" s="63"/>
      <c r="IV14" s="63"/>
    </row>
    <row r="15" spans="1:256" ht="16.5" thickBot="1">
      <c r="A15" s="57" t="s">
        <v>114</v>
      </c>
      <c r="B15" s="66" t="s">
        <v>115</v>
      </c>
      <c r="C15" s="155">
        <f t="shared" ref="C15:O15" si="0">SUM(C6:C14)</f>
        <v>45320660</v>
      </c>
      <c r="D15" s="155">
        <f t="shared" si="0"/>
        <v>878840</v>
      </c>
      <c r="E15" s="155">
        <f t="shared" si="0"/>
        <v>4318344</v>
      </c>
      <c r="F15" s="155">
        <f t="shared" si="0"/>
        <v>787844</v>
      </c>
      <c r="G15" s="155">
        <f t="shared" si="0"/>
        <v>882844</v>
      </c>
      <c r="H15" s="155">
        <f t="shared" si="0"/>
        <v>811510</v>
      </c>
      <c r="I15" s="155">
        <f t="shared" si="0"/>
        <v>1360327</v>
      </c>
      <c r="J15" s="155">
        <f t="shared" si="0"/>
        <v>1058469</v>
      </c>
      <c r="K15" s="155">
        <f t="shared" si="0"/>
        <v>4893344</v>
      </c>
      <c r="L15" s="155">
        <f t="shared" si="0"/>
        <v>2030431</v>
      </c>
      <c r="M15" s="155">
        <f t="shared" si="0"/>
        <v>787844</v>
      </c>
      <c r="N15" s="155">
        <f t="shared" si="0"/>
        <v>2791030</v>
      </c>
      <c r="O15" s="156">
        <f t="shared" si="0"/>
        <v>65921487</v>
      </c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8"/>
      <c r="FM15" s="58"/>
      <c r="FN15" s="58"/>
      <c r="FO15" s="58"/>
      <c r="FP15" s="58"/>
      <c r="FQ15" s="58"/>
      <c r="FR15" s="58"/>
      <c r="FS15" s="58"/>
      <c r="FT15" s="58"/>
      <c r="FU15" s="58"/>
      <c r="FV15" s="58"/>
      <c r="FW15" s="58"/>
      <c r="FX15" s="58"/>
      <c r="FY15" s="58"/>
      <c r="FZ15" s="58"/>
      <c r="GA15" s="58"/>
      <c r="GB15" s="58"/>
      <c r="GC15" s="58"/>
      <c r="GD15" s="58"/>
      <c r="GE15" s="58"/>
      <c r="GF15" s="58"/>
      <c r="GG15" s="58"/>
      <c r="GH15" s="58"/>
      <c r="GI15" s="58"/>
      <c r="GJ15" s="58"/>
      <c r="GK15" s="58"/>
      <c r="GL15" s="58"/>
      <c r="GM15" s="58"/>
      <c r="GN15" s="58"/>
      <c r="GO15" s="58"/>
      <c r="GP15" s="58"/>
      <c r="GQ15" s="58"/>
      <c r="GR15" s="58"/>
      <c r="GS15" s="58"/>
      <c r="GT15" s="58"/>
      <c r="GU15" s="58"/>
      <c r="GV15" s="58"/>
      <c r="GW15" s="58"/>
      <c r="GX15" s="58"/>
      <c r="GY15" s="58"/>
      <c r="GZ15" s="58"/>
      <c r="HA15" s="58"/>
      <c r="HB15" s="58"/>
      <c r="HC15" s="58"/>
      <c r="HD15" s="58"/>
      <c r="HE15" s="58"/>
      <c r="HF15" s="58"/>
      <c r="HG15" s="58"/>
      <c r="HH15" s="58"/>
      <c r="HI15" s="58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58"/>
      <c r="IF15" s="58"/>
      <c r="IG15" s="58"/>
      <c r="IH15" s="58"/>
      <c r="II15" s="58"/>
      <c r="IJ15" s="58"/>
      <c r="IK15" s="58"/>
      <c r="IL15" s="58"/>
      <c r="IM15" s="58"/>
      <c r="IN15" s="58"/>
      <c r="IO15" s="58"/>
      <c r="IP15" s="58"/>
      <c r="IQ15" s="58"/>
      <c r="IR15" s="58"/>
      <c r="IS15" s="58"/>
      <c r="IT15" s="58"/>
      <c r="IU15" s="58"/>
      <c r="IV15" s="58"/>
    </row>
    <row r="16" spans="1:256" ht="16.5" thickBot="1">
      <c r="A16" s="57" t="s">
        <v>116</v>
      </c>
      <c r="B16" s="490" t="s">
        <v>27</v>
      </c>
      <c r="C16" s="491"/>
      <c r="D16" s="491"/>
      <c r="E16" s="491"/>
      <c r="F16" s="491"/>
      <c r="G16" s="491"/>
      <c r="H16" s="491"/>
      <c r="I16" s="491"/>
      <c r="J16" s="491"/>
      <c r="K16" s="491"/>
      <c r="L16" s="491"/>
      <c r="M16" s="491"/>
      <c r="N16" s="491"/>
      <c r="O16" s="492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  <c r="IQ16" s="58"/>
      <c r="IR16" s="58"/>
      <c r="IS16" s="58"/>
      <c r="IT16" s="58"/>
      <c r="IU16" s="58"/>
      <c r="IV16" s="58"/>
    </row>
    <row r="17" spans="1:256">
      <c r="A17" s="67" t="s">
        <v>117</v>
      </c>
      <c r="B17" s="68" t="s">
        <v>28</v>
      </c>
      <c r="C17" s="152">
        <v>358000</v>
      </c>
      <c r="D17" s="152">
        <v>379400</v>
      </c>
      <c r="E17" s="152">
        <v>358000</v>
      </c>
      <c r="F17" s="152">
        <v>358000</v>
      </c>
      <c r="G17" s="152">
        <v>358000</v>
      </c>
      <c r="H17" s="152">
        <v>358000</v>
      </c>
      <c r="I17" s="152">
        <v>358000</v>
      </c>
      <c r="J17" s="152">
        <v>358000</v>
      </c>
      <c r="K17" s="152">
        <v>358000</v>
      </c>
      <c r="L17" s="152">
        <v>551000</v>
      </c>
      <c r="M17" s="152">
        <v>358000</v>
      </c>
      <c r="N17" s="152">
        <v>365815</v>
      </c>
      <c r="O17" s="154">
        <f t="shared" ref="O17:O25" si="1">SUM(C17:N17)</f>
        <v>4518215</v>
      </c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  <c r="HZ17" s="63"/>
      <c r="IA17" s="63"/>
      <c r="IB17" s="63"/>
      <c r="IC17" s="63"/>
      <c r="ID17" s="63"/>
      <c r="IE17" s="63"/>
      <c r="IF17" s="63"/>
      <c r="IG17" s="63"/>
      <c r="IH17" s="63"/>
      <c r="II17" s="63"/>
      <c r="IJ17" s="63"/>
      <c r="IK17" s="63"/>
      <c r="IL17" s="63"/>
      <c r="IM17" s="63"/>
      <c r="IN17" s="63"/>
      <c r="IO17" s="63"/>
      <c r="IP17" s="63"/>
      <c r="IQ17" s="63"/>
      <c r="IR17" s="63"/>
      <c r="IS17" s="63"/>
      <c r="IT17" s="63"/>
      <c r="IU17" s="63"/>
      <c r="IV17" s="63"/>
    </row>
    <row r="18" spans="1:256" ht="22.5">
      <c r="A18" s="61" t="s">
        <v>118</v>
      </c>
      <c r="B18" s="62" t="s">
        <v>75</v>
      </c>
      <c r="C18" s="151">
        <v>77836</v>
      </c>
      <c r="D18" s="151">
        <v>77836</v>
      </c>
      <c r="E18" s="151">
        <v>77836</v>
      </c>
      <c r="F18" s="151">
        <v>77836</v>
      </c>
      <c r="G18" s="151">
        <v>77836</v>
      </c>
      <c r="H18" s="151">
        <v>77836</v>
      </c>
      <c r="I18" s="151">
        <v>77836</v>
      </c>
      <c r="J18" s="151">
        <v>77836</v>
      </c>
      <c r="K18" s="151">
        <v>77836</v>
      </c>
      <c r="L18" s="151">
        <v>126000</v>
      </c>
      <c r="M18" s="151">
        <v>77836</v>
      </c>
      <c r="N18" s="151">
        <v>77840</v>
      </c>
      <c r="O18" s="153">
        <f t="shared" si="1"/>
        <v>982200</v>
      </c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3"/>
      <c r="IB18" s="63"/>
      <c r="IC18" s="63"/>
      <c r="ID18" s="63"/>
      <c r="IE18" s="63"/>
      <c r="IF18" s="63"/>
      <c r="IG18" s="63"/>
      <c r="IH18" s="63"/>
      <c r="II18" s="63"/>
      <c r="IJ18" s="63"/>
      <c r="IK18" s="63"/>
      <c r="IL18" s="63"/>
      <c r="IM18" s="63"/>
      <c r="IN18" s="63"/>
      <c r="IO18" s="63"/>
      <c r="IP18" s="63"/>
      <c r="IQ18" s="63"/>
      <c r="IR18" s="63"/>
      <c r="IS18" s="63"/>
      <c r="IT18" s="63"/>
      <c r="IU18" s="63"/>
      <c r="IV18" s="63"/>
    </row>
    <row r="19" spans="1:256">
      <c r="A19" s="61" t="s">
        <v>119</v>
      </c>
      <c r="B19" s="62" t="s">
        <v>185</v>
      </c>
      <c r="C19" s="151">
        <v>444924</v>
      </c>
      <c r="D19" s="151">
        <v>444924</v>
      </c>
      <c r="E19" s="151">
        <v>444924</v>
      </c>
      <c r="F19" s="151">
        <v>544924</v>
      </c>
      <c r="G19" s="151">
        <v>494924</v>
      </c>
      <c r="H19" s="151">
        <v>544924</v>
      </c>
      <c r="I19" s="151">
        <v>644924</v>
      </c>
      <c r="J19" s="151">
        <v>1050000</v>
      </c>
      <c r="K19" s="151">
        <v>444924</v>
      </c>
      <c r="L19" s="151">
        <v>444924</v>
      </c>
      <c r="M19" s="151">
        <v>494924</v>
      </c>
      <c r="N19" s="151">
        <v>647427</v>
      </c>
      <c r="O19" s="153">
        <f t="shared" si="1"/>
        <v>6646667</v>
      </c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3"/>
      <c r="IJ19" s="63"/>
      <c r="IK19" s="63"/>
      <c r="IL19" s="63"/>
      <c r="IM19" s="63"/>
      <c r="IN19" s="63"/>
      <c r="IO19" s="63"/>
      <c r="IP19" s="63"/>
      <c r="IQ19" s="63"/>
      <c r="IR19" s="63"/>
      <c r="IS19" s="63"/>
      <c r="IT19" s="63"/>
      <c r="IU19" s="63"/>
      <c r="IV19" s="63"/>
    </row>
    <row r="20" spans="1:256">
      <c r="A20" s="61"/>
      <c r="B20" s="62" t="s">
        <v>186</v>
      </c>
      <c r="C20" s="162">
        <v>0</v>
      </c>
      <c r="D20" s="162">
        <v>0</v>
      </c>
      <c r="E20" s="162">
        <v>0</v>
      </c>
      <c r="F20" s="163">
        <v>397170</v>
      </c>
      <c r="G20" s="162">
        <v>0</v>
      </c>
      <c r="H20" s="162">
        <v>0</v>
      </c>
      <c r="I20" s="162">
        <v>0</v>
      </c>
      <c r="J20" s="162">
        <v>0</v>
      </c>
      <c r="K20" s="162">
        <v>0</v>
      </c>
      <c r="L20" s="162">
        <v>0</v>
      </c>
      <c r="M20" s="162">
        <v>0</v>
      </c>
      <c r="N20" s="162">
        <v>0</v>
      </c>
      <c r="O20" s="153">
        <f>SUM(C20:N20)</f>
        <v>397170</v>
      </c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</row>
    <row r="21" spans="1:256">
      <c r="A21" s="61" t="s">
        <v>120</v>
      </c>
      <c r="B21" s="65" t="s">
        <v>121</v>
      </c>
      <c r="C21" s="151">
        <v>0</v>
      </c>
      <c r="D21" s="151">
        <v>0</v>
      </c>
      <c r="E21" s="151">
        <v>218000</v>
      </c>
      <c r="F21" s="151">
        <v>0</v>
      </c>
      <c r="G21" s="151">
        <v>0</v>
      </c>
      <c r="H21" s="151">
        <v>218000</v>
      </c>
      <c r="I21" s="151">
        <v>0</v>
      </c>
      <c r="J21" s="151">
        <v>0</v>
      </c>
      <c r="K21" s="151">
        <v>720000</v>
      </c>
      <c r="L21" s="151">
        <v>0</v>
      </c>
      <c r="M21" s="151">
        <v>0</v>
      </c>
      <c r="N21" s="151">
        <v>218000</v>
      </c>
      <c r="O21" s="153">
        <f>SUM(C21:N21)</f>
        <v>1374000</v>
      </c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3"/>
      <c r="GF21" s="63"/>
      <c r="GG21" s="63"/>
      <c r="GH21" s="63"/>
      <c r="GI21" s="63"/>
      <c r="GJ21" s="63"/>
      <c r="GK21" s="63"/>
      <c r="GL21" s="63"/>
      <c r="GM21" s="63"/>
      <c r="GN21" s="63"/>
      <c r="GO21" s="63"/>
      <c r="GP21" s="63"/>
      <c r="GQ21" s="63"/>
      <c r="GR21" s="63"/>
      <c r="GS21" s="63"/>
      <c r="GT21" s="63"/>
      <c r="GU21" s="63"/>
      <c r="GV21" s="63"/>
      <c r="GW21" s="63"/>
      <c r="GX21" s="63"/>
      <c r="GY21" s="63"/>
      <c r="GZ21" s="63"/>
      <c r="HA21" s="63"/>
      <c r="HB21" s="63"/>
      <c r="HC21" s="63"/>
      <c r="HD21" s="63"/>
      <c r="HE21" s="63"/>
      <c r="HF21" s="63"/>
      <c r="HG21" s="63"/>
      <c r="HH21" s="63"/>
      <c r="HI21" s="63"/>
      <c r="HJ21" s="63"/>
      <c r="HK21" s="63"/>
      <c r="HL21" s="63"/>
      <c r="HM21" s="63"/>
      <c r="HN21" s="63"/>
      <c r="HO21" s="63"/>
      <c r="HP21" s="63"/>
      <c r="HQ21" s="63"/>
      <c r="HR21" s="63"/>
      <c r="HS21" s="63"/>
      <c r="HT21" s="63"/>
      <c r="HU21" s="63"/>
      <c r="HV21" s="63"/>
      <c r="HW21" s="63"/>
      <c r="HX21" s="63"/>
      <c r="HY21" s="63"/>
      <c r="HZ21" s="63"/>
      <c r="IA21" s="63"/>
      <c r="IB21" s="63"/>
      <c r="IC21" s="63"/>
      <c r="ID21" s="63"/>
      <c r="IE21" s="63"/>
      <c r="IF21" s="63"/>
      <c r="IG21" s="63"/>
      <c r="IH21" s="63"/>
      <c r="II21" s="63"/>
      <c r="IJ21" s="63"/>
      <c r="IK21" s="63"/>
      <c r="IL21" s="63"/>
      <c r="IM21" s="63"/>
      <c r="IN21" s="63"/>
      <c r="IO21" s="63"/>
      <c r="IP21" s="63"/>
      <c r="IQ21" s="63"/>
      <c r="IR21" s="63"/>
      <c r="IS21" s="63"/>
      <c r="IT21" s="63"/>
      <c r="IU21" s="63"/>
      <c r="IV21" s="63"/>
    </row>
    <row r="22" spans="1:256" ht="22.5">
      <c r="A22" s="61" t="s">
        <v>122</v>
      </c>
      <c r="B22" s="62" t="s">
        <v>133</v>
      </c>
      <c r="C22" s="151">
        <v>377116</v>
      </c>
      <c r="D22" s="151">
        <v>377116</v>
      </c>
      <c r="E22" s="151">
        <v>377116</v>
      </c>
      <c r="F22" s="151">
        <v>377116</v>
      </c>
      <c r="G22" s="151">
        <v>377116</v>
      </c>
      <c r="H22" s="151">
        <v>377116</v>
      </c>
      <c r="I22" s="151">
        <v>463874</v>
      </c>
      <c r="J22" s="151">
        <v>377116</v>
      </c>
      <c r="K22" s="151">
        <v>377116</v>
      </c>
      <c r="L22" s="151">
        <v>377116</v>
      </c>
      <c r="M22" s="151">
        <v>377116</v>
      </c>
      <c r="N22" s="151">
        <v>498594</v>
      </c>
      <c r="O22" s="153">
        <f>SUM(C22:N22)</f>
        <v>4733628</v>
      </c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  <c r="FU22" s="63"/>
      <c r="FV22" s="63"/>
      <c r="FW22" s="63"/>
      <c r="FX22" s="63"/>
      <c r="FY22" s="63"/>
      <c r="FZ22" s="63"/>
      <c r="GA22" s="63"/>
      <c r="GB22" s="63"/>
      <c r="GC22" s="63"/>
      <c r="GD22" s="63"/>
      <c r="GE22" s="63"/>
      <c r="GF22" s="63"/>
      <c r="GG22" s="63"/>
      <c r="GH22" s="63"/>
      <c r="GI22" s="63"/>
      <c r="GJ22" s="63"/>
      <c r="GK22" s="63"/>
      <c r="GL22" s="63"/>
      <c r="GM22" s="63"/>
      <c r="GN22" s="63"/>
      <c r="GO22" s="63"/>
      <c r="GP22" s="63"/>
      <c r="GQ22" s="63"/>
      <c r="GR22" s="63"/>
      <c r="GS22" s="63"/>
      <c r="GT22" s="63"/>
      <c r="GU22" s="63"/>
      <c r="GV22" s="63"/>
      <c r="GW22" s="63"/>
      <c r="GX22" s="63"/>
      <c r="GY22" s="63"/>
      <c r="GZ22" s="63"/>
      <c r="HA22" s="63"/>
      <c r="HB22" s="63"/>
      <c r="HC22" s="63"/>
      <c r="HD22" s="63"/>
      <c r="HE22" s="63"/>
      <c r="HF22" s="63"/>
      <c r="HG22" s="63"/>
      <c r="HH22" s="63"/>
      <c r="HI22" s="63"/>
      <c r="HJ22" s="63"/>
      <c r="HK22" s="63"/>
      <c r="HL22" s="63"/>
      <c r="HM22" s="63"/>
      <c r="HN22" s="63"/>
      <c r="HO22" s="63"/>
      <c r="HP22" s="63"/>
      <c r="HQ22" s="63"/>
      <c r="HR22" s="63"/>
      <c r="HS22" s="63"/>
      <c r="HT22" s="63"/>
      <c r="HU22" s="63"/>
      <c r="HV22" s="63"/>
      <c r="HW22" s="63"/>
      <c r="HX22" s="63"/>
      <c r="HY22" s="63"/>
      <c r="HZ22" s="63"/>
      <c r="IA22" s="63"/>
      <c r="IB22" s="63"/>
      <c r="IC22" s="63"/>
      <c r="ID22" s="63"/>
      <c r="IE22" s="63"/>
      <c r="IF22" s="63"/>
      <c r="IG22" s="63"/>
      <c r="IH22" s="63"/>
      <c r="II22" s="63"/>
      <c r="IJ22" s="63"/>
      <c r="IK22" s="63"/>
      <c r="IL22" s="63"/>
      <c r="IM22" s="63"/>
      <c r="IN22" s="63"/>
      <c r="IO22" s="63"/>
      <c r="IP22" s="63"/>
      <c r="IQ22" s="63"/>
      <c r="IR22" s="63"/>
      <c r="IS22" s="63"/>
      <c r="IT22" s="63"/>
      <c r="IU22" s="63"/>
      <c r="IV22" s="63"/>
    </row>
    <row r="23" spans="1:256" ht="22.5">
      <c r="A23" s="61" t="s">
        <v>123</v>
      </c>
      <c r="B23" s="62" t="s">
        <v>134</v>
      </c>
      <c r="C23" s="151">
        <v>0</v>
      </c>
      <c r="D23" s="151">
        <v>0</v>
      </c>
      <c r="E23" s="151">
        <v>0</v>
      </c>
      <c r="F23" s="151">
        <v>0</v>
      </c>
      <c r="G23" s="151">
        <v>0</v>
      </c>
      <c r="H23" s="159">
        <v>0</v>
      </c>
      <c r="I23" s="151">
        <v>80000</v>
      </c>
      <c r="J23" s="151">
        <v>0</v>
      </c>
      <c r="K23" s="151">
        <v>0</v>
      </c>
      <c r="L23" s="151">
        <v>0</v>
      </c>
      <c r="M23" s="151">
        <v>0</v>
      </c>
      <c r="N23" s="151">
        <v>0</v>
      </c>
      <c r="O23" s="153">
        <f t="shared" si="1"/>
        <v>80000</v>
      </c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63"/>
      <c r="IE23" s="63"/>
      <c r="IF23" s="63"/>
      <c r="IG23" s="63"/>
      <c r="IH23" s="63"/>
      <c r="II23" s="63"/>
      <c r="IJ23" s="63"/>
      <c r="IK23" s="63"/>
      <c r="IL23" s="63"/>
      <c r="IM23" s="63"/>
      <c r="IN23" s="63"/>
      <c r="IO23" s="63"/>
      <c r="IP23" s="63"/>
      <c r="IQ23" s="63"/>
      <c r="IR23" s="63"/>
      <c r="IS23" s="63"/>
      <c r="IT23" s="63"/>
      <c r="IU23" s="63"/>
      <c r="IV23" s="63"/>
    </row>
    <row r="24" spans="1:256">
      <c r="A24" s="61" t="s">
        <v>124</v>
      </c>
      <c r="B24" s="62" t="s">
        <v>135</v>
      </c>
      <c r="C24" s="151">
        <v>3000</v>
      </c>
      <c r="D24" s="151">
        <v>3000</v>
      </c>
      <c r="E24" s="151">
        <v>3000</v>
      </c>
      <c r="F24" s="151">
        <v>26749654</v>
      </c>
      <c r="G24" s="151">
        <v>3000</v>
      </c>
      <c r="H24" s="151">
        <v>3000</v>
      </c>
      <c r="I24" s="151">
        <v>3000</v>
      </c>
      <c r="J24" s="151">
        <v>448183</v>
      </c>
      <c r="K24" s="151">
        <v>0</v>
      </c>
      <c r="L24" s="151">
        <v>2631490</v>
      </c>
      <c r="M24" s="151">
        <v>0</v>
      </c>
      <c r="N24" s="151">
        <v>1143000</v>
      </c>
      <c r="O24" s="153">
        <f t="shared" si="1"/>
        <v>30990327</v>
      </c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  <c r="HJ24" s="63"/>
      <c r="HK24" s="63"/>
      <c r="HL24" s="63"/>
      <c r="HM24" s="63"/>
      <c r="HN24" s="63"/>
      <c r="HO24" s="63"/>
      <c r="HP24" s="63"/>
      <c r="HQ24" s="63"/>
      <c r="HR24" s="63"/>
      <c r="HS24" s="63"/>
      <c r="HT24" s="63"/>
      <c r="HU24" s="63"/>
      <c r="HV24" s="63"/>
      <c r="HW24" s="63"/>
      <c r="HX24" s="63"/>
      <c r="HY24" s="63"/>
      <c r="HZ24" s="63"/>
      <c r="IA24" s="63"/>
      <c r="IB24" s="63"/>
      <c r="IC24" s="63"/>
      <c r="ID24" s="63"/>
      <c r="IE24" s="63"/>
      <c r="IF24" s="63"/>
      <c r="IG24" s="63"/>
      <c r="IH24" s="63"/>
      <c r="II24" s="63"/>
      <c r="IJ24" s="63"/>
      <c r="IK24" s="63"/>
      <c r="IL24" s="63"/>
      <c r="IM24" s="63"/>
      <c r="IN24" s="63"/>
      <c r="IO24" s="63"/>
      <c r="IP24" s="63"/>
      <c r="IQ24" s="63"/>
      <c r="IR24" s="63"/>
      <c r="IS24" s="63"/>
      <c r="IT24" s="63"/>
      <c r="IU24" s="63"/>
      <c r="IV24" s="63"/>
    </row>
    <row r="25" spans="1:256" ht="22.5">
      <c r="A25" s="61" t="s">
        <v>125</v>
      </c>
      <c r="B25" s="62" t="s">
        <v>136</v>
      </c>
      <c r="C25" s="151">
        <v>0</v>
      </c>
      <c r="D25" s="151">
        <v>0</v>
      </c>
      <c r="E25" s="151">
        <v>0</v>
      </c>
      <c r="F25" s="151">
        <v>0</v>
      </c>
      <c r="G25" s="151">
        <v>0</v>
      </c>
      <c r="H25" s="151">
        <v>0</v>
      </c>
      <c r="I25" s="151">
        <v>0</v>
      </c>
      <c r="J25" s="151">
        <v>0</v>
      </c>
      <c r="K25" s="151">
        <v>0</v>
      </c>
      <c r="L25" s="151">
        <v>0</v>
      </c>
      <c r="M25" s="151">
        <v>0</v>
      </c>
      <c r="N25" s="151">
        <v>0</v>
      </c>
      <c r="O25" s="153">
        <f t="shared" si="1"/>
        <v>0</v>
      </c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63"/>
      <c r="FW25" s="63"/>
      <c r="FX25" s="63"/>
      <c r="FY25" s="63"/>
      <c r="FZ25" s="63"/>
      <c r="GA25" s="63"/>
      <c r="GB25" s="63"/>
      <c r="GC25" s="63"/>
      <c r="GD25" s="63"/>
      <c r="GE25" s="63"/>
      <c r="GF25" s="63"/>
      <c r="GG25" s="63"/>
      <c r="GH25" s="63"/>
      <c r="GI25" s="63"/>
      <c r="GJ25" s="63"/>
      <c r="GK25" s="63"/>
      <c r="GL25" s="63"/>
      <c r="GM25" s="63"/>
      <c r="GN25" s="63"/>
      <c r="GO25" s="63"/>
      <c r="GP25" s="63"/>
      <c r="GQ25" s="63"/>
      <c r="GR25" s="63"/>
      <c r="GS25" s="63"/>
      <c r="GT25" s="63"/>
      <c r="GU25" s="63"/>
      <c r="GV25" s="63"/>
      <c r="GW25" s="63"/>
      <c r="GX25" s="63"/>
      <c r="GY25" s="63"/>
      <c r="GZ25" s="63"/>
      <c r="HA25" s="63"/>
      <c r="HB25" s="63"/>
      <c r="HC25" s="63"/>
      <c r="HD25" s="63"/>
      <c r="HE25" s="63"/>
      <c r="HF25" s="63"/>
      <c r="HG25" s="63"/>
      <c r="HH25" s="63"/>
      <c r="HI25" s="63"/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3"/>
      <c r="HU25" s="63"/>
      <c r="HV25" s="63"/>
      <c r="HW25" s="63"/>
      <c r="HX25" s="63"/>
      <c r="HY25" s="63"/>
      <c r="HZ25" s="63"/>
      <c r="IA25" s="63"/>
      <c r="IB25" s="63"/>
      <c r="IC25" s="63"/>
      <c r="ID25" s="63"/>
      <c r="IE25" s="63"/>
      <c r="IF25" s="63"/>
      <c r="IG25" s="63"/>
      <c r="IH25" s="63"/>
      <c r="II25" s="63"/>
      <c r="IJ25" s="63"/>
      <c r="IK25" s="63"/>
      <c r="IL25" s="63"/>
      <c r="IM25" s="63"/>
      <c r="IN25" s="63"/>
      <c r="IO25" s="63"/>
      <c r="IP25" s="63"/>
      <c r="IQ25" s="63"/>
      <c r="IR25" s="63"/>
      <c r="IS25" s="63"/>
      <c r="IT25" s="63"/>
      <c r="IU25" s="63"/>
      <c r="IV25" s="63"/>
    </row>
    <row r="26" spans="1:256">
      <c r="A26" s="61" t="s">
        <v>126</v>
      </c>
      <c r="B26" s="65" t="s">
        <v>137</v>
      </c>
      <c r="C26" s="151">
        <v>485308</v>
      </c>
      <c r="D26" s="151">
        <v>0</v>
      </c>
      <c r="E26" s="151">
        <v>0</v>
      </c>
      <c r="F26" s="151">
        <v>0</v>
      </c>
      <c r="G26" s="151">
        <v>0</v>
      </c>
      <c r="H26" s="151">
        <v>0</v>
      </c>
      <c r="I26" s="151">
        <v>0</v>
      </c>
      <c r="J26" s="151">
        <v>0</v>
      </c>
      <c r="K26" s="151">
        <v>0</v>
      </c>
      <c r="L26" s="151">
        <v>0</v>
      </c>
      <c r="M26" s="151">
        <v>0</v>
      </c>
      <c r="N26" s="151">
        <v>0</v>
      </c>
      <c r="O26" s="153">
        <v>485308</v>
      </c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3"/>
      <c r="FU26" s="63"/>
      <c r="FV26" s="63"/>
      <c r="FW26" s="63"/>
      <c r="FX26" s="63"/>
      <c r="FY26" s="63"/>
      <c r="FZ26" s="63"/>
      <c r="GA26" s="63"/>
      <c r="GB26" s="63"/>
      <c r="GC26" s="63"/>
      <c r="GD26" s="63"/>
      <c r="GE26" s="63"/>
      <c r="GF26" s="63"/>
      <c r="GG26" s="63"/>
      <c r="GH26" s="63"/>
      <c r="GI26" s="63"/>
      <c r="GJ26" s="63"/>
      <c r="GK26" s="63"/>
      <c r="GL26" s="63"/>
      <c r="GM26" s="63"/>
      <c r="GN26" s="63"/>
      <c r="GO26" s="63"/>
      <c r="GP26" s="63"/>
      <c r="GQ26" s="63"/>
      <c r="GR26" s="63"/>
      <c r="GS26" s="63"/>
      <c r="GT26" s="63"/>
      <c r="GU26" s="63"/>
      <c r="GV26" s="63"/>
      <c r="GW26" s="63"/>
      <c r="GX26" s="63"/>
      <c r="GY26" s="63"/>
      <c r="GZ26" s="63"/>
      <c r="HA26" s="63"/>
      <c r="HB26" s="63"/>
      <c r="HC26" s="63"/>
      <c r="HD26" s="63"/>
      <c r="HE26" s="63"/>
      <c r="HF26" s="63"/>
      <c r="HG26" s="63"/>
      <c r="HH26" s="63"/>
      <c r="HI26" s="63"/>
      <c r="HJ26" s="63"/>
      <c r="HK26" s="63"/>
      <c r="HL26" s="63"/>
      <c r="HM26" s="63"/>
      <c r="HN26" s="63"/>
      <c r="HO26" s="63"/>
      <c r="HP26" s="63"/>
      <c r="HQ26" s="63"/>
      <c r="HR26" s="63"/>
      <c r="HS26" s="63"/>
      <c r="HT26" s="63"/>
      <c r="HU26" s="63"/>
      <c r="HV26" s="63"/>
      <c r="HW26" s="63"/>
      <c r="HX26" s="63"/>
      <c r="HY26" s="63"/>
      <c r="HZ26" s="63"/>
      <c r="IA26" s="63"/>
      <c r="IB26" s="63"/>
      <c r="IC26" s="63"/>
      <c r="ID26" s="63"/>
      <c r="IE26" s="63"/>
      <c r="IF26" s="63"/>
      <c r="IG26" s="63"/>
      <c r="IH26" s="63"/>
      <c r="II26" s="63"/>
      <c r="IJ26" s="63"/>
      <c r="IK26" s="63"/>
      <c r="IL26" s="63"/>
      <c r="IM26" s="63"/>
      <c r="IN26" s="63"/>
      <c r="IO26" s="63"/>
      <c r="IP26" s="63"/>
      <c r="IQ26" s="63"/>
      <c r="IR26" s="63"/>
      <c r="IS26" s="63"/>
      <c r="IT26" s="63"/>
      <c r="IU26" s="63"/>
      <c r="IV26" s="63"/>
    </row>
    <row r="27" spans="1:256" ht="16.5" thickBot="1">
      <c r="A27" s="59" t="s">
        <v>138</v>
      </c>
      <c r="B27" s="74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50">
        <v>15713972</v>
      </c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63"/>
      <c r="FM27" s="63"/>
      <c r="FN27" s="63"/>
      <c r="FO27" s="63"/>
      <c r="FP27" s="63"/>
      <c r="FQ27" s="63"/>
      <c r="FR27" s="63"/>
      <c r="FS27" s="63"/>
      <c r="FT27" s="63"/>
      <c r="FU27" s="63"/>
      <c r="FV27" s="63"/>
      <c r="FW27" s="63"/>
      <c r="FX27" s="63"/>
      <c r="FY27" s="63"/>
      <c r="FZ27" s="63"/>
      <c r="GA27" s="63"/>
      <c r="GB27" s="63"/>
      <c r="GC27" s="63"/>
      <c r="GD27" s="63"/>
      <c r="GE27" s="63"/>
      <c r="GF27" s="63"/>
      <c r="GG27" s="63"/>
      <c r="GH27" s="63"/>
      <c r="GI27" s="63"/>
      <c r="GJ27" s="63"/>
      <c r="GK27" s="63"/>
      <c r="GL27" s="63"/>
      <c r="GM27" s="63"/>
      <c r="GN27" s="63"/>
      <c r="GO27" s="63"/>
      <c r="GP27" s="63"/>
      <c r="GQ27" s="63"/>
      <c r="GR27" s="63"/>
      <c r="GS27" s="63"/>
      <c r="GT27" s="63"/>
      <c r="GU27" s="63"/>
      <c r="GV27" s="63"/>
      <c r="GW27" s="63"/>
      <c r="GX27" s="63"/>
      <c r="GY27" s="63"/>
      <c r="GZ27" s="63"/>
      <c r="HA27" s="63"/>
      <c r="HB27" s="63"/>
      <c r="HC27" s="63"/>
      <c r="HD27" s="63"/>
      <c r="HE27" s="63"/>
      <c r="HF27" s="63"/>
      <c r="HG27" s="63"/>
      <c r="HH27" s="63"/>
      <c r="HI27" s="63"/>
      <c r="HJ27" s="63"/>
      <c r="HK27" s="63"/>
      <c r="HL27" s="63"/>
      <c r="HM27" s="63"/>
      <c r="HN27" s="63"/>
      <c r="HO27" s="63"/>
      <c r="HP27" s="63"/>
      <c r="HQ27" s="63"/>
      <c r="HR27" s="63"/>
      <c r="HS27" s="63"/>
      <c r="HT27" s="63"/>
      <c r="HU27" s="63"/>
      <c r="HV27" s="63"/>
      <c r="HW27" s="63"/>
      <c r="HX27" s="63"/>
      <c r="HY27" s="63"/>
      <c r="HZ27" s="63"/>
      <c r="IA27" s="63"/>
      <c r="IB27" s="63"/>
      <c r="IC27" s="63"/>
      <c r="ID27" s="63"/>
      <c r="IE27" s="63"/>
      <c r="IF27" s="63"/>
      <c r="IG27" s="63"/>
      <c r="IH27" s="63"/>
      <c r="II27" s="63"/>
      <c r="IJ27" s="63"/>
      <c r="IK27" s="63"/>
      <c r="IL27" s="63"/>
      <c r="IM27" s="63"/>
      <c r="IN27" s="63"/>
      <c r="IO27" s="63"/>
      <c r="IP27" s="63"/>
      <c r="IQ27" s="63"/>
      <c r="IR27" s="63"/>
      <c r="IS27" s="63"/>
      <c r="IT27" s="63"/>
      <c r="IU27" s="63"/>
      <c r="IV27" s="63"/>
    </row>
    <row r="28" spans="1:256" ht="16.5" thickBot="1">
      <c r="A28" s="69" t="s">
        <v>127</v>
      </c>
      <c r="B28" s="66" t="s">
        <v>128</v>
      </c>
      <c r="C28" s="155">
        <f t="shared" ref="C28:O28" si="2">SUM(C17:C27)</f>
        <v>1746184</v>
      </c>
      <c r="D28" s="155">
        <f t="shared" si="2"/>
        <v>1282276</v>
      </c>
      <c r="E28" s="155">
        <f t="shared" si="2"/>
        <v>1478876</v>
      </c>
      <c r="F28" s="155">
        <f t="shared" si="2"/>
        <v>28504700</v>
      </c>
      <c r="G28" s="155">
        <f t="shared" si="2"/>
        <v>1310876</v>
      </c>
      <c r="H28" s="155">
        <f t="shared" si="2"/>
        <v>1578876</v>
      </c>
      <c r="I28" s="155">
        <f t="shared" si="2"/>
        <v>1627634</v>
      </c>
      <c r="J28" s="155">
        <f t="shared" si="2"/>
        <v>2311135</v>
      </c>
      <c r="K28" s="155">
        <f t="shared" si="2"/>
        <v>1977876</v>
      </c>
      <c r="L28" s="155">
        <f t="shared" si="2"/>
        <v>4130530</v>
      </c>
      <c r="M28" s="155">
        <f t="shared" si="2"/>
        <v>1307876</v>
      </c>
      <c r="N28" s="155">
        <f t="shared" si="2"/>
        <v>2950676</v>
      </c>
      <c r="O28" s="156">
        <f t="shared" si="2"/>
        <v>65921487</v>
      </c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pans="1:256" ht="16.5" thickBot="1">
      <c r="A29" s="69" t="s">
        <v>129</v>
      </c>
      <c r="B29" s="70" t="s">
        <v>52</v>
      </c>
      <c r="C29" s="160">
        <f t="shared" ref="C29:O29" si="3">SUM(C15-C28)</f>
        <v>43574476</v>
      </c>
      <c r="D29" s="160">
        <f t="shared" si="3"/>
        <v>-403436</v>
      </c>
      <c r="E29" s="160">
        <f t="shared" si="3"/>
        <v>2839468</v>
      </c>
      <c r="F29" s="160">
        <f t="shared" si="3"/>
        <v>-27716856</v>
      </c>
      <c r="G29" s="160">
        <f t="shared" si="3"/>
        <v>-428032</v>
      </c>
      <c r="H29" s="160">
        <f t="shared" si="3"/>
        <v>-767366</v>
      </c>
      <c r="I29" s="160">
        <f t="shared" si="3"/>
        <v>-267307</v>
      </c>
      <c r="J29" s="160">
        <f t="shared" si="3"/>
        <v>-1252666</v>
      </c>
      <c r="K29" s="160">
        <f t="shared" si="3"/>
        <v>2915468</v>
      </c>
      <c r="L29" s="160">
        <f t="shared" si="3"/>
        <v>-2100099</v>
      </c>
      <c r="M29" s="160">
        <f t="shared" si="3"/>
        <v>-520032</v>
      </c>
      <c r="N29" s="160">
        <f t="shared" si="3"/>
        <v>-159646</v>
      </c>
      <c r="O29" s="161">
        <f t="shared" si="3"/>
        <v>0</v>
      </c>
    </row>
    <row r="30" spans="1:256">
      <c r="A30" s="71"/>
    </row>
    <row r="31" spans="1:256">
      <c r="B31" s="72"/>
      <c r="C31" s="73"/>
      <c r="D31" s="73"/>
      <c r="O31" s="51"/>
    </row>
    <row r="32" spans="1:256">
      <c r="O32" s="51"/>
    </row>
    <row r="33" spans="15:15">
      <c r="O33" s="51"/>
    </row>
    <row r="34" spans="15:15">
      <c r="O34" s="51"/>
    </row>
    <row r="35" spans="15:15">
      <c r="O35" s="51"/>
    </row>
    <row r="36" spans="15:15">
      <c r="O36" s="51"/>
    </row>
    <row r="37" spans="15:15">
      <c r="O37" s="51"/>
    </row>
    <row r="38" spans="15:15">
      <c r="O38" s="51"/>
    </row>
    <row r="39" spans="15:15">
      <c r="O39" s="51"/>
    </row>
    <row r="40" spans="15:15">
      <c r="O40" s="51"/>
    </row>
    <row r="41" spans="15:15">
      <c r="O41" s="51"/>
    </row>
    <row r="42" spans="15:15">
      <c r="O42" s="51"/>
    </row>
    <row r="43" spans="15:15">
      <c r="O43" s="51"/>
    </row>
    <row r="44" spans="15:15">
      <c r="O44" s="51"/>
    </row>
    <row r="45" spans="15:15">
      <c r="O45" s="51"/>
    </row>
    <row r="46" spans="15:15">
      <c r="O46" s="51"/>
    </row>
    <row r="47" spans="15:15">
      <c r="O47" s="51"/>
    </row>
    <row r="48" spans="15:15">
      <c r="O48" s="51"/>
    </row>
    <row r="49" spans="15:15">
      <c r="O49" s="51"/>
    </row>
    <row r="50" spans="15:15">
      <c r="O50" s="51"/>
    </row>
    <row r="51" spans="15:15">
      <c r="O51" s="51"/>
    </row>
    <row r="52" spans="15:15">
      <c r="O52" s="51"/>
    </row>
    <row r="53" spans="15:15">
      <c r="O53" s="51"/>
    </row>
    <row r="54" spans="15:15">
      <c r="O54" s="51"/>
    </row>
    <row r="55" spans="15:15">
      <c r="O55" s="51"/>
    </row>
    <row r="56" spans="15:15">
      <c r="O56" s="51"/>
    </row>
    <row r="57" spans="15:15">
      <c r="O57" s="51"/>
    </row>
    <row r="58" spans="15:15">
      <c r="O58" s="51"/>
    </row>
    <row r="59" spans="15:15">
      <c r="O59" s="51"/>
    </row>
    <row r="60" spans="15:15">
      <c r="O60" s="51"/>
    </row>
    <row r="61" spans="15:15">
      <c r="O61" s="51"/>
    </row>
    <row r="62" spans="15:15">
      <c r="O62" s="51"/>
    </row>
    <row r="63" spans="15:15">
      <c r="O63" s="51"/>
    </row>
    <row r="64" spans="15:15">
      <c r="O64" s="51"/>
    </row>
    <row r="65" spans="15:15">
      <c r="O65" s="51"/>
    </row>
    <row r="66" spans="15:15">
      <c r="O66" s="51"/>
    </row>
    <row r="67" spans="15:15">
      <c r="O67" s="51"/>
    </row>
    <row r="68" spans="15:15">
      <c r="O68" s="51"/>
    </row>
    <row r="69" spans="15:15">
      <c r="O69" s="51"/>
    </row>
    <row r="70" spans="15:15">
      <c r="O70" s="51"/>
    </row>
    <row r="71" spans="15:15">
      <c r="O71" s="51"/>
    </row>
    <row r="72" spans="15:15">
      <c r="O72" s="51"/>
    </row>
    <row r="73" spans="15:15">
      <c r="O73" s="51"/>
    </row>
    <row r="74" spans="15:15">
      <c r="O74" s="51"/>
    </row>
    <row r="75" spans="15:15">
      <c r="O75" s="51"/>
    </row>
    <row r="76" spans="15:15">
      <c r="O76" s="51"/>
    </row>
    <row r="77" spans="15:15">
      <c r="O77" s="51"/>
    </row>
    <row r="78" spans="15:15">
      <c r="O78" s="51"/>
    </row>
    <row r="79" spans="15:15">
      <c r="O79" s="51"/>
    </row>
    <row r="80" spans="15:15">
      <c r="O80" s="51"/>
    </row>
    <row r="81" spans="15:15">
      <c r="O81" s="51"/>
    </row>
    <row r="82" spans="15:15">
      <c r="O82" s="51"/>
    </row>
    <row r="83" spans="15:15">
      <c r="O83" s="51"/>
    </row>
    <row r="84" spans="15:15">
      <c r="O84" s="51"/>
    </row>
  </sheetData>
  <mergeCells count="3">
    <mergeCell ref="A2:O2"/>
    <mergeCell ref="B5:O5"/>
    <mergeCell ref="B16:O16"/>
  </mergeCells>
  <pageMargins left="0.39370078740157483" right="0.39370078740157483" top="0.51181102362204722" bottom="0.51181102362204722" header="0.31496062992125984" footer="0.31496062992125984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115" customWidth="1"/>
    <col min="2" max="2" width="33.5703125" style="124" customWidth="1"/>
    <col min="3" max="3" width="11.85546875" style="137" customWidth="1"/>
    <col min="4" max="4" width="9.85546875" style="138" customWidth="1"/>
    <col min="5" max="5" width="11.42578125" style="138" customWidth="1"/>
    <col min="6" max="6" width="11.28515625" style="138" customWidth="1"/>
    <col min="7" max="256" width="9.140625" style="104"/>
    <col min="257" max="257" width="5.7109375" style="104" customWidth="1"/>
    <col min="258" max="258" width="33.5703125" style="104" customWidth="1"/>
    <col min="259" max="259" width="11.85546875" style="104" customWidth="1"/>
    <col min="260" max="260" width="9.85546875" style="104" customWidth="1"/>
    <col min="261" max="261" width="11.42578125" style="104" customWidth="1"/>
    <col min="262" max="262" width="11.28515625" style="104" customWidth="1"/>
    <col min="263" max="512" width="9.140625" style="104"/>
    <col min="513" max="513" width="5.7109375" style="104" customWidth="1"/>
    <col min="514" max="514" width="33.5703125" style="104" customWidth="1"/>
    <col min="515" max="515" width="11.85546875" style="104" customWidth="1"/>
    <col min="516" max="516" width="9.85546875" style="104" customWidth="1"/>
    <col min="517" max="517" width="11.42578125" style="104" customWidth="1"/>
    <col min="518" max="518" width="11.28515625" style="104" customWidth="1"/>
    <col min="519" max="768" width="9.140625" style="104"/>
    <col min="769" max="769" width="5.7109375" style="104" customWidth="1"/>
    <col min="770" max="770" width="33.5703125" style="104" customWidth="1"/>
    <col min="771" max="771" width="11.85546875" style="104" customWidth="1"/>
    <col min="772" max="772" width="9.85546875" style="104" customWidth="1"/>
    <col min="773" max="773" width="11.42578125" style="104" customWidth="1"/>
    <col min="774" max="774" width="11.28515625" style="104" customWidth="1"/>
    <col min="775" max="1024" width="9.140625" style="104"/>
    <col min="1025" max="1025" width="5.7109375" style="104" customWidth="1"/>
    <col min="1026" max="1026" width="33.5703125" style="104" customWidth="1"/>
    <col min="1027" max="1027" width="11.85546875" style="104" customWidth="1"/>
    <col min="1028" max="1028" width="9.85546875" style="104" customWidth="1"/>
    <col min="1029" max="1029" width="11.42578125" style="104" customWidth="1"/>
    <col min="1030" max="1030" width="11.28515625" style="104" customWidth="1"/>
    <col min="1031" max="1280" width="9.140625" style="104"/>
    <col min="1281" max="1281" width="5.7109375" style="104" customWidth="1"/>
    <col min="1282" max="1282" width="33.5703125" style="104" customWidth="1"/>
    <col min="1283" max="1283" width="11.85546875" style="104" customWidth="1"/>
    <col min="1284" max="1284" width="9.85546875" style="104" customWidth="1"/>
    <col min="1285" max="1285" width="11.42578125" style="104" customWidth="1"/>
    <col min="1286" max="1286" width="11.28515625" style="104" customWidth="1"/>
    <col min="1287" max="1536" width="9.140625" style="104"/>
    <col min="1537" max="1537" width="5.7109375" style="104" customWidth="1"/>
    <col min="1538" max="1538" width="33.5703125" style="104" customWidth="1"/>
    <col min="1539" max="1539" width="11.85546875" style="104" customWidth="1"/>
    <col min="1540" max="1540" width="9.85546875" style="104" customWidth="1"/>
    <col min="1541" max="1541" width="11.42578125" style="104" customWidth="1"/>
    <col min="1542" max="1542" width="11.28515625" style="104" customWidth="1"/>
    <col min="1543" max="1792" width="9.140625" style="104"/>
    <col min="1793" max="1793" width="5.7109375" style="104" customWidth="1"/>
    <col min="1794" max="1794" width="33.5703125" style="104" customWidth="1"/>
    <col min="1795" max="1795" width="11.85546875" style="104" customWidth="1"/>
    <col min="1796" max="1796" width="9.85546875" style="104" customWidth="1"/>
    <col min="1797" max="1797" width="11.42578125" style="104" customWidth="1"/>
    <col min="1798" max="1798" width="11.28515625" style="104" customWidth="1"/>
    <col min="1799" max="2048" width="9.140625" style="104"/>
    <col min="2049" max="2049" width="5.7109375" style="104" customWidth="1"/>
    <col min="2050" max="2050" width="33.5703125" style="104" customWidth="1"/>
    <col min="2051" max="2051" width="11.85546875" style="104" customWidth="1"/>
    <col min="2052" max="2052" width="9.85546875" style="104" customWidth="1"/>
    <col min="2053" max="2053" width="11.42578125" style="104" customWidth="1"/>
    <col min="2054" max="2054" width="11.28515625" style="104" customWidth="1"/>
    <col min="2055" max="2304" width="9.140625" style="104"/>
    <col min="2305" max="2305" width="5.7109375" style="104" customWidth="1"/>
    <col min="2306" max="2306" width="33.5703125" style="104" customWidth="1"/>
    <col min="2307" max="2307" width="11.85546875" style="104" customWidth="1"/>
    <col min="2308" max="2308" width="9.85546875" style="104" customWidth="1"/>
    <col min="2309" max="2309" width="11.42578125" style="104" customWidth="1"/>
    <col min="2310" max="2310" width="11.28515625" style="104" customWidth="1"/>
    <col min="2311" max="2560" width="9.140625" style="104"/>
    <col min="2561" max="2561" width="5.7109375" style="104" customWidth="1"/>
    <col min="2562" max="2562" width="33.5703125" style="104" customWidth="1"/>
    <col min="2563" max="2563" width="11.85546875" style="104" customWidth="1"/>
    <col min="2564" max="2564" width="9.85546875" style="104" customWidth="1"/>
    <col min="2565" max="2565" width="11.42578125" style="104" customWidth="1"/>
    <col min="2566" max="2566" width="11.28515625" style="104" customWidth="1"/>
    <col min="2567" max="2816" width="9.140625" style="104"/>
    <col min="2817" max="2817" width="5.7109375" style="104" customWidth="1"/>
    <col min="2818" max="2818" width="33.5703125" style="104" customWidth="1"/>
    <col min="2819" max="2819" width="11.85546875" style="104" customWidth="1"/>
    <col min="2820" max="2820" width="9.85546875" style="104" customWidth="1"/>
    <col min="2821" max="2821" width="11.42578125" style="104" customWidth="1"/>
    <col min="2822" max="2822" width="11.28515625" style="104" customWidth="1"/>
    <col min="2823" max="3072" width="9.140625" style="104"/>
    <col min="3073" max="3073" width="5.7109375" style="104" customWidth="1"/>
    <col min="3074" max="3074" width="33.5703125" style="104" customWidth="1"/>
    <col min="3075" max="3075" width="11.85546875" style="104" customWidth="1"/>
    <col min="3076" max="3076" width="9.85546875" style="104" customWidth="1"/>
    <col min="3077" max="3077" width="11.42578125" style="104" customWidth="1"/>
    <col min="3078" max="3078" width="11.28515625" style="104" customWidth="1"/>
    <col min="3079" max="3328" width="9.140625" style="104"/>
    <col min="3329" max="3329" width="5.7109375" style="104" customWidth="1"/>
    <col min="3330" max="3330" width="33.5703125" style="104" customWidth="1"/>
    <col min="3331" max="3331" width="11.85546875" style="104" customWidth="1"/>
    <col min="3332" max="3332" width="9.85546875" style="104" customWidth="1"/>
    <col min="3333" max="3333" width="11.42578125" style="104" customWidth="1"/>
    <col min="3334" max="3334" width="11.28515625" style="104" customWidth="1"/>
    <col min="3335" max="3584" width="9.140625" style="104"/>
    <col min="3585" max="3585" width="5.7109375" style="104" customWidth="1"/>
    <col min="3586" max="3586" width="33.5703125" style="104" customWidth="1"/>
    <col min="3587" max="3587" width="11.85546875" style="104" customWidth="1"/>
    <col min="3588" max="3588" width="9.85546875" style="104" customWidth="1"/>
    <col min="3589" max="3589" width="11.42578125" style="104" customWidth="1"/>
    <col min="3590" max="3590" width="11.28515625" style="104" customWidth="1"/>
    <col min="3591" max="3840" width="9.140625" style="104"/>
    <col min="3841" max="3841" width="5.7109375" style="104" customWidth="1"/>
    <col min="3842" max="3842" width="33.5703125" style="104" customWidth="1"/>
    <col min="3843" max="3843" width="11.85546875" style="104" customWidth="1"/>
    <col min="3844" max="3844" width="9.85546875" style="104" customWidth="1"/>
    <col min="3845" max="3845" width="11.42578125" style="104" customWidth="1"/>
    <col min="3846" max="3846" width="11.28515625" style="104" customWidth="1"/>
    <col min="3847" max="4096" width="9.140625" style="104"/>
    <col min="4097" max="4097" width="5.7109375" style="104" customWidth="1"/>
    <col min="4098" max="4098" width="33.5703125" style="104" customWidth="1"/>
    <col min="4099" max="4099" width="11.85546875" style="104" customWidth="1"/>
    <col min="4100" max="4100" width="9.85546875" style="104" customWidth="1"/>
    <col min="4101" max="4101" width="11.42578125" style="104" customWidth="1"/>
    <col min="4102" max="4102" width="11.28515625" style="104" customWidth="1"/>
    <col min="4103" max="4352" width="9.140625" style="104"/>
    <col min="4353" max="4353" width="5.7109375" style="104" customWidth="1"/>
    <col min="4354" max="4354" width="33.5703125" style="104" customWidth="1"/>
    <col min="4355" max="4355" width="11.85546875" style="104" customWidth="1"/>
    <col min="4356" max="4356" width="9.85546875" style="104" customWidth="1"/>
    <col min="4357" max="4357" width="11.42578125" style="104" customWidth="1"/>
    <col min="4358" max="4358" width="11.28515625" style="104" customWidth="1"/>
    <col min="4359" max="4608" width="9.140625" style="104"/>
    <col min="4609" max="4609" width="5.7109375" style="104" customWidth="1"/>
    <col min="4610" max="4610" width="33.5703125" style="104" customWidth="1"/>
    <col min="4611" max="4611" width="11.85546875" style="104" customWidth="1"/>
    <col min="4612" max="4612" width="9.85546875" style="104" customWidth="1"/>
    <col min="4613" max="4613" width="11.42578125" style="104" customWidth="1"/>
    <col min="4614" max="4614" width="11.28515625" style="104" customWidth="1"/>
    <col min="4615" max="4864" width="9.140625" style="104"/>
    <col min="4865" max="4865" width="5.7109375" style="104" customWidth="1"/>
    <col min="4866" max="4866" width="33.5703125" style="104" customWidth="1"/>
    <col min="4867" max="4867" width="11.85546875" style="104" customWidth="1"/>
    <col min="4868" max="4868" width="9.85546875" style="104" customWidth="1"/>
    <col min="4869" max="4869" width="11.42578125" style="104" customWidth="1"/>
    <col min="4870" max="4870" width="11.28515625" style="104" customWidth="1"/>
    <col min="4871" max="5120" width="9.140625" style="104"/>
    <col min="5121" max="5121" width="5.7109375" style="104" customWidth="1"/>
    <col min="5122" max="5122" width="33.5703125" style="104" customWidth="1"/>
    <col min="5123" max="5123" width="11.85546875" style="104" customWidth="1"/>
    <col min="5124" max="5124" width="9.85546875" style="104" customWidth="1"/>
    <col min="5125" max="5125" width="11.42578125" style="104" customWidth="1"/>
    <col min="5126" max="5126" width="11.28515625" style="104" customWidth="1"/>
    <col min="5127" max="5376" width="9.140625" style="104"/>
    <col min="5377" max="5377" width="5.7109375" style="104" customWidth="1"/>
    <col min="5378" max="5378" width="33.5703125" style="104" customWidth="1"/>
    <col min="5379" max="5379" width="11.85546875" style="104" customWidth="1"/>
    <col min="5380" max="5380" width="9.85546875" style="104" customWidth="1"/>
    <col min="5381" max="5381" width="11.42578125" style="104" customWidth="1"/>
    <col min="5382" max="5382" width="11.28515625" style="104" customWidth="1"/>
    <col min="5383" max="5632" width="9.140625" style="104"/>
    <col min="5633" max="5633" width="5.7109375" style="104" customWidth="1"/>
    <col min="5634" max="5634" width="33.5703125" style="104" customWidth="1"/>
    <col min="5635" max="5635" width="11.85546875" style="104" customWidth="1"/>
    <col min="5636" max="5636" width="9.85546875" style="104" customWidth="1"/>
    <col min="5637" max="5637" width="11.42578125" style="104" customWidth="1"/>
    <col min="5638" max="5638" width="11.28515625" style="104" customWidth="1"/>
    <col min="5639" max="5888" width="9.140625" style="104"/>
    <col min="5889" max="5889" width="5.7109375" style="104" customWidth="1"/>
    <col min="5890" max="5890" width="33.5703125" style="104" customWidth="1"/>
    <col min="5891" max="5891" width="11.85546875" style="104" customWidth="1"/>
    <col min="5892" max="5892" width="9.85546875" style="104" customWidth="1"/>
    <col min="5893" max="5893" width="11.42578125" style="104" customWidth="1"/>
    <col min="5894" max="5894" width="11.28515625" style="104" customWidth="1"/>
    <col min="5895" max="6144" width="9.140625" style="104"/>
    <col min="6145" max="6145" width="5.7109375" style="104" customWidth="1"/>
    <col min="6146" max="6146" width="33.5703125" style="104" customWidth="1"/>
    <col min="6147" max="6147" width="11.85546875" style="104" customWidth="1"/>
    <col min="6148" max="6148" width="9.85546875" style="104" customWidth="1"/>
    <col min="6149" max="6149" width="11.42578125" style="104" customWidth="1"/>
    <col min="6150" max="6150" width="11.28515625" style="104" customWidth="1"/>
    <col min="6151" max="6400" width="9.140625" style="104"/>
    <col min="6401" max="6401" width="5.7109375" style="104" customWidth="1"/>
    <col min="6402" max="6402" width="33.5703125" style="104" customWidth="1"/>
    <col min="6403" max="6403" width="11.85546875" style="104" customWidth="1"/>
    <col min="6404" max="6404" width="9.85546875" style="104" customWidth="1"/>
    <col min="6405" max="6405" width="11.42578125" style="104" customWidth="1"/>
    <col min="6406" max="6406" width="11.28515625" style="104" customWidth="1"/>
    <col min="6407" max="6656" width="9.140625" style="104"/>
    <col min="6657" max="6657" width="5.7109375" style="104" customWidth="1"/>
    <col min="6658" max="6658" width="33.5703125" style="104" customWidth="1"/>
    <col min="6659" max="6659" width="11.85546875" style="104" customWidth="1"/>
    <col min="6660" max="6660" width="9.85546875" style="104" customWidth="1"/>
    <col min="6661" max="6661" width="11.42578125" style="104" customWidth="1"/>
    <col min="6662" max="6662" width="11.28515625" style="104" customWidth="1"/>
    <col min="6663" max="6912" width="9.140625" style="104"/>
    <col min="6913" max="6913" width="5.7109375" style="104" customWidth="1"/>
    <col min="6914" max="6914" width="33.5703125" style="104" customWidth="1"/>
    <col min="6915" max="6915" width="11.85546875" style="104" customWidth="1"/>
    <col min="6916" max="6916" width="9.85546875" style="104" customWidth="1"/>
    <col min="6917" max="6917" width="11.42578125" style="104" customWidth="1"/>
    <col min="6918" max="6918" width="11.28515625" style="104" customWidth="1"/>
    <col min="6919" max="7168" width="9.140625" style="104"/>
    <col min="7169" max="7169" width="5.7109375" style="104" customWidth="1"/>
    <col min="7170" max="7170" width="33.5703125" style="104" customWidth="1"/>
    <col min="7171" max="7171" width="11.85546875" style="104" customWidth="1"/>
    <col min="7172" max="7172" width="9.85546875" style="104" customWidth="1"/>
    <col min="7173" max="7173" width="11.42578125" style="104" customWidth="1"/>
    <col min="7174" max="7174" width="11.28515625" style="104" customWidth="1"/>
    <col min="7175" max="7424" width="9.140625" style="104"/>
    <col min="7425" max="7425" width="5.7109375" style="104" customWidth="1"/>
    <col min="7426" max="7426" width="33.5703125" style="104" customWidth="1"/>
    <col min="7427" max="7427" width="11.85546875" style="104" customWidth="1"/>
    <col min="7428" max="7428" width="9.85546875" style="104" customWidth="1"/>
    <col min="7429" max="7429" width="11.42578125" style="104" customWidth="1"/>
    <col min="7430" max="7430" width="11.28515625" style="104" customWidth="1"/>
    <col min="7431" max="7680" width="9.140625" style="104"/>
    <col min="7681" max="7681" width="5.7109375" style="104" customWidth="1"/>
    <col min="7682" max="7682" width="33.5703125" style="104" customWidth="1"/>
    <col min="7683" max="7683" width="11.85546875" style="104" customWidth="1"/>
    <col min="7684" max="7684" width="9.85546875" style="104" customWidth="1"/>
    <col min="7685" max="7685" width="11.42578125" style="104" customWidth="1"/>
    <col min="7686" max="7686" width="11.28515625" style="104" customWidth="1"/>
    <col min="7687" max="7936" width="9.140625" style="104"/>
    <col min="7937" max="7937" width="5.7109375" style="104" customWidth="1"/>
    <col min="7938" max="7938" width="33.5703125" style="104" customWidth="1"/>
    <col min="7939" max="7939" width="11.85546875" style="104" customWidth="1"/>
    <col min="7940" max="7940" width="9.85546875" style="104" customWidth="1"/>
    <col min="7941" max="7941" width="11.42578125" style="104" customWidth="1"/>
    <col min="7942" max="7942" width="11.28515625" style="104" customWidth="1"/>
    <col min="7943" max="8192" width="9.140625" style="104"/>
    <col min="8193" max="8193" width="5.7109375" style="104" customWidth="1"/>
    <col min="8194" max="8194" width="33.5703125" style="104" customWidth="1"/>
    <col min="8195" max="8195" width="11.85546875" style="104" customWidth="1"/>
    <col min="8196" max="8196" width="9.85546875" style="104" customWidth="1"/>
    <col min="8197" max="8197" width="11.42578125" style="104" customWidth="1"/>
    <col min="8198" max="8198" width="11.28515625" style="104" customWidth="1"/>
    <col min="8199" max="8448" width="9.140625" style="104"/>
    <col min="8449" max="8449" width="5.7109375" style="104" customWidth="1"/>
    <col min="8450" max="8450" width="33.5703125" style="104" customWidth="1"/>
    <col min="8451" max="8451" width="11.85546875" style="104" customWidth="1"/>
    <col min="8452" max="8452" width="9.85546875" style="104" customWidth="1"/>
    <col min="8453" max="8453" width="11.42578125" style="104" customWidth="1"/>
    <col min="8454" max="8454" width="11.28515625" style="104" customWidth="1"/>
    <col min="8455" max="8704" width="9.140625" style="104"/>
    <col min="8705" max="8705" width="5.7109375" style="104" customWidth="1"/>
    <col min="8706" max="8706" width="33.5703125" style="104" customWidth="1"/>
    <col min="8707" max="8707" width="11.85546875" style="104" customWidth="1"/>
    <col min="8708" max="8708" width="9.85546875" style="104" customWidth="1"/>
    <col min="8709" max="8709" width="11.42578125" style="104" customWidth="1"/>
    <col min="8710" max="8710" width="11.28515625" style="104" customWidth="1"/>
    <col min="8711" max="8960" width="9.140625" style="104"/>
    <col min="8961" max="8961" width="5.7109375" style="104" customWidth="1"/>
    <col min="8962" max="8962" width="33.5703125" style="104" customWidth="1"/>
    <col min="8963" max="8963" width="11.85546875" style="104" customWidth="1"/>
    <col min="8964" max="8964" width="9.85546875" style="104" customWidth="1"/>
    <col min="8965" max="8965" width="11.42578125" style="104" customWidth="1"/>
    <col min="8966" max="8966" width="11.28515625" style="104" customWidth="1"/>
    <col min="8967" max="9216" width="9.140625" style="104"/>
    <col min="9217" max="9217" width="5.7109375" style="104" customWidth="1"/>
    <col min="9218" max="9218" width="33.5703125" style="104" customWidth="1"/>
    <col min="9219" max="9219" width="11.85546875" style="104" customWidth="1"/>
    <col min="9220" max="9220" width="9.85546875" style="104" customWidth="1"/>
    <col min="9221" max="9221" width="11.42578125" style="104" customWidth="1"/>
    <col min="9222" max="9222" width="11.28515625" style="104" customWidth="1"/>
    <col min="9223" max="9472" width="9.140625" style="104"/>
    <col min="9473" max="9473" width="5.7109375" style="104" customWidth="1"/>
    <col min="9474" max="9474" width="33.5703125" style="104" customWidth="1"/>
    <col min="9475" max="9475" width="11.85546875" style="104" customWidth="1"/>
    <col min="9476" max="9476" width="9.85546875" style="104" customWidth="1"/>
    <col min="9477" max="9477" width="11.42578125" style="104" customWidth="1"/>
    <col min="9478" max="9478" width="11.28515625" style="104" customWidth="1"/>
    <col min="9479" max="9728" width="9.140625" style="104"/>
    <col min="9729" max="9729" width="5.7109375" style="104" customWidth="1"/>
    <col min="9730" max="9730" width="33.5703125" style="104" customWidth="1"/>
    <col min="9731" max="9731" width="11.85546875" style="104" customWidth="1"/>
    <col min="9732" max="9732" width="9.85546875" style="104" customWidth="1"/>
    <col min="9733" max="9733" width="11.42578125" style="104" customWidth="1"/>
    <col min="9734" max="9734" width="11.28515625" style="104" customWidth="1"/>
    <col min="9735" max="9984" width="9.140625" style="104"/>
    <col min="9985" max="9985" width="5.7109375" style="104" customWidth="1"/>
    <col min="9986" max="9986" width="33.5703125" style="104" customWidth="1"/>
    <col min="9987" max="9987" width="11.85546875" style="104" customWidth="1"/>
    <col min="9988" max="9988" width="9.85546875" style="104" customWidth="1"/>
    <col min="9989" max="9989" width="11.42578125" style="104" customWidth="1"/>
    <col min="9990" max="9990" width="11.28515625" style="104" customWidth="1"/>
    <col min="9991" max="10240" width="9.140625" style="104"/>
    <col min="10241" max="10241" width="5.7109375" style="104" customWidth="1"/>
    <col min="10242" max="10242" width="33.5703125" style="104" customWidth="1"/>
    <col min="10243" max="10243" width="11.85546875" style="104" customWidth="1"/>
    <col min="10244" max="10244" width="9.85546875" style="104" customWidth="1"/>
    <col min="10245" max="10245" width="11.42578125" style="104" customWidth="1"/>
    <col min="10246" max="10246" width="11.28515625" style="104" customWidth="1"/>
    <col min="10247" max="10496" width="9.140625" style="104"/>
    <col min="10497" max="10497" width="5.7109375" style="104" customWidth="1"/>
    <col min="10498" max="10498" width="33.5703125" style="104" customWidth="1"/>
    <col min="10499" max="10499" width="11.85546875" style="104" customWidth="1"/>
    <col min="10500" max="10500" width="9.85546875" style="104" customWidth="1"/>
    <col min="10501" max="10501" width="11.42578125" style="104" customWidth="1"/>
    <col min="10502" max="10502" width="11.28515625" style="104" customWidth="1"/>
    <col min="10503" max="10752" width="9.140625" style="104"/>
    <col min="10753" max="10753" width="5.7109375" style="104" customWidth="1"/>
    <col min="10754" max="10754" width="33.5703125" style="104" customWidth="1"/>
    <col min="10755" max="10755" width="11.85546875" style="104" customWidth="1"/>
    <col min="10756" max="10756" width="9.85546875" style="104" customWidth="1"/>
    <col min="10757" max="10757" width="11.42578125" style="104" customWidth="1"/>
    <col min="10758" max="10758" width="11.28515625" style="104" customWidth="1"/>
    <col min="10759" max="11008" width="9.140625" style="104"/>
    <col min="11009" max="11009" width="5.7109375" style="104" customWidth="1"/>
    <col min="11010" max="11010" width="33.5703125" style="104" customWidth="1"/>
    <col min="11011" max="11011" width="11.85546875" style="104" customWidth="1"/>
    <col min="11012" max="11012" width="9.85546875" style="104" customWidth="1"/>
    <col min="11013" max="11013" width="11.42578125" style="104" customWidth="1"/>
    <col min="11014" max="11014" width="11.28515625" style="104" customWidth="1"/>
    <col min="11015" max="11264" width="9.140625" style="104"/>
    <col min="11265" max="11265" width="5.7109375" style="104" customWidth="1"/>
    <col min="11266" max="11266" width="33.5703125" style="104" customWidth="1"/>
    <col min="11267" max="11267" width="11.85546875" style="104" customWidth="1"/>
    <col min="11268" max="11268" width="9.85546875" style="104" customWidth="1"/>
    <col min="11269" max="11269" width="11.42578125" style="104" customWidth="1"/>
    <col min="11270" max="11270" width="11.28515625" style="104" customWidth="1"/>
    <col min="11271" max="11520" width="9.140625" style="104"/>
    <col min="11521" max="11521" width="5.7109375" style="104" customWidth="1"/>
    <col min="11522" max="11522" width="33.5703125" style="104" customWidth="1"/>
    <col min="11523" max="11523" width="11.85546875" style="104" customWidth="1"/>
    <col min="11524" max="11524" width="9.85546875" style="104" customWidth="1"/>
    <col min="11525" max="11525" width="11.42578125" style="104" customWidth="1"/>
    <col min="11526" max="11526" width="11.28515625" style="104" customWidth="1"/>
    <col min="11527" max="11776" width="9.140625" style="104"/>
    <col min="11777" max="11777" width="5.7109375" style="104" customWidth="1"/>
    <col min="11778" max="11778" width="33.5703125" style="104" customWidth="1"/>
    <col min="11779" max="11779" width="11.85546875" style="104" customWidth="1"/>
    <col min="11780" max="11780" width="9.85546875" style="104" customWidth="1"/>
    <col min="11781" max="11781" width="11.42578125" style="104" customWidth="1"/>
    <col min="11782" max="11782" width="11.28515625" style="104" customWidth="1"/>
    <col min="11783" max="12032" width="9.140625" style="104"/>
    <col min="12033" max="12033" width="5.7109375" style="104" customWidth="1"/>
    <col min="12034" max="12034" width="33.5703125" style="104" customWidth="1"/>
    <col min="12035" max="12035" width="11.85546875" style="104" customWidth="1"/>
    <col min="12036" max="12036" width="9.85546875" style="104" customWidth="1"/>
    <col min="12037" max="12037" width="11.42578125" style="104" customWidth="1"/>
    <col min="12038" max="12038" width="11.28515625" style="104" customWidth="1"/>
    <col min="12039" max="12288" width="9.140625" style="104"/>
    <col min="12289" max="12289" width="5.7109375" style="104" customWidth="1"/>
    <col min="12290" max="12290" width="33.5703125" style="104" customWidth="1"/>
    <col min="12291" max="12291" width="11.85546875" style="104" customWidth="1"/>
    <col min="12292" max="12292" width="9.85546875" style="104" customWidth="1"/>
    <col min="12293" max="12293" width="11.42578125" style="104" customWidth="1"/>
    <col min="12294" max="12294" width="11.28515625" style="104" customWidth="1"/>
    <col min="12295" max="12544" width="9.140625" style="104"/>
    <col min="12545" max="12545" width="5.7109375" style="104" customWidth="1"/>
    <col min="12546" max="12546" width="33.5703125" style="104" customWidth="1"/>
    <col min="12547" max="12547" width="11.85546875" style="104" customWidth="1"/>
    <col min="12548" max="12548" width="9.85546875" style="104" customWidth="1"/>
    <col min="12549" max="12549" width="11.42578125" style="104" customWidth="1"/>
    <col min="12550" max="12550" width="11.28515625" style="104" customWidth="1"/>
    <col min="12551" max="12800" width="9.140625" style="104"/>
    <col min="12801" max="12801" width="5.7109375" style="104" customWidth="1"/>
    <col min="12802" max="12802" width="33.5703125" style="104" customWidth="1"/>
    <col min="12803" max="12803" width="11.85546875" style="104" customWidth="1"/>
    <col min="12804" max="12804" width="9.85546875" style="104" customWidth="1"/>
    <col min="12805" max="12805" width="11.42578125" style="104" customWidth="1"/>
    <col min="12806" max="12806" width="11.28515625" style="104" customWidth="1"/>
    <col min="12807" max="13056" width="9.140625" style="104"/>
    <col min="13057" max="13057" width="5.7109375" style="104" customWidth="1"/>
    <col min="13058" max="13058" width="33.5703125" style="104" customWidth="1"/>
    <col min="13059" max="13059" width="11.85546875" style="104" customWidth="1"/>
    <col min="13060" max="13060" width="9.85546875" style="104" customWidth="1"/>
    <col min="13061" max="13061" width="11.42578125" style="104" customWidth="1"/>
    <col min="13062" max="13062" width="11.28515625" style="104" customWidth="1"/>
    <col min="13063" max="13312" width="9.140625" style="104"/>
    <col min="13313" max="13313" width="5.7109375" style="104" customWidth="1"/>
    <col min="13314" max="13314" width="33.5703125" style="104" customWidth="1"/>
    <col min="13315" max="13315" width="11.85546875" style="104" customWidth="1"/>
    <col min="13316" max="13316" width="9.85546875" style="104" customWidth="1"/>
    <col min="13317" max="13317" width="11.42578125" style="104" customWidth="1"/>
    <col min="13318" max="13318" width="11.28515625" style="104" customWidth="1"/>
    <col min="13319" max="13568" width="9.140625" style="104"/>
    <col min="13569" max="13569" width="5.7109375" style="104" customWidth="1"/>
    <col min="13570" max="13570" width="33.5703125" style="104" customWidth="1"/>
    <col min="13571" max="13571" width="11.85546875" style="104" customWidth="1"/>
    <col min="13572" max="13572" width="9.85546875" style="104" customWidth="1"/>
    <col min="13573" max="13573" width="11.42578125" style="104" customWidth="1"/>
    <col min="13574" max="13574" width="11.28515625" style="104" customWidth="1"/>
    <col min="13575" max="13824" width="9.140625" style="104"/>
    <col min="13825" max="13825" width="5.7109375" style="104" customWidth="1"/>
    <col min="13826" max="13826" width="33.5703125" style="104" customWidth="1"/>
    <col min="13827" max="13827" width="11.85546875" style="104" customWidth="1"/>
    <col min="13828" max="13828" width="9.85546875" style="104" customWidth="1"/>
    <col min="13829" max="13829" width="11.42578125" style="104" customWidth="1"/>
    <col min="13830" max="13830" width="11.28515625" style="104" customWidth="1"/>
    <col min="13831" max="14080" width="9.140625" style="104"/>
    <col min="14081" max="14081" width="5.7109375" style="104" customWidth="1"/>
    <col min="14082" max="14082" width="33.5703125" style="104" customWidth="1"/>
    <col min="14083" max="14083" width="11.85546875" style="104" customWidth="1"/>
    <col min="14084" max="14084" width="9.85546875" style="104" customWidth="1"/>
    <col min="14085" max="14085" width="11.42578125" style="104" customWidth="1"/>
    <col min="14086" max="14086" width="11.28515625" style="104" customWidth="1"/>
    <col min="14087" max="14336" width="9.140625" style="104"/>
    <col min="14337" max="14337" width="5.7109375" style="104" customWidth="1"/>
    <col min="14338" max="14338" width="33.5703125" style="104" customWidth="1"/>
    <col min="14339" max="14339" width="11.85546875" style="104" customWidth="1"/>
    <col min="14340" max="14340" width="9.85546875" style="104" customWidth="1"/>
    <col min="14341" max="14341" width="11.42578125" style="104" customWidth="1"/>
    <col min="14342" max="14342" width="11.28515625" style="104" customWidth="1"/>
    <col min="14343" max="14592" width="9.140625" style="104"/>
    <col min="14593" max="14593" width="5.7109375" style="104" customWidth="1"/>
    <col min="14594" max="14594" width="33.5703125" style="104" customWidth="1"/>
    <col min="14595" max="14595" width="11.85546875" style="104" customWidth="1"/>
    <col min="14596" max="14596" width="9.85546875" style="104" customWidth="1"/>
    <col min="14597" max="14597" width="11.42578125" style="104" customWidth="1"/>
    <col min="14598" max="14598" width="11.28515625" style="104" customWidth="1"/>
    <col min="14599" max="14848" width="9.140625" style="104"/>
    <col min="14849" max="14849" width="5.7109375" style="104" customWidth="1"/>
    <col min="14850" max="14850" width="33.5703125" style="104" customWidth="1"/>
    <col min="14851" max="14851" width="11.85546875" style="104" customWidth="1"/>
    <col min="14852" max="14852" width="9.85546875" style="104" customWidth="1"/>
    <col min="14853" max="14853" width="11.42578125" style="104" customWidth="1"/>
    <col min="14854" max="14854" width="11.28515625" style="104" customWidth="1"/>
    <col min="14855" max="15104" width="9.140625" style="104"/>
    <col min="15105" max="15105" width="5.7109375" style="104" customWidth="1"/>
    <col min="15106" max="15106" width="33.5703125" style="104" customWidth="1"/>
    <col min="15107" max="15107" width="11.85546875" style="104" customWidth="1"/>
    <col min="15108" max="15108" width="9.85546875" style="104" customWidth="1"/>
    <col min="15109" max="15109" width="11.42578125" style="104" customWidth="1"/>
    <col min="15110" max="15110" width="11.28515625" style="104" customWidth="1"/>
    <col min="15111" max="15360" width="9.140625" style="104"/>
    <col min="15361" max="15361" width="5.7109375" style="104" customWidth="1"/>
    <col min="15362" max="15362" width="33.5703125" style="104" customWidth="1"/>
    <col min="15363" max="15363" width="11.85546875" style="104" customWidth="1"/>
    <col min="15364" max="15364" width="9.85546875" style="104" customWidth="1"/>
    <col min="15365" max="15365" width="11.42578125" style="104" customWidth="1"/>
    <col min="15366" max="15366" width="11.28515625" style="104" customWidth="1"/>
    <col min="15367" max="15616" width="9.140625" style="104"/>
    <col min="15617" max="15617" width="5.7109375" style="104" customWidth="1"/>
    <col min="15618" max="15618" width="33.5703125" style="104" customWidth="1"/>
    <col min="15619" max="15619" width="11.85546875" style="104" customWidth="1"/>
    <col min="15620" max="15620" width="9.85546875" style="104" customWidth="1"/>
    <col min="15621" max="15621" width="11.42578125" style="104" customWidth="1"/>
    <col min="15622" max="15622" width="11.28515625" style="104" customWidth="1"/>
    <col min="15623" max="15872" width="9.140625" style="104"/>
    <col min="15873" max="15873" width="5.7109375" style="104" customWidth="1"/>
    <col min="15874" max="15874" width="33.5703125" style="104" customWidth="1"/>
    <col min="15875" max="15875" width="11.85546875" style="104" customWidth="1"/>
    <col min="15876" max="15876" width="9.85546875" style="104" customWidth="1"/>
    <col min="15877" max="15877" width="11.42578125" style="104" customWidth="1"/>
    <col min="15878" max="15878" width="11.28515625" style="104" customWidth="1"/>
    <col min="15879" max="16128" width="9.140625" style="104"/>
    <col min="16129" max="16129" width="5.7109375" style="104" customWidth="1"/>
    <col min="16130" max="16130" width="33.5703125" style="104" customWidth="1"/>
    <col min="16131" max="16131" width="11.85546875" style="104" customWidth="1"/>
    <col min="16132" max="16132" width="9.85546875" style="104" customWidth="1"/>
    <col min="16133" max="16133" width="11.42578125" style="104" customWidth="1"/>
    <col min="16134" max="16134" width="11.28515625" style="104" customWidth="1"/>
    <col min="16135" max="16384" width="9.140625" style="104"/>
  </cols>
  <sheetData>
    <row r="1" spans="1:7" ht="16.5">
      <c r="A1" s="102"/>
      <c r="B1" s="493" t="s">
        <v>270</v>
      </c>
      <c r="C1" s="493"/>
      <c r="D1" s="493"/>
      <c r="E1" s="493"/>
      <c r="F1" s="103"/>
    </row>
    <row r="2" spans="1:7" ht="16.5">
      <c r="A2" s="105"/>
      <c r="B2" s="106"/>
      <c r="C2" s="107"/>
      <c r="D2" s="108"/>
      <c r="E2" s="108"/>
      <c r="F2" s="108"/>
    </row>
    <row r="3" spans="1:7" ht="35.25" customHeight="1">
      <c r="A3" s="494" t="s">
        <v>271</v>
      </c>
      <c r="B3" s="494"/>
      <c r="C3" s="494"/>
      <c r="D3" s="494"/>
      <c r="E3" s="494"/>
      <c r="F3" s="494"/>
    </row>
    <row r="4" spans="1:7">
      <c r="A4" s="495" t="s">
        <v>160</v>
      </c>
      <c r="B4" s="495"/>
      <c r="C4" s="495"/>
      <c r="D4" s="495"/>
      <c r="E4" s="495"/>
      <c r="F4" s="495"/>
      <c r="G4" s="109"/>
    </row>
    <row r="5" spans="1:7">
      <c r="A5" s="110"/>
      <c r="B5" s="111"/>
      <c r="C5" s="496"/>
      <c r="D5" s="496"/>
      <c r="E5" s="112"/>
      <c r="F5" s="113" t="s">
        <v>161</v>
      </c>
      <c r="G5" s="114"/>
    </row>
    <row r="6" spans="1:7" s="115" customFormat="1" ht="16.5">
      <c r="A6" s="110" t="s">
        <v>162</v>
      </c>
      <c r="B6" s="110" t="s">
        <v>163</v>
      </c>
      <c r="C6" s="110" t="s">
        <v>164</v>
      </c>
      <c r="D6" s="110" t="s">
        <v>165</v>
      </c>
      <c r="E6" s="110" t="s">
        <v>166</v>
      </c>
      <c r="F6" s="110" t="s">
        <v>167</v>
      </c>
    </row>
    <row r="7" spans="1:7" s="116" customFormat="1" ht="22.15" customHeight="1">
      <c r="A7" s="497" t="s">
        <v>168</v>
      </c>
      <c r="B7" s="498" t="s">
        <v>54</v>
      </c>
      <c r="C7" s="499" t="s">
        <v>157</v>
      </c>
      <c r="D7" s="499" t="s">
        <v>169</v>
      </c>
      <c r="E7" s="499" t="s">
        <v>170</v>
      </c>
      <c r="F7" s="499" t="s">
        <v>171</v>
      </c>
    </row>
    <row r="8" spans="1:7" s="116" customFormat="1" ht="22.15" customHeight="1">
      <c r="A8" s="497"/>
      <c r="B8" s="498"/>
      <c r="C8" s="499"/>
      <c r="D8" s="500"/>
      <c r="E8" s="500"/>
      <c r="F8" s="500"/>
    </row>
    <row r="9" spans="1:7" s="119" customFormat="1" ht="45" customHeight="1">
      <c r="A9" s="117">
        <v>1</v>
      </c>
      <c r="B9" s="144" t="s">
        <v>180</v>
      </c>
      <c r="C9" s="145">
        <v>21094473</v>
      </c>
      <c r="D9" s="118">
        <v>0</v>
      </c>
      <c r="E9" s="118">
        <v>0</v>
      </c>
      <c r="F9" s="118">
        <v>0</v>
      </c>
    </row>
    <row r="10" spans="1:7" s="119" customFormat="1" ht="45.75" customHeight="1">
      <c r="A10" s="117">
        <v>2</v>
      </c>
      <c r="B10" s="143" t="s">
        <v>181</v>
      </c>
      <c r="C10" s="148" t="s">
        <v>173</v>
      </c>
      <c r="D10" s="118">
        <v>0</v>
      </c>
      <c r="E10" s="118">
        <v>0</v>
      </c>
      <c r="F10" s="118">
        <v>0</v>
      </c>
    </row>
    <row r="11" spans="1:7" s="119" customFormat="1" ht="32.25" customHeight="1">
      <c r="A11" s="117">
        <v>3</v>
      </c>
      <c r="B11" s="144" t="s">
        <v>174</v>
      </c>
      <c r="C11" s="145" t="s">
        <v>175</v>
      </c>
      <c r="D11" s="118">
        <v>0</v>
      </c>
      <c r="E11" s="118">
        <v>0</v>
      </c>
      <c r="F11" s="118">
        <v>0</v>
      </c>
    </row>
    <row r="12" spans="1:7" s="119" customFormat="1" ht="39" customHeight="1">
      <c r="A12" s="117">
        <v>4</v>
      </c>
      <c r="B12" s="144" t="s">
        <v>182</v>
      </c>
      <c r="C12" s="145" t="s">
        <v>176</v>
      </c>
      <c r="D12" s="118">
        <v>0</v>
      </c>
      <c r="E12" s="118">
        <v>0</v>
      </c>
      <c r="F12" s="118">
        <v>0</v>
      </c>
    </row>
    <row r="13" spans="1:7" s="119" customFormat="1" ht="36" customHeight="1">
      <c r="A13" s="117">
        <v>5</v>
      </c>
      <c r="B13" s="143" t="s">
        <v>183</v>
      </c>
      <c r="C13" s="145">
        <v>203200</v>
      </c>
      <c r="D13" s="118">
        <v>0</v>
      </c>
      <c r="E13" s="118">
        <v>0</v>
      </c>
      <c r="F13" s="118">
        <v>0</v>
      </c>
    </row>
    <row r="14" spans="1:7" s="119" customFormat="1" ht="49.9" customHeight="1">
      <c r="A14" s="117">
        <v>6</v>
      </c>
      <c r="B14" s="141" t="s">
        <v>177</v>
      </c>
      <c r="C14" s="146">
        <v>50000</v>
      </c>
      <c r="D14" s="118">
        <v>0</v>
      </c>
      <c r="E14" s="118">
        <v>0</v>
      </c>
      <c r="F14" s="118">
        <v>0</v>
      </c>
    </row>
    <row r="15" spans="1:7" s="119" customFormat="1" ht="66" customHeight="1">
      <c r="A15" s="117">
        <v>7</v>
      </c>
      <c r="B15" s="141" t="s">
        <v>178</v>
      </c>
      <c r="C15" s="146">
        <v>120000</v>
      </c>
      <c r="D15" s="118">
        <v>0</v>
      </c>
      <c r="E15" s="118">
        <v>0</v>
      </c>
      <c r="F15" s="118">
        <v>0</v>
      </c>
    </row>
    <row r="16" spans="1:7" s="121" customFormat="1" ht="30" customHeight="1">
      <c r="A16" s="117">
        <v>8</v>
      </c>
      <c r="B16" s="142" t="s">
        <v>179</v>
      </c>
      <c r="C16" s="147">
        <v>14950</v>
      </c>
      <c r="D16" s="120">
        <v>0</v>
      </c>
      <c r="E16" s="120">
        <v>0</v>
      </c>
      <c r="F16" s="120">
        <v>0</v>
      </c>
    </row>
    <row r="17" spans="1:18" s="123" customFormat="1" ht="36" customHeight="1">
      <c r="A17" s="117">
        <v>9</v>
      </c>
      <c r="B17" s="271" t="s">
        <v>184</v>
      </c>
      <c r="C17" s="122">
        <f>SUM(C9:C16)</f>
        <v>21482623</v>
      </c>
      <c r="D17" s="122">
        <v>0</v>
      </c>
      <c r="E17" s="122">
        <v>0</v>
      </c>
      <c r="F17" s="122">
        <v>0</v>
      </c>
    </row>
    <row r="18" spans="1:18" ht="31.5" customHeight="1">
      <c r="A18" s="110"/>
      <c r="C18" s="28"/>
      <c r="D18" s="28"/>
      <c r="E18" s="28"/>
      <c r="F18" s="28"/>
      <c r="G18"/>
      <c r="H18"/>
      <c r="I18"/>
    </row>
    <row r="19" spans="1:18" ht="19.899999999999999" customHeight="1">
      <c r="A19" s="110"/>
      <c r="B19" s="28"/>
      <c r="C19" s="28"/>
      <c r="D19" s="28"/>
      <c r="E19" s="28"/>
      <c r="F19" s="28"/>
      <c r="G19"/>
      <c r="H19"/>
      <c r="I19"/>
    </row>
    <row r="20" spans="1:18" ht="36" customHeight="1">
      <c r="A20" s="110"/>
      <c r="C20" s="28"/>
      <c r="D20" s="28"/>
      <c r="E20" s="28"/>
      <c r="F20" s="28"/>
      <c r="G20"/>
      <c r="H20"/>
      <c r="I20"/>
    </row>
    <row r="21" spans="1:18" ht="36" customHeight="1">
      <c r="A21" s="110"/>
      <c r="C21" s="28"/>
      <c r="D21" s="28"/>
      <c r="E21" s="28"/>
      <c r="F21" s="28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110"/>
      <c r="C22" s="28"/>
      <c r="D22" s="28"/>
      <c r="E22" s="28"/>
      <c r="F22" s="28"/>
      <c r="G22"/>
      <c r="H22"/>
      <c r="I22"/>
      <c r="J22"/>
    </row>
    <row r="23" spans="1:18" ht="49.9" customHeight="1">
      <c r="A23" s="110"/>
      <c r="B23" s="125"/>
      <c r="C23" s="126"/>
      <c r="D23" s="127"/>
      <c r="E23" s="127"/>
      <c r="F23" s="127"/>
    </row>
    <row r="24" spans="1:18" ht="19.899999999999999" customHeight="1">
      <c r="A24" s="110"/>
      <c r="B24" s="128"/>
      <c r="C24" s="129"/>
      <c r="D24" s="130"/>
      <c r="E24" s="130"/>
      <c r="F24" s="130"/>
    </row>
    <row r="25" spans="1:18" ht="19.899999999999999" customHeight="1">
      <c r="A25" s="110"/>
      <c r="B25" s="128"/>
      <c r="C25" s="129"/>
      <c r="D25" s="130"/>
      <c r="E25" s="130"/>
      <c r="F25" s="130"/>
    </row>
    <row r="26" spans="1:18" ht="49.9" customHeight="1">
      <c r="A26" s="110"/>
      <c r="B26" s="128"/>
      <c r="C26" s="129"/>
      <c r="D26" s="130"/>
      <c r="E26" s="130"/>
      <c r="F26" s="130"/>
    </row>
    <row r="27" spans="1:18" ht="19.899999999999999" customHeight="1">
      <c r="A27" s="110"/>
      <c r="B27" s="128"/>
      <c r="C27" s="129"/>
      <c r="D27" s="130"/>
      <c r="E27" s="130"/>
      <c r="F27" s="130"/>
    </row>
    <row r="28" spans="1:18" ht="19.899999999999999" customHeight="1">
      <c r="A28" s="110"/>
      <c r="B28" s="128"/>
      <c r="C28" s="129"/>
      <c r="D28" s="130"/>
      <c r="E28" s="130"/>
      <c r="F28" s="130"/>
    </row>
    <row r="29" spans="1:18" ht="19.899999999999999" customHeight="1">
      <c r="A29" s="110"/>
      <c r="B29" s="125"/>
      <c r="C29" s="126"/>
      <c r="D29" s="127"/>
      <c r="E29" s="127"/>
      <c r="F29" s="127"/>
    </row>
    <row r="30" spans="1:18" ht="19.899999999999999" customHeight="1">
      <c r="A30" s="110"/>
      <c r="B30" s="128"/>
      <c r="C30" s="131"/>
      <c r="D30" s="112"/>
      <c r="E30" s="112"/>
      <c r="F30" s="112"/>
    </row>
    <row r="31" spans="1:18" ht="36" customHeight="1">
      <c r="A31" s="110"/>
      <c r="B31" s="125"/>
      <c r="C31" s="132"/>
      <c r="D31" s="133"/>
      <c r="E31" s="133"/>
      <c r="F31" s="133"/>
    </row>
    <row r="32" spans="1:18" ht="19.899999999999999" customHeight="1">
      <c r="A32" s="110"/>
      <c r="B32" s="128"/>
      <c r="C32" s="131"/>
      <c r="D32" s="112"/>
      <c r="E32" s="112"/>
      <c r="F32" s="112"/>
    </row>
    <row r="33" spans="1:6" ht="19.899999999999999" customHeight="1">
      <c r="A33" s="110"/>
      <c r="B33" s="128"/>
      <c r="C33" s="131"/>
      <c r="D33" s="112"/>
      <c r="E33" s="112"/>
      <c r="F33" s="112"/>
    </row>
    <row r="34" spans="1:6" ht="36" customHeight="1">
      <c r="A34" s="110"/>
      <c r="B34" s="128"/>
      <c r="C34" s="131"/>
      <c r="D34" s="112"/>
      <c r="E34" s="112"/>
      <c r="F34" s="112"/>
    </row>
    <row r="35" spans="1:6" ht="36" customHeight="1">
      <c r="A35" s="110"/>
      <c r="B35" s="128"/>
      <c r="C35" s="131"/>
      <c r="D35" s="112"/>
      <c r="E35" s="112"/>
      <c r="F35" s="112"/>
    </row>
    <row r="36" spans="1:6" ht="19.899999999999999" customHeight="1">
      <c r="A36" s="110"/>
      <c r="B36" s="128"/>
      <c r="C36" s="131"/>
      <c r="D36" s="112"/>
      <c r="E36" s="112"/>
      <c r="F36" s="112"/>
    </row>
    <row r="37" spans="1:6" ht="19.899999999999999" customHeight="1">
      <c r="A37" s="110"/>
      <c r="B37" s="128"/>
      <c r="C37" s="131"/>
      <c r="D37" s="112"/>
      <c r="E37" s="112"/>
      <c r="F37" s="112"/>
    </row>
    <row r="38" spans="1:6" ht="19.899999999999999" customHeight="1">
      <c r="A38" s="110"/>
      <c r="B38" s="128"/>
      <c r="C38" s="131"/>
      <c r="D38" s="112"/>
      <c r="E38" s="112"/>
      <c r="F38" s="112"/>
    </row>
    <row r="39" spans="1:6" ht="16.5">
      <c r="A39" s="110"/>
      <c r="B39" s="128"/>
      <c r="C39" s="131"/>
      <c r="D39" s="112"/>
      <c r="E39" s="112"/>
      <c r="F39" s="112"/>
    </row>
    <row r="40" spans="1:6" ht="19.899999999999999" customHeight="1">
      <c r="A40" s="110"/>
      <c r="B40" s="128"/>
      <c r="C40" s="131"/>
      <c r="D40" s="112"/>
      <c r="E40" s="112"/>
      <c r="F40" s="112"/>
    </row>
    <row r="41" spans="1:6" ht="16.5">
      <c r="A41" s="110"/>
      <c r="B41" s="128"/>
      <c r="C41" s="131"/>
      <c r="D41" s="112"/>
      <c r="E41" s="112"/>
      <c r="F41" s="112"/>
    </row>
    <row r="42" spans="1:6" ht="19.899999999999999" customHeight="1">
      <c r="A42" s="110"/>
      <c r="B42" s="128"/>
      <c r="C42" s="131"/>
      <c r="D42" s="112"/>
      <c r="E42" s="112"/>
      <c r="F42" s="112"/>
    </row>
    <row r="43" spans="1:6" ht="49.9" customHeight="1">
      <c r="A43" s="110"/>
      <c r="B43" s="128"/>
      <c r="C43" s="131"/>
      <c r="D43" s="112"/>
      <c r="E43" s="112"/>
      <c r="F43" s="112"/>
    </row>
    <row r="44" spans="1:6" ht="36" customHeight="1">
      <c r="A44" s="110"/>
      <c r="B44" s="125"/>
      <c r="C44" s="132"/>
      <c r="D44" s="133"/>
      <c r="E44" s="133"/>
      <c r="F44" s="133"/>
    </row>
    <row r="45" spans="1:6" ht="19.899999999999999" customHeight="1">
      <c r="A45" s="110"/>
      <c r="B45" s="125"/>
      <c r="C45" s="132"/>
      <c r="D45" s="133"/>
      <c r="E45" s="133"/>
      <c r="F45" s="133"/>
    </row>
    <row r="46" spans="1:6" ht="19.899999999999999" customHeight="1">
      <c r="A46" s="110"/>
      <c r="B46" s="125"/>
      <c r="C46" s="132"/>
      <c r="D46" s="133"/>
      <c r="E46" s="133"/>
      <c r="F46" s="133"/>
    </row>
    <row r="47" spans="1:6" ht="19.899999999999999" customHeight="1">
      <c r="A47" s="110"/>
      <c r="B47" s="128"/>
      <c r="C47" s="131"/>
      <c r="D47" s="112"/>
      <c r="E47" s="112"/>
      <c r="F47" s="112"/>
    </row>
    <row r="48" spans="1:6" ht="36" customHeight="1">
      <c r="A48" s="110"/>
      <c r="B48" s="128"/>
      <c r="C48" s="131"/>
      <c r="D48" s="112"/>
      <c r="E48" s="112"/>
      <c r="F48" s="112"/>
    </row>
    <row r="49" spans="1:6" ht="19.899999999999999" customHeight="1">
      <c r="A49" s="110"/>
      <c r="B49" s="128"/>
      <c r="C49" s="131"/>
      <c r="D49" s="112"/>
      <c r="E49" s="112"/>
      <c r="F49" s="112"/>
    </row>
    <row r="50" spans="1:6" ht="19.899999999999999" customHeight="1">
      <c r="A50" s="110"/>
      <c r="B50" s="128"/>
      <c r="C50" s="131"/>
      <c r="D50" s="112"/>
      <c r="E50" s="112"/>
      <c r="F50" s="112"/>
    </row>
    <row r="51" spans="1:6" ht="49.9" customHeight="1">
      <c r="A51" s="110"/>
      <c r="B51" s="128"/>
      <c r="C51" s="131"/>
      <c r="D51" s="112"/>
      <c r="E51" s="112"/>
      <c r="F51" s="112"/>
    </row>
    <row r="52" spans="1:6" ht="49.9" customHeight="1">
      <c r="A52" s="110"/>
      <c r="B52" s="128"/>
      <c r="C52" s="131"/>
      <c r="D52" s="112"/>
      <c r="E52" s="112"/>
      <c r="F52" s="112"/>
    </row>
    <row r="53" spans="1:6" ht="19.899999999999999" customHeight="1">
      <c r="A53" s="110"/>
      <c r="B53" s="128"/>
      <c r="C53" s="131"/>
      <c r="D53" s="112"/>
      <c r="E53" s="112"/>
      <c r="F53" s="112"/>
    </row>
    <row r="54" spans="1:6" ht="19.899999999999999" customHeight="1">
      <c r="A54" s="110"/>
      <c r="B54" s="128"/>
      <c r="C54" s="131"/>
      <c r="D54" s="112"/>
      <c r="E54" s="112"/>
      <c r="F54" s="112"/>
    </row>
    <row r="55" spans="1:6" ht="19.899999999999999" customHeight="1">
      <c r="A55" s="110"/>
      <c r="B55" s="128"/>
      <c r="C55" s="131"/>
      <c r="D55" s="112"/>
      <c r="E55" s="112"/>
      <c r="F55" s="112"/>
    </row>
    <row r="56" spans="1:6" ht="19.899999999999999" customHeight="1">
      <c r="A56" s="110"/>
      <c r="B56" s="128"/>
      <c r="C56" s="131"/>
      <c r="D56" s="112"/>
      <c r="E56" s="112"/>
      <c r="F56" s="112"/>
    </row>
    <row r="57" spans="1:6" ht="19.899999999999999" customHeight="1">
      <c r="A57" s="110"/>
      <c r="B57" s="128"/>
      <c r="C57" s="131"/>
      <c r="D57" s="112"/>
      <c r="E57" s="112"/>
      <c r="F57" s="112"/>
    </row>
    <row r="58" spans="1:6" ht="19.899999999999999" customHeight="1">
      <c r="A58" s="110"/>
      <c r="B58" s="128"/>
      <c r="C58" s="131"/>
      <c r="D58" s="112"/>
      <c r="E58" s="112"/>
      <c r="F58" s="112"/>
    </row>
    <row r="59" spans="1:6" ht="19.899999999999999" customHeight="1">
      <c r="A59" s="110"/>
      <c r="B59" s="128"/>
      <c r="C59" s="131"/>
      <c r="D59" s="112"/>
      <c r="E59" s="112"/>
      <c r="F59" s="112"/>
    </row>
    <row r="60" spans="1:6" ht="49.9" customHeight="1">
      <c r="A60" s="110"/>
      <c r="B60" s="125"/>
      <c r="C60" s="134"/>
      <c r="D60" s="133"/>
      <c r="E60" s="133"/>
      <c r="F60" s="133"/>
    </row>
    <row r="61" spans="1:6" ht="36" customHeight="1">
      <c r="A61" s="110"/>
      <c r="B61" s="125"/>
      <c r="C61" s="132"/>
      <c r="D61" s="133"/>
      <c r="E61" s="133"/>
      <c r="F61" s="133"/>
    </row>
    <row r="62" spans="1:6" ht="36" customHeight="1">
      <c r="A62" s="110"/>
      <c r="B62" s="125"/>
      <c r="C62" s="132"/>
      <c r="D62" s="133"/>
      <c r="E62" s="133"/>
      <c r="F62" s="133"/>
    </row>
    <row r="63" spans="1:6" ht="49.9" customHeight="1">
      <c r="A63" s="110"/>
      <c r="B63" s="125"/>
      <c r="C63" s="132"/>
      <c r="D63" s="133"/>
      <c r="E63" s="133"/>
      <c r="F63" s="133"/>
    </row>
    <row r="64" spans="1:6" ht="36" customHeight="1">
      <c r="A64" s="110"/>
      <c r="B64" s="125"/>
      <c r="C64" s="132"/>
      <c r="D64" s="133"/>
      <c r="E64" s="133"/>
      <c r="F64" s="133"/>
    </row>
    <row r="65" spans="1:6" ht="36" customHeight="1">
      <c r="A65" s="110"/>
      <c r="B65" s="125"/>
      <c r="C65" s="132"/>
      <c r="D65" s="133"/>
      <c r="E65" s="133"/>
      <c r="F65" s="133"/>
    </row>
    <row r="66" spans="1:6" ht="36" customHeight="1">
      <c r="A66" s="110"/>
      <c r="B66" s="125"/>
      <c r="C66" s="132"/>
      <c r="D66" s="133"/>
      <c r="E66" s="133"/>
      <c r="F66" s="133"/>
    </row>
    <row r="67" spans="1:6" ht="22.15" customHeight="1">
      <c r="A67" s="110"/>
      <c r="B67" s="125"/>
      <c r="C67" s="132"/>
      <c r="D67" s="133"/>
      <c r="E67" s="133"/>
      <c r="F67" s="133"/>
    </row>
    <row r="68" spans="1:6" ht="22.15" customHeight="1">
      <c r="A68" s="110"/>
      <c r="B68" s="125"/>
      <c r="C68" s="132"/>
      <c r="D68" s="133"/>
      <c r="E68" s="133"/>
      <c r="F68" s="133"/>
    </row>
    <row r="69" spans="1:6" ht="22.15" customHeight="1">
      <c r="A69" s="110"/>
      <c r="B69" s="125"/>
      <c r="C69" s="132"/>
      <c r="D69" s="133"/>
      <c r="E69" s="133"/>
      <c r="F69" s="133"/>
    </row>
    <row r="70" spans="1:6" s="135" customFormat="1" ht="30" customHeight="1">
      <c r="A70" s="110"/>
      <c r="B70" s="111"/>
      <c r="C70" s="132"/>
      <c r="D70" s="132"/>
      <c r="E70" s="132"/>
      <c r="F70" s="132"/>
    </row>
    <row r="71" spans="1:6" s="121" customFormat="1" ht="30" customHeight="1">
      <c r="A71" s="110"/>
      <c r="B71" s="136"/>
      <c r="C71" s="132"/>
      <c r="D71" s="132"/>
      <c r="E71" s="132"/>
      <c r="F71" s="132"/>
    </row>
    <row r="72" spans="1:6" ht="16.5">
      <c r="A72" s="110"/>
      <c r="B72" s="125"/>
      <c r="C72" s="131"/>
      <c r="D72" s="112"/>
      <c r="E72" s="112"/>
      <c r="F72" s="112"/>
    </row>
    <row r="78" spans="1:6">
      <c r="A78" s="139"/>
      <c r="B78" s="104"/>
      <c r="C78" s="135"/>
      <c r="D78" s="104"/>
      <c r="E78" s="104"/>
      <c r="F78" s="104"/>
    </row>
    <row r="84" spans="1:3" s="138" customFormat="1">
      <c r="A84" s="115"/>
      <c r="B84" s="124"/>
      <c r="C84" s="137"/>
    </row>
    <row r="85" spans="1:3" s="138" customFormat="1">
      <c r="A85" s="115"/>
      <c r="B85" s="124"/>
      <c r="C85" s="137"/>
    </row>
    <row r="86" spans="1:3" s="138" customFormat="1">
      <c r="A86" s="115"/>
      <c r="B86" s="124"/>
      <c r="C86" s="137"/>
    </row>
    <row r="87" spans="1:3" s="138" customFormat="1">
      <c r="A87" s="115"/>
      <c r="B87" s="124"/>
      <c r="C87" s="137"/>
    </row>
    <row r="88" spans="1:3" s="138" customFormat="1">
      <c r="A88" s="115"/>
      <c r="B88" s="124"/>
      <c r="C88" s="137"/>
    </row>
    <row r="89" spans="1:3" s="138" customFormat="1">
      <c r="A89" s="115"/>
      <c r="B89" s="124"/>
      <c r="C89" s="137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40" t="s">
        <v>272</v>
      </c>
      <c r="C1" s="140"/>
      <c r="D1" s="140"/>
    </row>
    <row r="2" spans="1:6" ht="40.15" customHeight="1">
      <c r="B2" s="501" t="s">
        <v>273</v>
      </c>
      <c r="C2" s="502"/>
      <c r="D2" s="502"/>
      <c r="E2" s="502"/>
      <c r="F2" s="502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272" t="s">
        <v>148</v>
      </c>
      <c r="D5" s="273" t="s">
        <v>187</v>
      </c>
      <c r="E5" s="272" t="s">
        <v>274</v>
      </c>
      <c r="F5" s="272" t="s">
        <v>275</v>
      </c>
    </row>
    <row r="6" spans="1:6" ht="31.5">
      <c r="A6" s="1"/>
      <c r="B6" s="5" t="s">
        <v>44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158</v>
      </c>
      <c r="C8" s="80">
        <v>6655130</v>
      </c>
      <c r="D8" s="80">
        <v>6655130</v>
      </c>
      <c r="E8" s="80">
        <v>6655130</v>
      </c>
      <c r="F8" s="80">
        <v>6655130</v>
      </c>
    </row>
    <row r="9" spans="1:6" ht="26.25">
      <c r="A9" s="1">
        <v>2</v>
      </c>
      <c r="B9" s="6" t="s">
        <v>60</v>
      </c>
      <c r="C9" s="80">
        <v>0</v>
      </c>
      <c r="D9" s="80">
        <v>0</v>
      </c>
      <c r="E9" s="80">
        <v>0</v>
      </c>
      <c r="F9" s="80"/>
    </row>
    <row r="10" spans="1:6" ht="51.75">
      <c r="A10" s="1">
        <v>3</v>
      </c>
      <c r="B10" s="6" t="s">
        <v>61</v>
      </c>
      <c r="C10" s="80">
        <v>1539000</v>
      </c>
      <c r="D10" s="80">
        <v>1539000</v>
      </c>
      <c r="E10" s="80">
        <v>1539000</v>
      </c>
      <c r="F10" s="80">
        <v>1539000</v>
      </c>
    </row>
    <row r="11" spans="1:6" ht="26.25">
      <c r="A11" s="1">
        <v>4</v>
      </c>
      <c r="B11" s="6" t="s">
        <v>62</v>
      </c>
      <c r="C11" s="80">
        <v>1200000</v>
      </c>
      <c r="D11" s="80">
        <v>1200000</v>
      </c>
      <c r="E11" s="80">
        <v>1200000</v>
      </c>
      <c r="F11" s="80">
        <v>1200000</v>
      </c>
    </row>
    <row r="12" spans="1:6" ht="26.25">
      <c r="A12" s="1">
        <v>5</v>
      </c>
      <c r="B12" s="6" t="s">
        <v>1</v>
      </c>
      <c r="C12" s="80">
        <v>0</v>
      </c>
      <c r="D12" s="80">
        <v>0</v>
      </c>
      <c r="E12" s="80">
        <v>0</v>
      </c>
      <c r="F12" s="80">
        <v>0</v>
      </c>
    </row>
    <row r="13" spans="1:6">
      <c r="A13" s="1">
        <v>6</v>
      </c>
      <c r="B13" s="6" t="s">
        <v>2</v>
      </c>
      <c r="C13" s="80"/>
      <c r="D13" s="80"/>
      <c r="E13" s="80"/>
      <c r="F13" s="80"/>
    </row>
    <row r="14" spans="1:6" ht="26.25">
      <c r="A14" s="1">
        <v>7</v>
      </c>
      <c r="B14" s="7" t="s">
        <v>3</v>
      </c>
      <c r="C14" s="82">
        <f>SUM(C8:C13)</f>
        <v>9394130</v>
      </c>
      <c r="D14" s="82">
        <f>SUM(D8:D13)</f>
        <v>9394130</v>
      </c>
      <c r="E14" s="82">
        <f>SUM(E8:E13)</f>
        <v>9394130</v>
      </c>
      <c r="F14" s="82">
        <f>SUM(F8:F13)</f>
        <v>9394130</v>
      </c>
    </row>
    <row r="15" spans="1:6">
      <c r="A15" s="1">
        <v>8</v>
      </c>
      <c r="B15" s="7"/>
      <c r="C15" s="80"/>
      <c r="D15" s="80"/>
      <c r="E15" s="80"/>
      <c r="F15" s="80"/>
    </row>
    <row r="16" spans="1:6">
      <c r="A16" s="8">
        <v>9</v>
      </c>
      <c r="B16" s="38" t="s">
        <v>63</v>
      </c>
      <c r="C16" s="80"/>
      <c r="D16" s="80"/>
      <c r="E16" s="80"/>
      <c r="F16" s="80"/>
    </row>
    <row r="17" spans="1:6">
      <c r="A17" s="1">
        <v>10</v>
      </c>
      <c r="B17" s="9" t="s">
        <v>45</v>
      </c>
      <c r="C17" s="80">
        <v>1071000</v>
      </c>
      <c r="D17" s="80">
        <v>1071000</v>
      </c>
      <c r="E17" s="80">
        <v>1071000</v>
      </c>
      <c r="F17" s="80">
        <v>1071000</v>
      </c>
    </row>
    <row r="18" spans="1:6">
      <c r="A18" s="1">
        <v>11</v>
      </c>
      <c r="B18" s="9" t="s">
        <v>4</v>
      </c>
      <c r="C18" s="80">
        <v>860000</v>
      </c>
      <c r="D18" s="80">
        <v>860000</v>
      </c>
      <c r="E18" s="80">
        <v>860000</v>
      </c>
      <c r="F18" s="80">
        <v>860000</v>
      </c>
    </row>
    <row r="19" spans="1:6">
      <c r="A19" s="1">
        <v>12</v>
      </c>
      <c r="B19" s="9" t="s">
        <v>5</v>
      </c>
      <c r="C19" s="80">
        <v>4500000</v>
      </c>
      <c r="D19" s="80">
        <v>4500000</v>
      </c>
      <c r="E19" s="80">
        <v>4500000</v>
      </c>
      <c r="F19" s="80">
        <v>4500000</v>
      </c>
    </row>
    <row r="20" spans="1:6">
      <c r="A20" s="1">
        <v>13</v>
      </c>
      <c r="B20" s="9" t="s">
        <v>6</v>
      </c>
      <c r="C20" s="80">
        <v>30000</v>
      </c>
      <c r="D20" s="80">
        <v>30000</v>
      </c>
      <c r="E20" s="80">
        <v>30000</v>
      </c>
      <c r="F20" s="80">
        <v>30000</v>
      </c>
    </row>
    <row r="21" spans="1:6" ht="27" customHeight="1">
      <c r="A21" s="1">
        <v>14</v>
      </c>
      <c r="B21" s="9" t="s">
        <v>7</v>
      </c>
      <c r="C21" s="80">
        <v>1000000</v>
      </c>
      <c r="D21" s="80">
        <v>1000000</v>
      </c>
      <c r="E21" s="80">
        <v>1000000</v>
      </c>
      <c r="F21" s="80">
        <v>1000000</v>
      </c>
    </row>
    <row r="22" spans="1:6" ht="15" customHeight="1">
      <c r="A22" s="1">
        <v>15</v>
      </c>
      <c r="B22" s="10" t="s">
        <v>8</v>
      </c>
      <c r="C22" s="82">
        <f>SUM(C17:C21)</f>
        <v>7461000</v>
      </c>
      <c r="D22" s="82">
        <f>SUM(D17:D21)</f>
        <v>7461000</v>
      </c>
      <c r="E22" s="82">
        <f>SUM(E17:E21)</f>
        <v>7461000</v>
      </c>
      <c r="F22" s="82">
        <f>SUM(F17:F21)</f>
        <v>7461000</v>
      </c>
    </row>
    <row r="23" spans="1:6" ht="12.6" customHeight="1">
      <c r="A23" s="1">
        <v>16</v>
      </c>
      <c r="B23" s="9" t="s">
        <v>64</v>
      </c>
      <c r="C23" s="80"/>
      <c r="D23" s="80"/>
      <c r="E23" s="80"/>
      <c r="F23" s="80"/>
    </row>
    <row r="24" spans="1:6" ht="15" hidden="1" customHeight="1">
      <c r="A24" s="1"/>
      <c r="B24" s="9"/>
      <c r="C24" s="80"/>
      <c r="D24" s="80"/>
      <c r="E24" s="80"/>
      <c r="F24" s="80"/>
    </row>
    <row r="25" spans="1:6" ht="15" hidden="1" customHeight="1">
      <c r="A25" s="1"/>
      <c r="B25" s="9"/>
      <c r="C25" s="80"/>
      <c r="D25" s="80"/>
      <c r="E25" s="80"/>
      <c r="F25" s="80"/>
    </row>
    <row r="26" spans="1:6" ht="15" hidden="1" customHeight="1">
      <c r="A26" s="1"/>
      <c r="B26" s="9"/>
      <c r="C26" s="80"/>
      <c r="D26" s="80"/>
      <c r="E26" s="80"/>
      <c r="F26" s="80"/>
    </row>
    <row r="27" spans="1:6" ht="28.9" customHeight="1">
      <c r="A27" s="1">
        <v>17</v>
      </c>
      <c r="B27" s="9" t="s">
        <v>149</v>
      </c>
      <c r="C27" s="80">
        <v>150000</v>
      </c>
      <c r="D27" s="80">
        <v>150000</v>
      </c>
      <c r="E27" s="80">
        <v>150000</v>
      </c>
      <c r="F27" s="80">
        <v>150000</v>
      </c>
    </row>
    <row r="28" spans="1:6" ht="28.9" customHeight="1">
      <c r="A28" s="1">
        <v>18</v>
      </c>
      <c r="B28" s="11" t="s">
        <v>172</v>
      </c>
      <c r="C28" s="80">
        <v>260000</v>
      </c>
      <c r="D28" s="80">
        <v>260000</v>
      </c>
      <c r="E28" s="80">
        <v>260000</v>
      </c>
      <c r="F28" s="80">
        <v>260000</v>
      </c>
    </row>
    <row r="29" spans="1:6">
      <c r="A29" s="1">
        <v>19</v>
      </c>
      <c r="B29" s="11" t="s">
        <v>9</v>
      </c>
      <c r="C29" s="80">
        <v>0</v>
      </c>
      <c r="D29" s="80">
        <v>0</v>
      </c>
      <c r="E29" s="80">
        <v>0</v>
      </c>
      <c r="F29" s="80">
        <v>0</v>
      </c>
    </row>
    <row r="30" spans="1:6" ht="25.5">
      <c r="A30" s="1">
        <v>20</v>
      </c>
      <c r="B30" s="11" t="s">
        <v>10</v>
      </c>
      <c r="C30" s="80">
        <v>0</v>
      </c>
      <c r="D30" s="80">
        <v>0</v>
      </c>
      <c r="E30" s="80">
        <v>0</v>
      </c>
      <c r="F30" s="80">
        <v>0</v>
      </c>
    </row>
    <row r="31" spans="1:6" ht="25.5">
      <c r="A31" s="1">
        <v>21</v>
      </c>
      <c r="B31" s="11" t="s">
        <v>11</v>
      </c>
      <c r="C31" s="80">
        <v>0</v>
      </c>
      <c r="D31" s="80">
        <v>0</v>
      </c>
      <c r="E31" s="80">
        <v>0</v>
      </c>
      <c r="F31" s="80">
        <v>0</v>
      </c>
    </row>
    <row r="32" spans="1:6">
      <c r="A32" s="1">
        <v>22</v>
      </c>
      <c r="B32" s="11" t="s">
        <v>12</v>
      </c>
      <c r="C32" s="80">
        <v>0</v>
      </c>
      <c r="D32" s="80">
        <v>0</v>
      </c>
      <c r="E32" s="80">
        <v>0</v>
      </c>
      <c r="F32" s="80">
        <v>0</v>
      </c>
    </row>
    <row r="33" spans="1:6">
      <c r="A33" s="1">
        <v>23</v>
      </c>
      <c r="B33" s="11" t="s">
        <v>13</v>
      </c>
      <c r="C33" s="80">
        <v>15000</v>
      </c>
      <c r="D33" s="80">
        <v>15000</v>
      </c>
      <c r="E33" s="80">
        <v>15000</v>
      </c>
      <c r="F33" s="80">
        <v>15000</v>
      </c>
    </row>
    <row r="34" spans="1:6" ht="25.5">
      <c r="A34" s="1">
        <v>24</v>
      </c>
      <c r="B34" s="11" t="s">
        <v>46</v>
      </c>
      <c r="C34" s="80">
        <v>230000</v>
      </c>
      <c r="D34" s="80">
        <v>230000</v>
      </c>
      <c r="E34" s="80">
        <v>230000</v>
      </c>
      <c r="F34" s="80">
        <v>230000</v>
      </c>
    </row>
    <row r="35" spans="1:6" ht="20.100000000000001" customHeight="1">
      <c r="A35" s="1">
        <v>25</v>
      </c>
      <c r="B35" s="12" t="s">
        <v>14</v>
      </c>
      <c r="C35" s="82">
        <f>SUM(C27:C34)</f>
        <v>655000</v>
      </c>
      <c r="D35" s="82">
        <f>SUM(D27:D34)</f>
        <v>655000</v>
      </c>
      <c r="E35" s="82">
        <f>SUM(E27:E34)</f>
        <v>655000</v>
      </c>
      <c r="F35" s="82">
        <f>SUM(F27:F34)</f>
        <v>655000</v>
      </c>
    </row>
    <row r="36" spans="1:6" ht="28.15" customHeight="1">
      <c r="A36" s="1">
        <v>26</v>
      </c>
      <c r="B36" s="12" t="s">
        <v>65</v>
      </c>
      <c r="C36" s="272" t="s">
        <v>148</v>
      </c>
      <c r="D36" s="273" t="s">
        <v>187</v>
      </c>
      <c r="E36" s="272" t="s">
        <v>274</v>
      </c>
      <c r="F36" s="272" t="s">
        <v>275</v>
      </c>
    </row>
    <row r="37" spans="1:6" ht="30" customHeight="1">
      <c r="A37" s="1">
        <v>27</v>
      </c>
      <c r="B37" s="9" t="s">
        <v>15</v>
      </c>
      <c r="C37" s="80"/>
      <c r="D37" s="80"/>
      <c r="E37" s="80"/>
      <c r="F37" s="80"/>
    </row>
    <row r="38" spans="1:6" ht="27" customHeight="1">
      <c r="A38" s="1">
        <v>28</v>
      </c>
      <c r="B38" s="9" t="s">
        <v>76</v>
      </c>
      <c r="C38" s="80">
        <v>180000</v>
      </c>
      <c r="D38" s="80">
        <v>0</v>
      </c>
      <c r="E38" s="80">
        <v>0</v>
      </c>
      <c r="F38" s="80">
        <v>0</v>
      </c>
    </row>
    <row r="39" spans="1:6" ht="38.25">
      <c r="A39" s="1">
        <v>29</v>
      </c>
      <c r="B39" s="9" t="s">
        <v>47</v>
      </c>
      <c r="C39" s="80">
        <v>0</v>
      </c>
      <c r="D39" s="80">
        <v>0</v>
      </c>
      <c r="E39" s="80">
        <v>0</v>
      </c>
      <c r="F39" s="80">
        <v>0</v>
      </c>
    </row>
    <row r="40" spans="1:6" ht="25.5">
      <c r="A40" s="1">
        <v>30</v>
      </c>
      <c r="B40" s="9" t="s">
        <v>139</v>
      </c>
      <c r="C40" s="80">
        <v>0</v>
      </c>
      <c r="D40" s="80">
        <v>0</v>
      </c>
      <c r="E40" s="80">
        <v>0</v>
      </c>
      <c r="F40" s="80">
        <v>0</v>
      </c>
    </row>
    <row r="41" spans="1:6" ht="25.5">
      <c r="A41" s="1">
        <v>31</v>
      </c>
      <c r="B41" s="9" t="s">
        <v>16</v>
      </c>
      <c r="C41" s="80">
        <v>0</v>
      </c>
      <c r="D41" s="80">
        <v>0</v>
      </c>
      <c r="E41" s="80">
        <v>0</v>
      </c>
      <c r="F41" s="80">
        <v>0</v>
      </c>
    </row>
    <row r="42" spans="1:6">
      <c r="A42" s="1">
        <v>32</v>
      </c>
      <c r="B42" s="10" t="s">
        <v>17</v>
      </c>
      <c r="C42" s="82">
        <f>SUM(C38:C41)</f>
        <v>180000</v>
      </c>
      <c r="D42" s="82">
        <f>SUM(D38:D41)</f>
        <v>0</v>
      </c>
      <c r="E42" s="82">
        <f>SUM(E38:E41)</f>
        <v>0</v>
      </c>
      <c r="F42" s="82">
        <f>SUM(F38:F41)</f>
        <v>0</v>
      </c>
    </row>
    <row r="43" spans="1:6" ht="25.5">
      <c r="A43" s="13">
        <v>33</v>
      </c>
      <c r="B43" s="14" t="s">
        <v>82</v>
      </c>
      <c r="C43" s="89">
        <v>17690130</v>
      </c>
      <c r="D43" s="89">
        <v>17510130</v>
      </c>
      <c r="E43" s="89">
        <v>17510130</v>
      </c>
      <c r="F43" s="89">
        <v>17510130</v>
      </c>
    </row>
    <row r="44" spans="1:6" ht="21">
      <c r="A44" s="1">
        <v>34</v>
      </c>
      <c r="B44" s="15" t="s">
        <v>66</v>
      </c>
      <c r="C44" s="80"/>
      <c r="D44" s="87"/>
      <c r="E44" s="80"/>
      <c r="F44" s="90"/>
    </row>
    <row r="45" spans="1:6" ht="38.25">
      <c r="A45" s="1">
        <v>35</v>
      </c>
      <c r="B45" s="9" t="s">
        <v>18</v>
      </c>
      <c r="C45" s="80">
        <v>0</v>
      </c>
      <c r="D45" s="80">
        <v>0</v>
      </c>
      <c r="E45" s="80">
        <v>0</v>
      </c>
      <c r="F45" s="80">
        <v>0</v>
      </c>
    </row>
    <row r="46" spans="1:6" ht="38.25">
      <c r="A46" s="1">
        <v>36</v>
      </c>
      <c r="B46" s="9" t="s">
        <v>19</v>
      </c>
      <c r="C46" s="80">
        <v>0</v>
      </c>
      <c r="D46" s="80">
        <v>0</v>
      </c>
      <c r="E46" s="80">
        <v>0</v>
      </c>
      <c r="F46" s="80">
        <v>0</v>
      </c>
    </row>
    <row r="47" spans="1:6" ht="25.5">
      <c r="A47" s="1">
        <v>37</v>
      </c>
      <c r="B47" s="9" t="s">
        <v>20</v>
      </c>
      <c r="C47" s="80">
        <v>0</v>
      </c>
      <c r="D47" s="80">
        <v>0</v>
      </c>
      <c r="E47" s="80">
        <v>0</v>
      </c>
      <c r="F47" s="80">
        <v>0</v>
      </c>
    </row>
    <row r="48" spans="1:6" ht="38.25">
      <c r="A48" s="1">
        <v>38</v>
      </c>
      <c r="B48" s="9" t="s">
        <v>21</v>
      </c>
      <c r="C48" s="80">
        <v>0</v>
      </c>
      <c r="D48" s="80">
        <v>0</v>
      </c>
      <c r="E48" s="80">
        <v>0</v>
      </c>
      <c r="F48" s="80">
        <v>0</v>
      </c>
    </row>
    <row r="49" spans="1:6" ht="38.25">
      <c r="A49" s="1">
        <v>39</v>
      </c>
      <c r="B49" s="9" t="s">
        <v>22</v>
      </c>
      <c r="C49" s="80">
        <v>0</v>
      </c>
      <c r="D49" s="80">
        <v>0</v>
      </c>
      <c r="E49" s="80">
        <v>0</v>
      </c>
      <c r="F49" s="80">
        <v>0</v>
      </c>
    </row>
    <row r="50" spans="1:6" ht="25.5">
      <c r="A50" s="16">
        <v>40</v>
      </c>
      <c r="B50" s="14" t="s">
        <v>83</v>
      </c>
      <c r="C50" s="89">
        <v>0</v>
      </c>
      <c r="D50" s="89">
        <f>SUM(D45:D49)</f>
        <v>0</v>
      </c>
      <c r="E50" s="89">
        <f>SUM(E45:E49)</f>
        <v>0</v>
      </c>
      <c r="F50" s="89">
        <f>SUM(F45:F49)</f>
        <v>0</v>
      </c>
    </row>
    <row r="51" spans="1:6" ht="33" customHeight="1">
      <c r="A51" s="46">
        <v>41</v>
      </c>
      <c r="B51" s="48" t="s">
        <v>84</v>
      </c>
      <c r="C51" s="93">
        <v>17690130</v>
      </c>
      <c r="D51" s="92">
        <v>17510130</v>
      </c>
      <c r="E51" s="93">
        <v>17510130</v>
      </c>
      <c r="F51" s="93">
        <v>17510130</v>
      </c>
    </row>
    <row r="52" spans="1:6">
      <c r="A52" s="44">
        <v>42</v>
      </c>
      <c r="B52" s="45" t="s">
        <v>67</v>
      </c>
      <c r="C52" s="80"/>
      <c r="D52" s="94"/>
      <c r="E52" s="80"/>
      <c r="F52" s="80"/>
    </row>
    <row r="53" spans="1:6" ht="45.75" customHeight="1">
      <c r="A53" s="1">
        <v>43</v>
      </c>
      <c r="B53" s="9" t="s">
        <v>23</v>
      </c>
      <c r="C53" s="80">
        <v>0</v>
      </c>
      <c r="D53" s="86">
        <v>0</v>
      </c>
      <c r="E53" s="80">
        <v>0</v>
      </c>
      <c r="F53" s="80">
        <v>0</v>
      </c>
    </row>
    <row r="54" spans="1:6">
      <c r="A54" s="1">
        <v>44</v>
      </c>
      <c r="B54" s="9" t="s">
        <v>24</v>
      </c>
      <c r="C54" s="80">
        <v>43830745</v>
      </c>
      <c r="D54" s="86">
        <v>14000000</v>
      </c>
      <c r="E54" s="80"/>
      <c r="F54" s="80"/>
    </row>
    <row r="55" spans="1:6">
      <c r="A55" s="46">
        <v>45</v>
      </c>
      <c r="B55" s="47" t="s">
        <v>25</v>
      </c>
      <c r="C55" s="93">
        <f>SUM(C53:C54)</f>
        <v>43830745</v>
      </c>
      <c r="D55" s="91">
        <f>SUM(D53:D54)</f>
        <v>14000000</v>
      </c>
      <c r="E55" s="93"/>
      <c r="F55" s="93"/>
    </row>
    <row r="56" spans="1:6" ht="20.100000000000001" customHeight="1">
      <c r="A56" s="17">
        <v>46</v>
      </c>
      <c r="B56" s="18" t="s">
        <v>26</v>
      </c>
      <c r="C56" s="96">
        <v>61520875</v>
      </c>
      <c r="D56" s="95">
        <v>31510130</v>
      </c>
      <c r="E56" s="96"/>
      <c r="F56" s="97"/>
    </row>
    <row r="57" spans="1:6" ht="68.25" customHeight="1">
      <c r="A57" s="1"/>
      <c r="B57" s="3"/>
      <c r="C57" s="98" t="s">
        <v>147</v>
      </c>
      <c r="D57" s="273" t="s">
        <v>187</v>
      </c>
      <c r="E57" s="272" t="s">
        <v>274</v>
      </c>
      <c r="F57" s="272" t="s">
        <v>275</v>
      </c>
    </row>
    <row r="58" spans="1:6" ht="20.100000000000001" customHeight="1">
      <c r="A58" s="1"/>
      <c r="B58" s="5" t="s">
        <v>44</v>
      </c>
      <c r="C58" s="81"/>
      <c r="D58" s="81"/>
      <c r="E58" s="80"/>
      <c r="F58" s="80"/>
    </row>
    <row r="59" spans="1:6" ht="20.100000000000001" customHeight="1">
      <c r="A59" s="1"/>
      <c r="B59" s="5" t="s">
        <v>27</v>
      </c>
      <c r="C59" s="81"/>
      <c r="D59" s="81"/>
      <c r="E59" s="80"/>
      <c r="F59" s="80"/>
    </row>
    <row r="60" spans="1:6" ht="20.100000000000001" customHeight="1">
      <c r="A60" s="1">
        <v>47</v>
      </c>
      <c r="B60" s="9" t="s">
        <v>68</v>
      </c>
      <c r="C60" s="80">
        <v>3953415</v>
      </c>
      <c r="D60" s="80">
        <v>3953415</v>
      </c>
      <c r="E60" s="80">
        <v>3953415</v>
      </c>
      <c r="F60" s="80">
        <v>3953415</v>
      </c>
    </row>
    <row r="61" spans="1:6" ht="20.100000000000001" customHeight="1">
      <c r="A61" s="1">
        <v>48</v>
      </c>
      <c r="B61" s="9" t="s">
        <v>69</v>
      </c>
      <c r="C61" s="80">
        <v>924134</v>
      </c>
      <c r="D61" s="80">
        <v>924134</v>
      </c>
      <c r="E61" s="80">
        <v>924134</v>
      </c>
      <c r="F61" s="80">
        <v>924134</v>
      </c>
    </row>
    <row r="62" spans="1:6" ht="20.100000000000001" customHeight="1">
      <c r="A62" s="1">
        <v>49</v>
      </c>
      <c r="B62" s="9" t="s">
        <v>70</v>
      </c>
      <c r="C62" s="80">
        <v>5719000</v>
      </c>
      <c r="D62" s="80">
        <v>5719000</v>
      </c>
      <c r="E62" s="80">
        <v>5719000</v>
      </c>
      <c r="F62" s="80">
        <v>5719000</v>
      </c>
    </row>
    <row r="63" spans="1:6" ht="20.100000000000001" customHeight="1">
      <c r="A63" s="1">
        <v>50</v>
      </c>
      <c r="B63" s="9" t="s">
        <v>30</v>
      </c>
      <c r="C63" s="80">
        <v>392000</v>
      </c>
      <c r="D63" s="80">
        <v>392000</v>
      </c>
      <c r="E63" s="80">
        <v>392000</v>
      </c>
      <c r="F63" s="80">
        <v>392000</v>
      </c>
    </row>
    <row r="64" spans="1:6" ht="34.5" customHeight="1">
      <c r="A64" s="1">
        <v>51</v>
      </c>
      <c r="B64" s="9" t="s">
        <v>71</v>
      </c>
      <c r="C64" s="80">
        <v>1254000</v>
      </c>
      <c r="D64" s="80">
        <v>1254000</v>
      </c>
      <c r="E64" s="80">
        <v>1254000</v>
      </c>
      <c r="F64" s="80">
        <v>1254000</v>
      </c>
    </row>
    <row r="65" spans="1:6" ht="20.100000000000001" customHeight="1">
      <c r="A65" s="1">
        <v>52</v>
      </c>
      <c r="B65" s="9" t="s">
        <v>72</v>
      </c>
      <c r="C65" s="80"/>
      <c r="D65" s="80"/>
      <c r="E65" s="80"/>
      <c r="F65" s="80"/>
    </row>
    <row r="66" spans="1:6" ht="24.95" customHeight="1">
      <c r="A66" s="1">
        <v>53</v>
      </c>
      <c r="B66" s="9" t="s">
        <v>31</v>
      </c>
      <c r="C66" s="80">
        <v>4525400</v>
      </c>
      <c r="D66" s="80">
        <v>4525400</v>
      </c>
      <c r="E66" s="80">
        <v>4525400</v>
      </c>
      <c r="F66" s="80">
        <v>4525400</v>
      </c>
    </row>
    <row r="67" spans="1:6" ht="24.95" customHeight="1">
      <c r="A67" s="1">
        <v>54</v>
      </c>
      <c r="B67" s="9" t="s">
        <v>48</v>
      </c>
      <c r="C67" s="80">
        <v>3090000</v>
      </c>
      <c r="D67" s="80">
        <v>3090000</v>
      </c>
      <c r="E67" s="80">
        <v>3090000</v>
      </c>
      <c r="F67" s="80">
        <v>3090000</v>
      </c>
    </row>
    <row r="68" spans="1:6" ht="24.95" customHeight="1">
      <c r="A68" s="1">
        <v>55</v>
      </c>
      <c r="B68" s="9" t="s">
        <v>49</v>
      </c>
      <c r="C68" s="80">
        <v>880000</v>
      </c>
      <c r="D68" s="80">
        <v>880000</v>
      </c>
      <c r="E68" s="80">
        <v>880000</v>
      </c>
      <c r="F68" s="80">
        <v>880000</v>
      </c>
    </row>
    <row r="69" spans="1:6" ht="24.95" customHeight="1">
      <c r="A69" s="1">
        <v>56</v>
      </c>
      <c r="B69" s="9" t="s">
        <v>51</v>
      </c>
      <c r="C69" s="80">
        <v>68400</v>
      </c>
      <c r="D69" s="80">
        <v>68400</v>
      </c>
      <c r="E69" s="80">
        <v>68400</v>
      </c>
      <c r="F69" s="80">
        <v>68400</v>
      </c>
    </row>
    <row r="70" spans="1:6" ht="24.95" customHeight="1">
      <c r="A70" s="1">
        <v>57</v>
      </c>
      <c r="B70" s="9" t="s">
        <v>50</v>
      </c>
      <c r="C70" s="80">
        <v>285000</v>
      </c>
      <c r="D70" s="80">
        <v>285000</v>
      </c>
      <c r="E70" s="80">
        <v>285000</v>
      </c>
      <c r="F70" s="80">
        <v>285000</v>
      </c>
    </row>
    <row r="71" spans="1:6" ht="24.95" customHeight="1">
      <c r="A71" s="1">
        <v>58</v>
      </c>
      <c r="B71" s="9" t="s">
        <v>151</v>
      </c>
      <c r="C71" s="80">
        <v>202000</v>
      </c>
      <c r="D71" s="80">
        <v>202000</v>
      </c>
      <c r="E71" s="80">
        <v>202000</v>
      </c>
      <c r="F71" s="80">
        <v>202000</v>
      </c>
    </row>
    <row r="72" spans="1:6" ht="24.95" customHeight="1">
      <c r="A72" s="1">
        <v>59</v>
      </c>
      <c r="B72" s="19" t="s">
        <v>32</v>
      </c>
      <c r="C72" s="80">
        <v>0</v>
      </c>
      <c r="D72" s="80">
        <v>0</v>
      </c>
      <c r="E72" s="80">
        <v>0</v>
      </c>
      <c r="F72" s="80">
        <v>0</v>
      </c>
    </row>
    <row r="73" spans="1:6" ht="24.95" customHeight="1">
      <c r="A73" s="1">
        <v>60</v>
      </c>
      <c r="B73" s="9" t="s">
        <v>33</v>
      </c>
      <c r="C73" s="80">
        <v>80000</v>
      </c>
      <c r="D73" s="80">
        <v>80000</v>
      </c>
      <c r="E73" s="80">
        <v>80000</v>
      </c>
      <c r="F73" s="80">
        <v>80000</v>
      </c>
    </row>
    <row r="74" spans="1:6" ht="20.100000000000001" customHeight="1">
      <c r="A74" s="1">
        <v>61</v>
      </c>
      <c r="B74" s="9" t="s">
        <v>34</v>
      </c>
      <c r="C74" s="80">
        <v>5562420</v>
      </c>
      <c r="D74" s="80">
        <v>662181</v>
      </c>
      <c r="E74" s="80">
        <v>662181</v>
      </c>
      <c r="F74" s="80">
        <v>662181</v>
      </c>
    </row>
    <row r="75" spans="1:6" ht="20.100000000000001" customHeight="1">
      <c r="A75" s="13">
        <v>62</v>
      </c>
      <c r="B75" s="20" t="s">
        <v>35</v>
      </c>
      <c r="C75" s="89">
        <v>22410369</v>
      </c>
      <c r="D75" s="89">
        <v>17510130</v>
      </c>
      <c r="E75" s="89">
        <v>17510130</v>
      </c>
      <c r="F75" s="89">
        <v>17510130</v>
      </c>
    </row>
    <row r="76" spans="1:6" ht="20.100000000000001" customHeight="1">
      <c r="A76" s="1">
        <v>63</v>
      </c>
      <c r="B76" s="23" t="s">
        <v>73</v>
      </c>
      <c r="C76" s="80">
        <v>2297450</v>
      </c>
      <c r="D76" s="80">
        <v>0</v>
      </c>
      <c r="E76" s="80">
        <v>0</v>
      </c>
      <c r="F76" s="80">
        <v>0</v>
      </c>
    </row>
    <row r="77" spans="1:6" ht="20.100000000000001" customHeight="1">
      <c r="A77" s="1">
        <v>64</v>
      </c>
      <c r="B77" s="23" t="s">
        <v>74</v>
      </c>
      <c r="C77" s="80">
        <v>26752704</v>
      </c>
      <c r="D77" s="80">
        <v>0</v>
      </c>
      <c r="E77" s="80">
        <v>0</v>
      </c>
      <c r="F77" s="80">
        <v>0</v>
      </c>
    </row>
    <row r="78" spans="1:6" ht="24.95" customHeight="1">
      <c r="A78" s="1">
        <v>65</v>
      </c>
      <c r="B78" s="9" t="s">
        <v>36</v>
      </c>
      <c r="C78" s="80">
        <v>0</v>
      </c>
      <c r="D78" s="80">
        <v>0</v>
      </c>
      <c r="E78" s="80">
        <v>0</v>
      </c>
      <c r="F78" s="80">
        <v>0</v>
      </c>
    </row>
    <row r="79" spans="1:6" ht="35.1" customHeight="1">
      <c r="A79" s="1">
        <v>66</v>
      </c>
      <c r="B79" s="9" t="s">
        <v>37</v>
      </c>
      <c r="C79" s="80">
        <v>0</v>
      </c>
      <c r="D79" s="80">
        <v>0</v>
      </c>
      <c r="E79" s="80">
        <v>0</v>
      </c>
      <c r="F79" s="80">
        <v>0</v>
      </c>
    </row>
    <row r="80" spans="1:6" ht="20.100000000000001" customHeight="1">
      <c r="A80" s="1">
        <v>67</v>
      </c>
      <c r="B80" s="19" t="s">
        <v>38</v>
      </c>
      <c r="C80" s="80">
        <v>9724837</v>
      </c>
      <c r="D80" s="80">
        <v>14000000</v>
      </c>
      <c r="E80" s="80">
        <v>14000000</v>
      </c>
      <c r="F80" s="80">
        <v>14000000</v>
      </c>
    </row>
    <row r="81" spans="1:6" ht="20.100000000000001" customHeight="1">
      <c r="A81" s="1">
        <v>68</v>
      </c>
      <c r="B81" s="20" t="s">
        <v>39</v>
      </c>
      <c r="C81" s="89">
        <f>SUM(C76:C80)</f>
        <v>38774991</v>
      </c>
      <c r="D81" s="89">
        <f>SUM(D76:D80)</f>
        <v>14000000</v>
      </c>
      <c r="E81" s="89">
        <f>SUM(E76:E80)</f>
        <v>14000000</v>
      </c>
      <c r="F81" s="89">
        <f>SUM(F76:F80)</f>
        <v>14000000</v>
      </c>
    </row>
    <row r="82" spans="1:6" ht="18.75" customHeight="1">
      <c r="A82" s="49">
        <v>69</v>
      </c>
      <c r="B82" s="50" t="s">
        <v>85</v>
      </c>
      <c r="C82" s="93">
        <v>61185360</v>
      </c>
      <c r="D82" s="93">
        <v>31510130</v>
      </c>
      <c r="E82" s="93">
        <v>31510130</v>
      </c>
      <c r="F82" s="93">
        <v>31510130</v>
      </c>
    </row>
    <row r="83" spans="1:6" ht="19.5" hidden="1" customHeight="1">
      <c r="A83" s="1">
        <v>43</v>
      </c>
      <c r="B83" s="11" t="s">
        <v>40</v>
      </c>
      <c r="C83" s="80"/>
      <c r="D83" s="86"/>
      <c r="E83" s="80"/>
      <c r="F83" s="80"/>
    </row>
    <row r="84" spans="1:6" ht="19.5" hidden="1" customHeight="1">
      <c r="A84" s="1">
        <v>44</v>
      </c>
      <c r="B84" s="11" t="s">
        <v>41</v>
      </c>
      <c r="C84" s="80"/>
      <c r="D84" s="86"/>
      <c r="E84" s="80"/>
      <c r="F84" s="80"/>
    </row>
    <row r="85" spans="1:6" ht="31.5" customHeight="1">
      <c r="A85" s="1">
        <v>70</v>
      </c>
      <c r="B85" s="11" t="s">
        <v>144</v>
      </c>
      <c r="C85" s="80">
        <v>375542</v>
      </c>
      <c r="D85" s="86">
        <v>0</v>
      </c>
      <c r="E85" s="80">
        <v>0</v>
      </c>
      <c r="F85" s="80">
        <v>0</v>
      </c>
    </row>
    <row r="86" spans="1:6" ht="20.100000000000001" customHeight="1">
      <c r="A86" s="49">
        <v>71</v>
      </c>
      <c r="B86" s="50" t="s">
        <v>42</v>
      </c>
      <c r="C86" s="93">
        <f>SUM(C85)</f>
        <v>375542</v>
      </c>
      <c r="D86" s="91">
        <v>0</v>
      </c>
      <c r="E86" s="93">
        <v>0</v>
      </c>
      <c r="F86" s="93">
        <v>0</v>
      </c>
    </row>
    <row r="87" spans="1:6" ht="20.100000000000001" customHeight="1">
      <c r="A87" s="1">
        <v>72</v>
      </c>
      <c r="B87" s="24" t="s">
        <v>43</v>
      </c>
      <c r="C87" s="96">
        <v>61560902</v>
      </c>
      <c r="D87" s="95">
        <v>31510130</v>
      </c>
      <c r="E87" s="96">
        <v>31510130</v>
      </c>
      <c r="F87" s="97">
        <v>31510130</v>
      </c>
    </row>
    <row r="88" spans="1:6" ht="20.100000000000001" customHeight="1">
      <c r="A88" s="21"/>
      <c r="B88" s="25"/>
      <c r="C88" s="78"/>
      <c r="D88" s="26"/>
      <c r="E88" s="26"/>
      <c r="F88" s="43"/>
    </row>
    <row r="89" spans="1:6">
      <c r="A89" s="27"/>
      <c r="B89" s="28"/>
      <c r="C89" s="28"/>
      <c r="D89" s="28"/>
      <c r="E89" s="28"/>
      <c r="F89" s="28"/>
    </row>
    <row r="90" spans="1:6">
      <c r="A90" s="27"/>
      <c r="B90" s="28"/>
      <c r="C90" s="28"/>
      <c r="D90" s="28"/>
      <c r="E90" s="28"/>
      <c r="F90" s="28"/>
    </row>
    <row r="91" spans="1:6">
      <c r="A91" s="27"/>
      <c r="B91" s="28"/>
      <c r="C91" s="28"/>
      <c r="D91" s="28"/>
      <c r="E91" s="28"/>
      <c r="F91" s="28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3</vt:i4>
      </vt:variant>
    </vt:vector>
  </HeadingPairs>
  <TitlesOfParts>
    <vt:vector size="13" baseType="lpstr">
      <vt:lpstr>bevételek-kiadások 1</vt:lpstr>
      <vt:lpstr>működési 2.1</vt:lpstr>
      <vt:lpstr>felhalm.2.2</vt:lpstr>
      <vt:lpstr>pénzeszk átadás 3</vt:lpstr>
      <vt:lpstr>felhalmozási3</vt:lpstr>
      <vt:lpstr>kiemelt ei.feladatonként4</vt:lpstr>
      <vt:lpstr>előir. felh.terv5</vt:lpstr>
      <vt:lpstr>több éves kih. dönt.7</vt:lpstr>
      <vt:lpstr>következő 3 év.8</vt:lpstr>
      <vt:lpstr>Munka1</vt:lpstr>
      <vt:lpstr>felhalm.2.2!Nyomtatási_terület</vt:lpstr>
      <vt:lpstr>'kiemelt ei.feladatonként4'!Nyomtatási_terület</vt:lpstr>
      <vt:lpstr>'működési 2.1'!Nyomtatási_terület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2018-03-27T08:05:22Z</cp:lastPrinted>
  <dcterms:created xsi:type="dcterms:W3CDTF">2016-02-06T13:39:12Z</dcterms:created>
  <dcterms:modified xsi:type="dcterms:W3CDTF">2018-03-27T08:06:08Z</dcterms:modified>
</cp:coreProperties>
</file>