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2.sz.mell  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G32" i="1"/>
  <c r="G33" i="1" s="1"/>
  <c r="C29" i="1"/>
  <c r="C28" i="1"/>
  <c r="C24" i="1"/>
  <c r="E24" i="1" s="1"/>
  <c r="E23" i="1" s="1"/>
  <c r="E33" i="1" s="1"/>
  <c r="I23" i="1"/>
  <c r="D23" i="1"/>
  <c r="D33" i="1" s="1"/>
  <c r="C23" i="1"/>
  <c r="C33" i="1" s="1"/>
  <c r="H22" i="1"/>
  <c r="H34" i="1" s="1"/>
  <c r="D22" i="1"/>
  <c r="H35" i="1" s="1"/>
  <c r="C16" i="1"/>
  <c r="E16" i="1" s="1"/>
  <c r="E15" i="1"/>
  <c r="I14" i="1"/>
  <c r="C14" i="1"/>
  <c r="E14" i="1" s="1"/>
  <c r="G13" i="1"/>
  <c r="I13" i="1" s="1"/>
  <c r="C13" i="1"/>
  <c r="E13" i="1" s="1"/>
  <c r="G12" i="1"/>
  <c r="I12" i="1" s="1"/>
  <c r="C12" i="1"/>
  <c r="E12" i="1" s="1"/>
  <c r="G11" i="1"/>
  <c r="I11" i="1" s="1"/>
  <c r="C11" i="1"/>
  <c r="E11" i="1" s="1"/>
  <c r="E22" i="1" s="1"/>
  <c r="G10" i="1"/>
  <c r="G22" i="1" s="1"/>
  <c r="E10" i="1"/>
  <c r="E34" i="1" l="1"/>
  <c r="I33" i="1"/>
  <c r="G34" i="1"/>
  <c r="C22" i="1"/>
  <c r="H36" i="1"/>
  <c r="I10" i="1"/>
  <c r="I22" i="1" s="1"/>
  <c r="I34" i="1" s="1"/>
  <c r="I36" i="1" s="1"/>
  <c r="I32" i="1"/>
  <c r="D34" i="1"/>
  <c r="G36" i="1" l="1"/>
  <c r="C36" i="1"/>
  <c r="G35" i="1"/>
  <c r="C35" i="1"/>
  <c r="C34" i="1"/>
  <c r="I35" i="1"/>
  <c r="E35" i="1"/>
  <c r="E36" i="1"/>
</calcChain>
</file>

<file path=xl/sharedStrings.xml><?xml version="1.0" encoding="utf-8"?>
<sst xmlns="http://schemas.openxmlformats.org/spreadsheetml/2006/main" count="95" uniqueCount="91">
  <si>
    <t xml:space="preserve">2. melléklet a 16/2016. (VI.17.) önkormányzati rendelethez     </t>
  </si>
  <si>
    <t xml:space="preserve">"2. melléklet az 1/2016. (I.28.) önkormányzati rendelethez     </t>
  </si>
  <si>
    <t>I. Működési célú bevételek és kiadások mérlege
(Önkormányzati szinten)</t>
  </si>
  <si>
    <t xml:space="preserve"> Ezer forintban !</t>
  </si>
  <si>
    <t>Sor-
szám</t>
  </si>
  <si>
    <t>Bevételek</t>
  </si>
  <si>
    <t>Kiadások</t>
  </si>
  <si>
    <t>Megnevezés</t>
  </si>
  <si>
    <t>2016. évi előirányzat</t>
  </si>
  <si>
    <t xml:space="preserve">Módosítás </t>
  </si>
  <si>
    <t>Módosított előirányzat</t>
  </si>
  <si>
    <t>A</t>
  </si>
  <si>
    <t>B</t>
  </si>
  <si>
    <t>C</t>
  </si>
  <si>
    <t>D</t>
  </si>
  <si>
    <t>E</t>
  </si>
  <si>
    <t>F</t>
  </si>
  <si>
    <t>G</t>
  </si>
  <si>
    <t>H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</si>
  <si>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</si>
  <si>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</si>
  <si>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</si>
  <si>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</si>
  <si>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</si>
  <si>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</si>
  <si>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</si>
  <si>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</si>
  <si>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</si>
  <si>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</si>
  <si>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Közhatalmi bevételek</t>
  </si>
  <si>
    <t>Ellátottak pénzbeli juttatásai</t>
  </si>
  <si>
    <t>5.</t>
  </si>
  <si>
    <t>Működési célú átvett pénzeszközök</t>
  </si>
  <si>
    <t>Egyéb működési célú kiadások</t>
  </si>
  <si>
    <t>6.</t>
  </si>
  <si>
    <t>4.-ből EU-s támogatás</t>
  </si>
  <si>
    <t>ebből: Tartalékok</t>
  </si>
  <si>
    <t>7.</t>
  </si>
  <si>
    <t>Egyéb működési bevételek</t>
  </si>
  <si>
    <t>8.</t>
  </si>
  <si>
    <t>9.</t>
  </si>
  <si>
    <t>10.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</si>
  <si>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</si>
  <si>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</si>
  <si>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</si>
  <si>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</si>
  <si>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</si>
  <si>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</si>
  <si>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</si>
  <si>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</si>
  <si>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</si>
  <si>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</si>
  <si>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</si>
  <si>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 xml:space="preserve"> 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</si>
  <si>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</si>
  <si>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</si>
  <si>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</si>
  <si>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</si>
  <si>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</si>
  <si>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</si>
  <si>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</si>
  <si>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</si>
  <si>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</si>
  <si>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</si>
  <si>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</si>
  <si>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</si>
  <si>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</si>
  <si>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</si>
  <si>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Pénzeszközök lekötött betétként elhelyezése</t>
  </si>
  <si>
    <t>21.</t>
  </si>
  <si>
    <t xml:space="preserve">   Értékpapírok bevételei</t>
  </si>
  <si>
    <t>Adóssághoz nem kapcsolódó származékos ügyletek</t>
  </si>
  <si>
    <t>22.</t>
  </si>
  <si>
    <t>Váltóbevételek</t>
  </si>
  <si>
    <t>Váltókiadások</t>
  </si>
  <si>
    <t>23.</t>
  </si>
  <si>
    <t>Adóssághoz nem kapcsolódó származékos ügyletek bevételei</t>
  </si>
  <si>
    <t>Államháztartáson belüli megelőlegezések visszafizetése</t>
  </si>
  <si>
    <t>24.</t>
  </si>
  <si>
    <t>Működési célú finanszírozási bevételek összesen (14.+19.+22.+23.)</t>
  </si>
  <si>
    <t>Működési célú finanszírozási kiadások összesen (14.+...+23.)</t>
  </si>
  <si>
    <t>25.</t>
  </si>
  <si>
    <t>BEVÉTEL ÖSSZESEN (13.+24.)</t>
  </si>
  <si>
    <t>KIADÁSOK ÖSSZESEN (13.+24.)</t>
  </si>
  <si>
    <t>26.</t>
  </si>
  <si>
    <t>Költségvetési hiány:</t>
  </si>
  <si>
    <t>Költségvetési többlet:</t>
  </si>
  <si>
    <t>27.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</si>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</sst>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12"/>
      <name val="Times New Roman CE"/>
      <charset val="238"/>
    </font>
    <font>
      <b/>
      <sz val="14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97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right" vertical="center"/>
    </xf>
    <xf numFmtId="164" fontId="3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4" fillId="0" borderId="0" xfId="0" applyNumberFormat="1" applyFont="1" applyFill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" vertical="center" wrapText="1"/>
    </xf>
    <xf numFmtId="164" fontId="6" fillId="0" borderId="3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6" fillId="0" borderId="6" xfId="0" applyNumberFormat="1" applyFont="1" applyFill="1" applyBorder="1" applyAlignment="1" applyProtection="1">
      <alignment horizontal="center" vertical="center" wrapText="1"/>
    </xf>
    <xf numFmtId="164" fontId="6" fillId="0" borderId="7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Alignment="1" applyProtection="1">
      <alignment horizontal="center" vertical="center" wrapText="1"/>
    </xf>
    <xf numFmtId="164" fontId="8" fillId="0" borderId="10" xfId="0" applyNumberFormat="1" applyFont="1" applyFill="1" applyBorder="1" applyAlignment="1" applyProtection="1">
      <alignment horizontal="center" vertical="center" wrapText="1"/>
    </xf>
    <xf numFmtId="164" fontId="8" fillId="0" borderId="6" xfId="0" applyNumberFormat="1" applyFont="1" applyFill="1" applyBorder="1" applyAlignment="1" applyProtection="1">
      <alignment horizontal="center" vertical="center" wrapText="1"/>
    </xf>
    <xf numFmtId="164" fontId="8" fillId="0" borderId="7" xfId="0" applyNumberFormat="1" applyFont="1" applyFill="1" applyBorder="1" applyAlignment="1" applyProtection="1">
      <alignment horizontal="center" vertical="center" wrapText="1"/>
    </xf>
    <xf numFmtId="164" fontId="8" fillId="0" borderId="8" xfId="0" applyNumberFormat="1" applyFont="1" applyFill="1" applyBorder="1" applyAlignment="1" applyProtection="1">
      <alignment horizontal="center" vertical="center" wrapText="1"/>
    </xf>
    <xf numFmtId="164" fontId="8" fillId="0" borderId="9" xfId="0" applyNumberFormat="1" applyFont="1" applyFill="1" applyBorder="1" applyAlignment="1" applyProtection="1">
      <alignment horizontal="center" vertical="center" wrapText="1"/>
    </xf>
    <xf numFmtId="164" fontId="8" fillId="0" borderId="0" xfId="0" applyNumberFormat="1" applyFont="1" applyFill="1" applyAlignment="1" applyProtection="1">
      <alignment horizontal="center" vertical="center" wrapText="1"/>
    </xf>
    <xf numFmtId="164" fontId="0" fillId="0" borderId="11" xfId="0" applyNumberFormat="1" applyFill="1" applyBorder="1" applyAlignment="1" applyProtection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horizontal="left" vertical="center" wrapText="1" indent="1"/>
    </xf>
    <xf numFmtId="3" fontId="9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8" xfId="0" applyNumberFormat="1" applyFill="1" applyBorder="1" applyAlignment="1" applyProtection="1">
      <alignment horizontal="left" vertical="center" wrapText="1" indent="1"/>
    </xf>
    <xf numFmtId="164" fontId="9" fillId="0" borderId="19" xfId="0" applyNumberFormat="1" applyFont="1" applyFill="1" applyBorder="1" applyAlignment="1" applyProtection="1">
      <alignment horizontal="left" vertical="center" wrapText="1" indent="1"/>
    </xf>
    <xf numFmtId="3" fontId="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3" xfId="0" applyNumberFormat="1" applyFont="1" applyFill="1" applyBorder="1" applyAlignment="1" applyProtection="1">
      <alignment horizontal="left" vertical="center" wrapText="1" indent="1"/>
    </xf>
    <xf numFmtId="164" fontId="9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21" xfId="0" applyNumberFormat="1" applyFont="1" applyFill="1" applyBorder="1" applyAlignment="1" applyProtection="1">
      <alignment vertical="center" wrapText="1"/>
      <protection locked="0"/>
    </xf>
    <xf numFmtId="164" fontId="9" fillId="0" borderId="22" xfId="0" applyNumberFormat="1" applyFont="1" applyFill="1" applyBorder="1" applyAlignment="1" applyProtection="1">
      <alignment vertical="center" wrapText="1"/>
      <protection locked="0"/>
    </xf>
    <xf numFmtId="3" fontId="9" fillId="0" borderId="20" xfId="0" applyNumberFormat="1" applyFont="1" applyFill="1" applyBorder="1" applyAlignment="1" applyProtection="1">
      <alignment vertical="center" wrapText="1"/>
      <protection locked="0"/>
    </xf>
    <xf numFmtId="3" fontId="9" fillId="0" borderId="22" xfId="0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3" fontId="9" fillId="0" borderId="24" xfId="0" applyNumberFormat="1" applyFont="1" applyFill="1" applyBorder="1" applyAlignment="1" applyProtection="1">
      <alignment vertical="center" wrapText="1"/>
      <protection locked="0"/>
    </xf>
    <xf numFmtId="164" fontId="9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3" fontId="9" fillId="0" borderId="26" xfId="0" applyNumberFormat="1" applyFont="1" applyFill="1" applyBorder="1" applyAlignment="1" applyProtection="1">
      <alignment vertical="center" wrapText="1"/>
      <protection locked="0"/>
    </xf>
    <xf numFmtId="3" fontId="9" fillId="0" borderId="27" xfId="0" applyNumberFormat="1" applyFont="1" applyFill="1" applyBorder="1" applyAlignment="1" applyProtection="1">
      <alignment vertical="center" wrapText="1"/>
      <protection locked="0"/>
    </xf>
    <xf numFmtId="164" fontId="9" fillId="0" borderId="28" xfId="0" applyNumberFormat="1" applyFont="1" applyFill="1" applyBorder="1" applyAlignment="1" applyProtection="1">
      <alignment vertical="center" wrapText="1"/>
      <protection locked="0"/>
    </xf>
    <xf numFmtId="164" fontId="9" fillId="0" borderId="29" xfId="0" applyNumberFormat="1" applyFont="1" applyFill="1" applyBorder="1" applyAlignment="1" applyProtection="1">
      <alignment vertical="center" wrapText="1"/>
      <protection locked="0"/>
    </xf>
    <xf numFmtId="164" fontId="11" fillId="0" borderId="10" xfId="0" applyNumberFormat="1" applyFont="1" applyFill="1" applyBorder="1" applyAlignment="1" applyProtection="1">
      <alignment horizontal="left" vertical="center" wrapText="1" indent="1"/>
    </xf>
    <xf numFmtId="164" fontId="8" fillId="0" borderId="6" xfId="0" applyNumberFormat="1" applyFont="1" applyFill="1" applyBorder="1" applyAlignment="1" applyProtection="1">
      <alignment horizontal="left" vertical="center" wrapText="1" indent="1"/>
    </xf>
    <xf numFmtId="3" fontId="8" fillId="0" borderId="7" xfId="0" applyNumberFormat="1" applyFont="1" applyFill="1" applyBorder="1" applyAlignment="1" applyProtection="1">
      <alignment horizontal="right" vertical="center" wrapText="1" indent="1"/>
    </xf>
    <xf numFmtId="164" fontId="8" fillId="0" borderId="9" xfId="0" applyNumberFormat="1" applyFont="1" applyFill="1" applyBorder="1" applyAlignment="1" applyProtection="1">
      <alignment horizontal="right" vertical="center" wrapText="1" indent="1"/>
    </xf>
    <xf numFmtId="164" fontId="8" fillId="0" borderId="30" xfId="0" applyNumberFormat="1" applyFont="1" applyFill="1" applyBorder="1" applyAlignment="1" applyProtection="1">
      <alignment horizontal="right" vertical="center" wrapText="1" indent="1"/>
    </xf>
    <xf numFmtId="164" fontId="1" fillId="0" borderId="31" xfId="0" applyNumberFormat="1" applyFont="1" applyFill="1" applyBorder="1" applyAlignment="1" applyProtection="1">
      <alignment horizontal="left" vertical="center" wrapText="1" indent="1"/>
    </xf>
    <xf numFmtId="164" fontId="10" fillId="0" borderId="32" xfId="0" applyNumberFormat="1" applyFont="1" applyFill="1" applyBorder="1" applyAlignment="1" applyProtection="1">
      <alignment horizontal="left" vertical="center" wrapText="1" indent="1"/>
    </xf>
    <xf numFmtId="3" fontId="12" fillId="0" borderId="13" xfId="0" applyNumberFormat="1" applyFont="1" applyFill="1" applyBorder="1" applyAlignment="1" applyProtection="1">
      <alignment horizontal="right" vertical="center" wrapText="1" indent="1"/>
    </xf>
    <xf numFmtId="3" fontId="12" fillId="0" borderId="33" xfId="0" applyNumberFormat="1" applyFont="1" applyFill="1" applyBorder="1" applyAlignment="1" applyProtection="1">
      <alignment horizontal="right" vertical="center" wrapText="1" indent="1"/>
    </xf>
    <xf numFmtId="3" fontId="12" fillId="0" borderId="17" xfId="0" applyNumberFormat="1" applyFont="1" applyFill="1" applyBorder="1" applyAlignment="1" applyProtection="1">
      <alignment horizontal="right" vertical="center" wrapText="1" indent="1"/>
    </xf>
    <xf numFmtId="164" fontId="10" fillId="0" borderId="22" xfId="0" applyNumberFormat="1" applyFont="1" applyFill="1" applyBorder="1" applyAlignment="1" applyProtection="1">
      <alignment horizontal="left" vertical="center" wrapText="1" indent="1"/>
    </xf>
    <xf numFmtId="164" fontId="10" fillId="0" borderId="34" xfId="0" applyNumberFormat="1" applyFont="1" applyFill="1" applyBorder="1" applyAlignment="1" applyProtection="1">
      <alignment vertical="center" wrapText="1"/>
      <protection locked="0"/>
    </xf>
    <xf numFmtId="164" fontId="10" fillId="0" borderId="16" xfId="0" applyNumberFormat="1" applyFont="1" applyFill="1" applyBorder="1" applyAlignment="1" applyProtection="1">
      <alignment vertical="center" wrapText="1"/>
      <protection locked="0"/>
    </xf>
    <xf numFmtId="164" fontId="10" fillId="0" borderId="15" xfId="0" applyNumberFormat="1" applyFont="1" applyFill="1" applyBorder="1" applyAlignment="1" applyProtection="1">
      <alignment vertical="center" wrapText="1"/>
      <protection locked="0"/>
    </xf>
    <xf numFmtId="164" fontId="1" fillId="0" borderId="18" xfId="0" applyNumberFormat="1" applyFont="1" applyFill="1" applyBorder="1" applyAlignment="1" applyProtection="1">
      <alignment horizontal="left" vertical="center" wrapText="1" indent="1"/>
    </xf>
    <xf numFmtId="164" fontId="10" fillId="0" borderId="19" xfId="0" applyNumberFormat="1" applyFont="1" applyFill="1" applyBorder="1" applyAlignment="1" applyProtection="1">
      <alignment horizontal="left" vertical="center" wrapText="1" indent="1"/>
    </xf>
    <xf numFmtId="3" fontId="10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1" xfId="0" applyNumberFormat="1" applyFont="1" applyFill="1" applyBorder="1" applyAlignment="1" applyProtection="1">
      <alignment horizontal="right" vertical="center" wrapText="1" indent="1"/>
    </xf>
    <xf numFmtId="164" fontId="10" fillId="0" borderId="21" xfId="0" applyNumberFormat="1" applyFont="1" applyFill="1" applyBorder="1" applyAlignment="1" applyProtection="1">
      <alignment vertical="center" wrapText="1"/>
      <protection locked="0"/>
    </xf>
    <xf numFmtId="164" fontId="10" fillId="0" borderId="20" xfId="0" applyNumberFormat="1" applyFont="1" applyFill="1" applyBorder="1" applyAlignment="1" applyProtection="1">
      <alignment vertical="center" wrapText="1"/>
      <protection locked="0"/>
    </xf>
    <xf numFmtId="3" fontId="1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35" xfId="0" applyNumberFormat="1" applyFont="1" applyFill="1" applyBorder="1" applyAlignment="1" applyProtection="1">
      <alignment horizontal="left" vertical="center" wrapText="1" indent="1"/>
    </xf>
    <xf numFmtId="164" fontId="10" fillId="0" borderId="36" xfId="0" applyNumberFormat="1" applyFont="1" applyFill="1" applyBorder="1" applyAlignment="1" applyProtection="1">
      <alignment horizontal="left" vertical="center" wrapText="1" indent="1"/>
    </xf>
    <xf numFmtId="3" fontId="12" fillId="0" borderId="20" xfId="0" applyNumberFormat="1" applyFont="1" applyFill="1" applyBorder="1" applyAlignment="1" applyProtection="1">
      <alignment horizontal="right" vertical="center" wrapText="1" indent="1"/>
    </xf>
    <xf numFmtId="3" fontId="12" fillId="0" borderId="22" xfId="0" applyNumberFormat="1" applyFont="1" applyFill="1" applyBorder="1" applyAlignment="1" applyProtection="1">
      <alignment horizontal="right" vertical="center" wrapText="1" indent="1"/>
    </xf>
    <xf numFmtId="3" fontId="12" fillId="0" borderId="15" xfId="0" applyNumberFormat="1" applyFont="1" applyFill="1" applyBorder="1" applyAlignment="1" applyProtection="1">
      <alignment horizontal="right" vertical="center" wrapText="1" indent="1"/>
    </xf>
    <xf numFmtId="164" fontId="9" fillId="0" borderId="14" xfId="0" applyNumberFormat="1" applyFont="1" applyFill="1" applyBorder="1" applyAlignment="1" applyProtection="1">
      <alignment horizontal="left" vertical="center" wrapText="1" indent="1"/>
    </xf>
    <xf numFmtId="164" fontId="9" fillId="0" borderId="22" xfId="0" applyNumberFormat="1" applyFont="1" applyFill="1" applyBorder="1" applyAlignment="1" applyProtection="1">
      <alignment horizontal="left" vertical="center" wrapText="1" indent="1"/>
    </xf>
    <xf numFmtId="3" fontId="10" fillId="0" borderId="20" xfId="0" applyNumberFormat="1" applyFont="1" applyFill="1" applyBorder="1" applyAlignment="1" applyProtection="1">
      <alignment vertical="center" wrapText="1"/>
      <protection locked="0"/>
    </xf>
    <xf numFmtId="3" fontId="10" fillId="0" borderId="22" xfId="0" applyNumberFormat="1" applyFont="1" applyFill="1" applyBorder="1" applyAlignment="1" applyProtection="1">
      <alignment vertical="center" wrapText="1"/>
      <protection locked="0"/>
    </xf>
    <xf numFmtId="3" fontId="10" fillId="0" borderId="21" xfId="0" applyNumberFormat="1" applyFont="1" applyFill="1" applyBorder="1" applyAlignment="1" applyProtection="1">
      <alignment vertical="center" wrapText="1"/>
      <protection locked="0"/>
    </xf>
    <xf numFmtId="164" fontId="0" fillId="0" borderId="31" xfId="0" applyNumberFormat="1" applyFill="1" applyBorder="1" applyAlignment="1" applyProtection="1">
      <alignment horizontal="left" vertical="center" wrapText="1" indent="1"/>
    </xf>
    <xf numFmtId="164" fontId="10" fillId="0" borderId="37" xfId="0" applyNumberFormat="1" applyFont="1" applyFill="1" applyBorder="1" applyAlignment="1" applyProtection="1">
      <alignment horizontal="left" vertical="center" wrapText="1" indent="1"/>
    </xf>
    <xf numFmtId="3" fontId="10" fillId="0" borderId="26" xfId="0" applyNumberFormat="1" applyFont="1" applyFill="1" applyBorder="1" applyAlignment="1" applyProtection="1">
      <alignment vertical="center" wrapText="1"/>
      <protection locked="0"/>
    </xf>
    <xf numFmtId="3" fontId="10" fillId="0" borderId="35" xfId="0" applyNumberFormat="1" applyFont="1" applyFill="1" applyBorder="1" applyAlignment="1" applyProtection="1">
      <alignment vertical="center" wrapText="1"/>
      <protection locked="0"/>
    </xf>
    <xf numFmtId="3" fontId="10" fillId="0" borderId="38" xfId="0" applyNumberFormat="1" applyFont="1" applyFill="1" applyBorder="1" applyAlignment="1" applyProtection="1">
      <alignment vertical="center" wrapText="1"/>
      <protection locked="0"/>
    </xf>
    <xf numFmtId="0" fontId="9" fillId="0" borderId="14" xfId="1" applyFont="1" applyFill="1" applyBorder="1" applyAlignment="1" applyProtection="1">
      <alignment horizontal="left" vertical="center" wrapText="1" indent="1"/>
    </xf>
    <xf numFmtId="164" fontId="10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9" xfId="0" applyNumberFormat="1" applyFont="1" applyFill="1" applyBorder="1" applyAlignment="1" applyProtection="1">
      <alignment vertical="center" wrapText="1"/>
      <protection locked="0"/>
    </xf>
    <xf numFmtId="164" fontId="10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6" xfId="0" applyNumberFormat="1" applyFont="1" applyFill="1" applyBorder="1" applyAlignment="1" applyProtection="1">
      <alignment horizontal="left" vertical="center" wrapText="1" indent="1"/>
    </xf>
    <xf numFmtId="3" fontId="8" fillId="0" borderId="4" xfId="0" applyNumberFormat="1" applyFont="1" applyFill="1" applyBorder="1" applyAlignment="1" applyProtection="1">
      <alignment horizontal="right" vertical="center" wrapText="1" indent="1"/>
    </xf>
    <xf numFmtId="164" fontId="8" fillId="0" borderId="4" xfId="0" applyNumberFormat="1" applyFont="1" applyFill="1" applyBorder="1" applyAlignment="1" applyProtection="1">
      <alignment horizontal="right" vertical="center" wrapText="1" indent="1"/>
    </xf>
    <xf numFmtId="164" fontId="11" fillId="0" borderId="4" xfId="0" applyNumberFormat="1" applyFont="1" applyFill="1" applyBorder="1" applyAlignment="1" applyProtection="1">
      <alignment horizontal="right" vertical="center" wrapText="1" indent="1"/>
    </xf>
    <xf numFmtId="164" fontId="14" fillId="0" borderId="39" xfId="0" applyNumberFormat="1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6-kv-t&#225;bl&#225;i%20m&#243;d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2.sz.mell  "/>
      <sheetName val="3.sz.mell"/>
      <sheetName val="önkormányzat"/>
      <sheetName val="hivatal"/>
      <sheetName val="óvoda"/>
      <sheetName val="könyvtár"/>
      <sheetName val="beruházás"/>
      <sheetName val="Felújítás"/>
      <sheetName val="céltámogatás"/>
    </sheetNames>
    <sheetDataSet>
      <sheetData sheetId="0">
        <row r="18">
          <cell r="C18">
            <v>91120</v>
          </cell>
        </row>
        <row r="32">
          <cell r="C32">
            <v>191570</v>
          </cell>
        </row>
        <row r="40">
          <cell r="C40">
            <v>73120</v>
          </cell>
        </row>
        <row r="58">
          <cell r="C58">
            <v>0</v>
          </cell>
        </row>
        <row r="79">
          <cell r="C79">
            <v>37591</v>
          </cell>
        </row>
        <row r="100">
          <cell r="C100">
            <v>368052</v>
          </cell>
        </row>
        <row r="101">
          <cell r="C101">
            <v>96666</v>
          </cell>
        </row>
        <row r="102">
          <cell r="C102">
            <v>222308</v>
          </cell>
        </row>
        <row r="103">
          <cell r="C103">
            <v>20000</v>
          </cell>
        </row>
        <row r="148">
          <cell r="C148">
            <v>12424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K37"/>
  <sheetViews>
    <sheetView tabSelected="1" topLeftCell="C1" zoomScale="115" zoomScaleNormal="115" zoomScaleSheetLayoutView="100" workbookViewId="0">
      <selection activeCell="I2" sqref="I2"/>
    </sheetView>
  </sheetViews>
  <sheetFormatPr defaultRowHeight="12.75" x14ac:dyDescent="0.2"/>
  <cols>
    <col min="1" max="1" width="6.83203125" style="1" customWidth="1"/>
    <col min="2" max="2" width="55.1640625" style="2" customWidth="1"/>
    <col min="3" max="5" width="16.33203125" style="1" customWidth="1"/>
    <col min="6" max="6" width="55.1640625" style="1" customWidth="1"/>
    <col min="7" max="9" width="16.33203125" style="1" customWidth="1"/>
    <col min="10" max="10" width="5.1640625" style="1" customWidth="1"/>
    <col min="11" max="16384" width="9.33203125" style="1"/>
  </cols>
  <sheetData>
    <row r="2" spans="1:9" x14ac:dyDescent="0.2">
      <c r="I2" s="3" t="s">
        <v>0</v>
      </c>
    </row>
    <row r="3" spans="1:9" x14ac:dyDescent="0.2">
      <c r="I3" s="3" t="s">
        <v>1</v>
      </c>
    </row>
    <row r="5" spans="1:9" ht="39.75" customHeight="1" x14ac:dyDescent="0.2">
      <c r="B5" s="4" t="s">
        <v>2</v>
      </c>
      <c r="C5" s="5"/>
      <c r="D5" s="5"/>
      <c r="E5" s="5"/>
      <c r="F5" s="5"/>
      <c r="G5" s="5"/>
      <c r="H5" s="5"/>
      <c r="I5" s="5"/>
    </row>
    <row r="6" spans="1:9" ht="14.25" thickBot="1" x14ac:dyDescent="0.25">
      <c r="H6" s="6"/>
      <c r="I6" s="6" t="s">
        <v>3</v>
      </c>
    </row>
    <row r="7" spans="1:9" ht="18" customHeight="1" thickBot="1" x14ac:dyDescent="0.25">
      <c r="A7" s="7" t="s">
        <v>4</v>
      </c>
      <c r="B7" s="8" t="s">
        <v>5</v>
      </c>
      <c r="C7" s="9"/>
      <c r="D7" s="9"/>
      <c r="E7" s="10"/>
      <c r="F7" s="8" t="s">
        <v>6</v>
      </c>
      <c r="G7" s="9"/>
      <c r="H7" s="9"/>
      <c r="I7" s="10"/>
    </row>
    <row r="8" spans="1:9" s="17" customFormat="1" ht="35.25" customHeight="1" thickBot="1" x14ac:dyDescent="0.25">
      <c r="A8" s="11"/>
      <c r="B8" s="12" t="s">
        <v>7</v>
      </c>
      <c r="C8" s="13" t="s">
        <v>8</v>
      </c>
      <c r="D8" s="14" t="s">
        <v>9</v>
      </c>
      <c r="E8" s="14" t="s">
        <v>10</v>
      </c>
      <c r="F8" s="12" t="s">
        <v>7</v>
      </c>
      <c r="G8" s="15" t="s">
        <v>8</v>
      </c>
      <c r="H8" s="12" t="s">
        <v>9</v>
      </c>
      <c r="I8" s="16" t="s">
        <v>10</v>
      </c>
    </row>
    <row r="9" spans="1:9" s="23" customFormat="1" ht="12" customHeight="1" thickBot="1" x14ac:dyDescent="0.25">
      <c r="A9" s="18"/>
      <c r="B9" s="19" t="s">
        <v>11</v>
      </c>
      <c r="C9" s="20" t="s">
        <v>12</v>
      </c>
      <c r="D9" s="21" t="s">
        <v>13</v>
      </c>
      <c r="E9" s="21" t="s">
        <v>14</v>
      </c>
      <c r="F9" s="19" t="s">
        <v>15</v>
      </c>
      <c r="G9" s="22" t="s">
        <v>16</v>
      </c>
      <c r="H9" s="19" t="s">
        <v>17</v>
      </c>
      <c r="I9" s="22" t="s">
        <v>18</v>
      </c>
    </row>
    <row r="10" spans="1:9" ht="12.95" customHeight="1" x14ac:dyDescent="0.2">
      <c r="A10" s="24" t="s">
        <v>19</v>
      </c>
      <c r="B10" s="25" t="s">
        <v>20</v>
      </c>
      <c r="C10" s="26">
        <v>366220</v>
      </c>
      <c r="D10" s="27">
        <v>4176</v>
      </c>
      <c r="E10" s="27">
        <f>+C10+D10</f>
        <v>370396</v>
      </c>
      <c r="F10" s="25" t="s">
        <v>21</v>
      </c>
      <c r="G10" s="28">
        <f>+'[1]1.1.sz.mell.'!C100</f>
        <v>368052</v>
      </c>
      <c r="H10" s="29">
        <v>83699</v>
      </c>
      <c r="I10" s="30">
        <f>+G10+H10</f>
        <v>451751</v>
      </c>
    </row>
    <row r="11" spans="1:9" ht="12.95" customHeight="1" x14ac:dyDescent="0.2">
      <c r="A11" s="31" t="s">
        <v>22</v>
      </c>
      <c r="B11" s="32" t="s">
        <v>23</v>
      </c>
      <c r="C11" s="33">
        <f>+'[1]1.1.sz.mell.'!C18</f>
        <v>91120</v>
      </c>
      <c r="D11" s="27">
        <v>143147</v>
      </c>
      <c r="E11" s="27">
        <f t="shared" ref="E11:E16" si="0">+C11+D11</f>
        <v>234267</v>
      </c>
      <c r="F11" s="32" t="s">
        <v>24</v>
      </c>
      <c r="G11" s="34">
        <f>+'[1]1.1.sz.mell.'!C101</f>
        <v>96666</v>
      </c>
      <c r="H11" s="35">
        <v>11847</v>
      </c>
      <c r="I11" s="34">
        <f>+G11+H11</f>
        <v>108513</v>
      </c>
    </row>
    <row r="12" spans="1:9" ht="12.95" customHeight="1" x14ac:dyDescent="0.2">
      <c r="A12" s="31" t="s">
        <v>25</v>
      </c>
      <c r="B12" s="32" t="s">
        <v>26</v>
      </c>
      <c r="C12" s="33">
        <f>+'[1]1.1.sz.mell.'!C24</f>
        <v>0</v>
      </c>
      <c r="D12" s="27"/>
      <c r="E12" s="27">
        <f t="shared" si="0"/>
        <v>0</v>
      </c>
      <c r="F12" s="32" t="s">
        <v>27</v>
      </c>
      <c r="G12" s="34">
        <f>+'[1]1.1.sz.mell.'!C102</f>
        <v>222308</v>
      </c>
      <c r="H12" s="35">
        <v>52394</v>
      </c>
      <c r="I12" s="34">
        <f>+G12+H12</f>
        <v>274702</v>
      </c>
    </row>
    <row r="13" spans="1:9" ht="12.95" customHeight="1" x14ac:dyDescent="0.2">
      <c r="A13" s="31" t="s">
        <v>28</v>
      </c>
      <c r="B13" s="32" t="s">
        <v>29</v>
      </c>
      <c r="C13" s="33">
        <f>+'[1]1.1.sz.mell.'!C32</f>
        <v>191570</v>
      </c>
      <c r="D13" s="27"/>
      <c r="E13" s="27">
        <f t="shared" si="0"/>
        <v>191570</v>
      </c>
      <c r="F13" s="32" t="s">
        <v>30</v>
      </c>
      <c r="G13" s="34">
        <f>+'[1]1.1.sz.mell.'!C103</f>
        <v>20000</v>
      </c>
      <c r="H13" s="35"/>
      <c r="I13" s="34">
        <f>+G13+H13</f>
        <v>20000</v>
      </c>
    </row>
    <row r="14" spans="1:9" ht="12.95" customHeight="1" x14ac:dyDescent="0.2">
      <c r="A14" s="31" t="s">
        <v>31</v>
      </c>
      <c r="B14" s="36" t="s">
        <v>32</v>
      </c>
      <c r="C14" s="33">
        <f>+'[1]1.1.sz.mell.'!C58</f>
        <v>0</v>
      </c>
      <c r="D14" s="27">
        <v>97</v>
      </c>
      <c r="E14" s="27">
        <f t="shared" si="0"/>
        <v>97</v>
      </c>
      <c r="F14" s="32" t="s">
        <v>33</v>
      </c>
      <c r="G14" s="34">
        <v>42188</v>
      </c>
      <c r="H14" s="35">
        <v>12754</v>
      </c>
      <c r="I14" s="34">
        <f>+G14+H14</f>
        <v>54942</v>
      </c>
    </row>
    <row r="15" spans="1:9" ht="12.95" customHeight="1" x14ac:dyDescent="0.2">
      <c r="A15" s="31" t="s">
        <v>34</v>
      </c>
      <c r="B15" s="32" t="s">
        <v>35</v>
      </c>
      <c r="C15" s="33"/>
      <c r="D15" s="27"/>
      <c r="E15" s="27">
        <f t="shared" si="0"/>
        <v>0</v>
      </c>
      <c r="F15" s="32" t="s">
        <v>36</v>
      </c>
      <c r="G15" s="34"/>
      <c r="H15" s="35">
        <v>11067</v>
      </c>
      <c r="I15" s="28">
        <v>11067</v>
      </c>
    </row>
    <row r="16" spans="1:9" ht="12.95" customHeight="1" x14ac:dyDescent="0.2">
      <c r="A16" s="31" t="s">
        <v>37</v>
      </c>
      <c r="B16" s="32" t="s">
        <v>38</v>
      </c>
      <c r="C16" s="33">
        <f>+'[1]1.1.sz.mell.'!C40</f>
        <v>73120</v>
      </c>
      <c r="D16" s="27"/>
      <c r="E16" s="27">
        <f t="shared" si="0"/>
        <v>73120</v>
      </c>
      <c r="F16" s="37"/>
      <c r="G16" s="38"/>
      <c r="H16" s="39"/>
      <c r="I16" s="38"/>
    </row>
    <row r="17" spans="1:11" ht="12.95" customHeight="1" x14ac:dyDescent="0.2">
      <c r="A17" s="31" t="s">
        <v>39</v>
      </c>
      <c r="B17" s="37"/>
      <c r="C17" s="40"/>
      <c r="D17" s="41"/>
      <c r="E17" s="41"/>
      <c r="F17" s="37"/>
      <c r="G17" s="38"/>
      <c r="H17" s="39"/>
      <c r="I17" s="38"/>
    </row>
    <row r="18" spans="1:11" ht="12.95" customHeight="1" x14ac:dyDescent="0.2">
      <c r="A18" s="31" t="s">
        <v>40</v>
      </c>
      <c r="B18" s="42"/>
      <c r="C18" s="40"/>
      <c r="D18" s="40"/>
      <c r="E18" s="43"/>
      <c r="F18" s="37"/>
      <c r="G18" s="38"/>
      <c r="H18" s="39"/>
      <c r="I18" s="38"/>
    </row>
    <row r="19" spans="1:11" ht="12.95" customHeight="1" x14ac:dyDescent="0.2">
      <c r="A19" s="31" t="s">
        <v>41</v>
      </c>
      <c r="B19" s="37"/>
      <c r="C19" s="40"/>
      <c r="D19" s="41"/>
      <c r="E19" s="41"/>
      <c r="F19" s="37"/>
      <c r="G19" s="38"/>
      <c r="H19" s="39"/>
      <c r="I19" s="38"/>
    </row>
    <row r="20" spans="1:11" ht="12.95" customHeight="1" x14ac:dyDescent="0.2">
      <c r="A20" s="31" t="s">
        <v>42</v>
      </c>
      <c r="B20" s="37"/>
      <c r="C20" s="40"/>
      <c r="D20" s="41"/>
      <c r="E20" s="41"/>
      <c r="F20" s="37"/>
      <c r="G20" s="38"/>
      <c r="H20" s="39"/>
      <c r="I20" s="38"/>
    </row>
    <row r="21" spans="1:11" ht="12.95" customHeight="1" thickBot="1" x14ac:dyDescent="0.25">
      <c r="A21" s="31" t="s">
        <v>43</v>
      </c>
      <c r="B21" s="44"/>
      <c r="C21" s="45"/>
      <c r="D21" s="46"/>
      <c r="E21" s="46"/>
      <c r="F21" s="37"/>
      <c r="G21" s="47"/>
      <c r="H21" s="48"/>
      <c r="I21" s="47"/>
    </row>
    <row r="22" spans="1:11" ht="15.95" customHeight="1" thickBot="1" x14ac:dyDescent="0.25">
      <c r="A22" s="49" t="s">
        <v>44</v>
      </c>
      <c r="B22" s="50" t="s">
        <v>45</v>
      </c>
      <c r="C22" s="51">
        <f>+C10+C11+C13+C14+C16+C17+C18+C19+C20+C21</f>
        <v>722030</v>
      </c>
      <c r="D22" s="51">
        <f>+D10+D11+D13+D14+D16+D17+D18+D19+D20+D21</f>
        <v>147420</v>
      </c>
      <c r="E22" s="51">
        <f>+E10+E11+E13+E14+E16+E17+E18+E19+E20+E21</f>
        <v>869450</v>
      </c>
      <c r="F22" s="50" t="s">
        <v>46</v>
      </c>
      <c r="G22" s="52">
        <f>SUM(G10:G14)</f>
        <v>749214</v>
      </c>
      <c r="H22" s="53">
        <f>SUM(H10:H14)</f>
        <v>160694</v>
      </c>
      <c r="I22" s="52">
        <f>SUM(I10:I14)</f>
        <v>909908</v>
      </c>
    </row>
    <row r="23" spans="1:11" ht="12.95" customHeight="1" x14ac:dyDescent="0.2">
      <c r="A23" s="54" t="s">
        <v>47</v>
      </c>
      <c r="B23" s="55" t="s">
        <v>48</v>
      </c>
      <c r="C23" s="56">
        <f>SUM(C24:C27)</f>
        <v>37591</v>
      </c>
      <c r="D23" s="57">
        <f>SUM(D24:D27)</f>
        <v>27296</v>
      </c>
      <c r="E23" s="58">
        <f>SUM(E24:E27)</f>
        <v>64887</v>
      </c>
      <c r="F23" s="59" t="s">
        <v>49</v>
      </c>
      <c r="G23" s="60"/>
      <c r="H23" s="61"/>
      <c r="I23" s="62">
        <f>+G23+H23</f>
        <v>0</v>
      </c>
    </row>
    <row r="24" spans="1:11" ht="12.95" customHeight="1" x14ac:dyDescent="0.2">
      <c r="A24" s="63" t="s">
        <v>50</v>
      </c>
      <c r="B24" s="64" t="s">
        <v>51</v>
      </c>
      <c r="C24" s="65">
        <f>+'[1]1.1.sz.mell.'!C79</f>
        <v>37591</v>
      </c>
      <c r="D24" s="66">
        <v>27296</v>
      </c>
      <c r="E24" s="67">
        <f>+C24+D24</f>
        <v>64887</v>
      </c>
      <c r="F24" s="59" t="s">
        <v>52</v>
      </c>
      <c r="G24" s="68"/>
      <c r="H24" s="69"/>
      <c r="I24" s="68"/>
      <c r="K24" s="1" t="s">
        <v>53</v>
      </c>
    </row>
    <row r="25" spans="1:11" ht="12.95" customHeight="1" x14ac:dyDescent="0.2">
      <c r="A25" s="63" t="s">
        <v>54</v>
      </c>
      <c r="B25" s="64" t="s">
        <v>55</v>
      </c>
      <c r="C25" s="65"/>
      <c r="D25" s="66"/>
      <c r="E25" s="70"/>
      <c r="F25" s="59" t="s">
        <v>56</v>
      </c>
      <c r="G25" s="68"/>
      <c r="H25" s="69"/>
      <c r="I25" s="68"/>
    </row>
    <row r="26" spans="1:11" ht="12.95" customHeight="1" x14ac:dyDescent="0.2">
      <c r="A26" s="63" t="s">
        <v>57</v>
      </c>
      <c r="B26" s="64" t="s">
        <v>58</v>
      </c>
      <c r="C26" s="65"/>
      <c r="D26" s="66"/>
      <c r="E26" s="70"/>
      <c r="F26" s="59" t="s">
        <v>59</v>
      </c>
      <c r="G26" s="68"/>
      <c r="H26" s="69"/>
      <c r="I26" s="68"/>
    </row>
    <row r="27" spans="1:11" ht="12.95" customHeight="1" x14ac:dyDescent="0.2">
      <c r="A27" s="63" t="s">
        <v>60</v>
      </c>
      <c r="B27" s="64" t="s">
        <v>61</v>
      </c>
      <c r="C27" s="65"/>
      <c r="D27" s="71"/>
      <c r="E27" s="72"/>
      <c r="F27" s="73" t="s">
        <v>62</v>
      </c>
      <c r="G27" s="68"/>
      <c r="H27" s="69"/>
      <c r="I27" s="68"/>
    </row>
    <row r="28" spans="1:11" ht="12.95" customHeight="1" x14ac:dyDescent="0.2">
      <c r="A28" s="63" t="s">
        <v>63</v>
      </c>
      <c r="B28" s="64" t="s">
        <v>64</v>
      </c>
      <c r="C28" s="65">
        <f>+C29+C30</f>
        <v>0</v>
      </c>
      <c r="D28" s="66"/>
      <c r="E28" s="70"/>
      <c r="F28" s="59" t="s">
        <v>65</v>
      </c>
      <c r="G28" s="68"/>
      <c r="H28" s="69"/>
      <c r="I28" s="68"/>
    </row>
    <row r="29" spans="1:11" ht="12.95" customHeight="1" x14ac:dyDescent="0.2">
      <c r="A29" s="54" t="s">
        <v>66</v>
      </c>
      <c r="B29" s="74" t="s">
        <v>67</v>
      </c>
      <c r="C29" s="75">
        <f>SUM(C30:C32)</f>
        <v>0</v>
      </c>
      <c r="D29" s="76"/>
      <c r="E29" s="77"/>
      <c r="F29" s="78" t="s">
        <v>68</v>
      </c>
      <c r="G29" s="68"/>
      <c r="H29" s="69"/>
      <c r="I29" s="68"/>
    </row>
    <row r="30" spans="1:11" ht="12.95" customHeight="1" x14ac:dyDescent="0.2">
      <c r="A30" s="63" t="s">
        <v>69</v>
      </c>
      <c r="B30" s="64" t="s">
        <v>70</v>
      </c>
      <c r="C30" s="65"/>
      <c r="D30" s="66"/>
      <c r="E30" s="70"/>
      <c r="F30" s="79" t="s">
        <v>71</v>
      </c>
      <c r="G30" s="60"/>
      <c r="H30" s="69"/>
      <c r="I30" s="68"/>
    </row>
    <row r="31" spans="1:11" ht="12.95" customHeight="1" x14ac:dyDescent="0.2">
      <c r="A31" s="31" t="s">
        <v>72</v>
      </c>
      <c r="B31" s="64" t="s">
        <v>73</v>
      </c>
      <c r="C31" s="80"/>
      <c r="D31" s="81"/>
      <c r="E31" s="82"/>
      <c r="F31" s="79" t="s">
        <v>74</v>
      </c>
      <c r="G31" s="68"/>
      <c r="H31" s="69"/>
      <c r="I31" s="68"/>
    </row>
    <row r="32" spans="1:11" ht="12.95" customHeight="1" thickBot="1" x14ac:dyDescent="0.25">
      <c r="A32" s="83" t="s">
        <v>75</v>
      </c>
      <c r="B32" s="84" t="s">
        <v>76</v>
      </c>
      <c r="C32" s="85"/>
      <c r="D32" s="86"/>
      <c r="E32" s="87"/>
      <c r="F32" s="88" t="s">
        <v>77</v>
      </c>
      <c r="G32" s="89">
        <f>+'[1]1.1.sz.mell.'!C148</f>
        <v>12424</v>
      </c>
      <c r="H32" s="90"/>
      <c r="I32" s="91">
        <f>+H32+G32</f>
        <v>12424</v>
      </c>
    </row>
    <row r="33" spans="1:10" ht="15.95" customHeight="1" thickBot="1" x14ac:dyDescent="0.25">
      <c r="A33" s="49" t="s">
        <v>78</v>
      </c>
      <c r="B33" s="50" t="s">
        <v>79</v>
      </c>
      <c r="C33" s="51">
        <f>+C23+C28+C31+C32</f>
        <v>37591</v>
      </c>
      <c r="D33" s="51">
        <f>+D23+D28+D31+D32</f>
        <v>27296</v>
      </c>
      <c r="E33" s="51">
        <f>+E23+E28+E31+E32</f>
        <v>64887</v>
      </c>
      <c r="F33" s="50" t="s">
        <v>80</v>
      </c>
      <c r="G33" s="52">
        <f>SUM(G23:G32)</f>
        <v>12424</v>
      </c>
      <c r="H33" s="53">
        <f>SUM(H23:H32)</f>
        <v>0</v>
      </c>
      <c r="I33" s="52">
        <f>SUM(I23:I32)</f>
        <v>12424</v>
      </c>
    </row>
    <row r="34" spans="1:10" ht="13.5" thickBot="1" x14ac:dyDescent="0.25">
      <c r="A34" s="49" t="s">
        <v>81</v>
      </c>
      <c r="B34" s="92" t="s">
        <v>82</v>
      </c>
      <c r="C34" s="93">
        <f>+C22+C33</f>
        <v>759621</v>
      </c>
      <c r="D34" s="93">
        <f>+D22+D33</f>
        <v>174716</v>
      </c>
      <c r="E34" s="93">
        <f>+E22+E33</f>
        <v>934337</v>
      </c>
      <c r="F34" s="92" t="s">
        <v>83</v>
      </c>
      <c r="G34" s="94">
        <f>+G22+G33</f>
        <v>761638</v>
      </c>
      <c r="H34" s="94">
        <f>+H22+H33</f>
        <v>160694</v>
      </c>
      <c r="I34" s="94">
        <f>+I22+I33</f>
        <v>922332</v>
      </c>
    </row>
    <row r="35" spans="1:10" ht="13.5" thickBot="1" x14ac:dyDescent="0.25">
      <c r="A35" s="49" t="s">
        <v>84</v>
      </c>
      <c r="B35" s="92" t="s">
        <v>85</v>
      </c>
      <c r="C35" s="93">
        <f>IF(C22-G22&lt;0,G22-C22,"-")</f>
        <v>27184</v>
      </c>
      <c r="D35" s="93"/>
      <c r="E35" s="93">
        <f>IF(E22-I22&lt;0,I22-E22,"-")</f>
        <v>40458</v>
      </c>
      <c r="F35" s="92" t="s">
        <v>86</v>
      </c>
      <c r="G35" s="95" t="str">
        <f>IF(C22-G22&gt;0,C22-G22,"-")</f>
        <v>-</v>
      </c>
      <c r="H35" s="95" t="str">
        <f>IF(D22-H22&gt;0,D22-H22,"-")</f>
        <v>-</v>
      </c>
      <c r="I35" s="95" t="str">
        <f>IF(E22-I22&gt;0,E22-I22,"-")</f>
        <v>-</v>
      </c>
    </row>
    <row r="36" spans="1:10" ht="13.5" thickBot="1" x14ac:dyDescent="0.25">
      <c r="A36" s="49" t="s">
        <v>87</v>
      </c>
      <c r="B36" s="92" t="s">
        <v>88</v>
      </c>
      <c r="C36" s="93">
        <f>IF(C22+C33-G34&lt;0,G34-(C22+C33),"-")</f>
        <v>2017</v>
      </c>
      <c r="D36" s="93"/>
      <c r="E36" s="93" t="str">
        <f>IF(E22+E33-I34&lt;0,I34-(E22+E33),"-")</f>
        <v>-</v>
      </c>
      <c r="F36" s="92" t="s">
        <v>89</v>
      </c>
      <c r="G36" s="95" t="str">
        <f>IF(C22+C33-G34&gt;0,C22+C33-G34,"-")</f>
        <v>-</v>
      </c>
      <c r="H36" s="94">
        <f>IF(D22+D33-H34&gt;0,D22+D33-H34,"-")</f>
        <v>14022</v>
      </c>
      <c r="I36" s="94">
        <f>IF(E22+E33-I34&gt;0,E22+E33-I34,"-")</f>
        <v>12005</v>
      </c>
      <c r="J36" s="1" t="s">
        <v>90</v>
      </c>
    </row>
    <row r="37" spans="1:10" ht="18.75" x14ac:dyDescent="0.2">
      <c r="B37" s="96"/>
      <c r="C37" s="96"/>
      <c r="D37" s="96"/>
      <c r="E37" s="96"/>
      <c r="F37" s="96"/>
    </row>
  </sheetData>
  <mergeCells count="4">
    <mergeCell ref="A7:A8"/>
    <mergeCell ref="B7:E7"/>
    <mergeCell ref="F7:I7"/>
    <mergeCell ref="B37:F37"/>
  </mergeCells>
  <printOptions horizontalCentered="1"/>
  <pageMargins left="0.31496062992125984" right="0.47244094488188981" top="0.9055118110236221" bottom="0.51181102362204722" header="0.6692913385826772" footer="0.27559055118110237"/>
  <pageSetup paperSize="9" scale="67" orientation="landscape" r:id="rId1"/>
  <headerFooter alignWithMargins="0">
    <oddHeader xml:space="preserve">&amp;R&amp;"Times New Roman CE,Félkövér dőlt"&amp;11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2.sz.mell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2016-06-20T08:22:52Z</dcterms:created>
  <dcterms:modified xsi:type="dcterms:W3CDTF">2016-06-20T08:23:21Z</dcterms:modified>
</cp:coreProperties>
</file>