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 activeTab="3"/>
  </bookViews>
  <sheets>
    <sheet name="3. mell_ önk" sheetId="1" r:id="rId1"/>
    <sheet name="3. mell_ KH" sheetId="2" r:id="rId2"/>
    <sheet name="3. mell_ óvoda" sheetId="3" r:id="rId3"/>
    <sheet name="3. mell_ könyvtár" sheetId="4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3" l="1"/>
  <c r="K50" i="3"/>
  <c r="J50" i="3"/>
  <c r="H50" i="3"/>
  <c r="G50" i="3"/>
  <c r="F50" i="3"/>
  <c r="L48" i="3"/>
  <c r="K48" i="3"/>
  <c r="J48" i="3"/>
  <c r="H48" i="3"/>
  <c r="G48" i="3"/>
  <c r="F48" i="3"/>
  <c r="L47" i="3"/>
  <c r="K47" i="3"/>
  <c r="J47" i="3"/>
  <c r="H47" i="3"/>
  <c r="G47" i="3"/>
  <c r="F47" i="3"/>
  <c r="L43" i="3"/>
  <c r="K43" i="3"/>
  <c r="J43" i="3"/>
  <c r="H43" i="3"/>
  <c r="G43" i="3"/>
  <c r="F43" i="3"/>
  <c r="I40" i="3"/>
  <c r="L39" i="3"/>
  <c r="K39" i="3"/>
  <c r="J39" i="3"/>
  <c r="H39" i="3"/>
  <c r="I39" i="3" s="1"/>
  <c r="G39" i="3"/>
  <c r="F39" i="3"/>
  <c r="I36" i="3"/>
  <c r="I35" i="3"/>
  <c r="I34" i="3"/>
  <c r="L33" i="3"/>
  <c r="L46" i="3" s="1"/>
  <c r="L52" i="3" s="1"/>
  <c r="K33" i="3"/>
  <c r="K46" i="3" s="1"/>
  <c r="K52" i="3" s="1"/>
  <c r="J33" i="3"/>
  <c r="J46" i="3" s="1"/>
  <c r="J52" i="3" s="1"/>
  <c r="H33" i="3"/>
  <c r="I33" i="3" s="1"/>
  <c r="G33" i="3"/>
  <c r="G46" i="3" s="1"/>
  <c r="G52" i="3" s="1"/>
  <c r="F33" i="3"/>
  <c r="F46" i="3" s="1"/>
  <c r="F52" i="3" s="1"/>
  <c r="I30" i="3"/>
  <c r="I28" i="3"/>
  <c r="L27" i="3"/>
  <c r="K27" i="3"/>
  <c r="J27" i="3"/>
  <c r="H27" i="3"/>
  <c r="I27" i="3" s="1"/>
  <c r="G27" i="3"/>
  <c r="F27" i="3"/>
  <c r="L22" i="3"/>
  <c r="K22" i="3"/>
  <c r="J22" i="3"/>
  <c r="H22" i="3"/>
  <c r="G22" i="3"/>
  <c r="G26" i="3" s="1"/>
  <c r="G31" i="3" s="1"/>
  <c r="F22" i="3"/>
  <c r="I21" i="3"/>
  <c r="I15" i="3"/>
  <c r="I14" i="3"/>
  <c r="L11" i="3"/>
  <c r="K11" i="3"/>
  <c r="K26" i="3" s="1"/>
  <c r="K31" i="3" s="1"/>
  <c r="J11" i="3"/>
  <c r="J26" i="3" s="1"/>
  <c r="J31" i="3" s="1"/>
  <c r="I11" i="3"/>
  <c r="H11" i="3"/>
  <c r="H26" i="3" s="1"/>
  <c r="F11" i="3"/>
  <c r="F26" i="3" s="1"/>
  <c r="F31" i="3" s="1"/>
  <c r="L9" i="3"/>
  <c r="L26" i="3" s="1"/>
  <c r="L31" i="3" s="1"/>
  <c r="H31" i="3" l="1"/>
  <c r="I31" i="3" s="1"/>
  <c r="I26" i="3"/>
  <c r="H46" i="3"/>
  <c r="L50" i="4"/>
  <c r="K50" i="4"/>
  <c r="J50" i="4"/>
  <c r="H50" i="4"/>
  <c r="G50" i="4"/>
  <c r="F50" i="4"/>
  <c r="L48" i="4"/>
  <c r="K48" i="4"/>
  <c r="J48" i="4"/>
  <c r="H48" i="4"/>
  <c r="G48" i="4"/>
  <c r="F48" i="4"/>
  <c r="L47" i="4"/>
  <c r="K47" i="4"/>
  <c r="J47" i="4"/>
  <c r="H47" i="4"/>
  <c r="G47" i="4"/>
  <c r="F47" i="4"/>
  <c r="L46" i="4"/>
  <c r="L52" i="4" s="1"/>
  <c r="J46" i="4"/>
  <c r="J52" i="4" s="1"/>
  <c r="L43" i="4"/>
  <c r="K43" i="4"/>
  <c r="J43" i="4"/>
  <c r="H43" i="4"/>
  <c r="H46" i="4" s="1"/>
  <c r="G43" i="4"/>
  <c r="F43" i="4"/>
  <c r="F46" i="4" s="1"/>
  <c r="F52" i="4" s="1"/>
  <c r="I41" i="4"/>
  <c r="I40" i="4"/>
  <c r="L39" i="4"/>
  <c r="K39" i="4"/>
  <c r="J39" i="4"/>
  <c r="H39" i="4"/>
  <c r="G39" i="4"/>
  <c r="I39" i="4" s="1"/>
  <c r="F39" i="4"/>
  <c r="I36" i="4"/>
  <c r="I35" i="4"/>
  <c r="I34" i="4"/>
  <c r="L33" i="4"/>
  <c r="K33" i="4"/>
  <c r="K46" i="4" s="1"/>
  <c r="K52" i="4" s="1"/>
  <c r="J33" i="4"/>
  <c r="H33" i="4"/>
  <c r="G33" i="4"/>
  <c r="G46" i="4" s="1"/>
  <c r="G52" i="4" s="1"/>
  <c r="F33" i="4"/>
  <c r="I30" i="4"/>
  <c r="I28" i="4"/>
  <c r="L27" i="4"/>
  <c r="K27" i="4"/>
  <c r="J27" i="4"/>
  <c r="H27" i="4"/>
  <c r="G27" i="4"/>
  <c r="I27" i="4" s="1"/>
  <c r="F27" i="4"/>
  <c r="L22" i="4"/>
  <c r="K22" i="4"/>
  <c r="J22" i="4"/>
  <c r="H22" i="4"/>
  <c r="F22" i="4"/>
  <c r="I21" i="4"/>
  <c r="I19" i="4"/>
  <c r="I14" i="4"/>
  <c r="I13" i="4"/>
  <c r="L11" i="4"/>
  <c r="L9" i="4" s="1"/>
  <c r="L26" i="4" s="1"/>
  <c r="L31" i="4" s="1"/>
  <c r="K11" i="4"/>
  <c r="K26" i="4" s="1"/>
  <c r="K31" i="4" s="1"/>
  <c r="J11" i="4"/>
  <c r="J26" i="4" s="1"/>
  <c r="J31" i="4" s="1"/>
  <c r="H11" i="4"/>
  <c r="I11" i="4" s="1"/>
  <c r="G11" i="4"/>
  <c r="G26" i="4" s="1"/>
  <c r="G31" i="4" s="1"/>
  <c r="F11" i="4"/>
  <c r="F26" i="4" s="1"/>
  <c r="F31" i="4" s="1"/>
  <c r="I9" i="4"/>
  <c r="I8" i="4"/>
  <c r="L53" i="2"/>
  <c r="K53" i="2"/>
  <c r="J53" i="2"/>
  <c r="H53" i="2"/>
  <c r="G53" i="2"/>
  <c r="F53" i="2"/>
  <c r="L51" i="2"/>
  <c r="K51" i="2"/>
  <c r="J51" i="2"/>
  <c r="H51" i="2"/>
  <c r="G51" i="2"/>
  <c r="F51" i="2"/>
  <c r="L50" i="2"/>
  <c r="K50" i="2"/>
  <c r="J50" i="2"/>
  <c r="H50" i="2"/>
  <c r="G50" i="2"/>
  <c r="F50" i="2"/>
  <c r="L46" i="2"/>
  <c r="K46" i="2"/>
  <c r="J46" i="2"/>
  <c r="H46" i="2"/>
  <c r="G46" i="2"/>
  <c r="F46" i="2"/>
  <c r="I43" i="2"/>
  <c r="L42" i="2"/>
  <c r="K42" i="2"/>
  <c r="J42" i="2"/>
  <c r="H42" i="2"/>
  <c r="G42" i="2"/>
  <c r="I42" i="2" s="1"/>
  <c r="F42" i="2"/>
  <c r="M41" i="2"/>
  <c r="M40" i="2"/>
  <c r="M39" i="2"/>
  <c r="I39" i="2"/>
  <c r="M38" i="2"/>
  <c r="I38" i="2"/>
  <c r="M37" i="2"/>
  <c r="I37" i="2"/>
  <c r="L36" i="2"/>
  <c r="L49" i="2" s="1"/>
  <c r="L55" i="2" s="1"/>
  <c r="K36" i="2"/>
  <c r="K49" i="2" s="1"/>
  <c r="K55" i="2" s="1"/>
  <c r="J36" i="2"/>
  <c r="J49" i="2" s="1"/>
  <c r="J55" i="2" s="1"/>
  <c r="M55" i="2" s="1"/>
  <c r="H36" i="2"/>
  <c r="H49" i="2" s="1"/>
  <c r="G36" i="2"/>
  <c r="G49" i="2" s="1"/>
  <c r="G55" i="2" s="1"/>
  <c r="F36" i="2"/>
  <c r="F49" i="2" s="1"/>
  <c r="F55" i="2" s="1"/>
  <c r="M30" i="2"/>
  <c r="I30" i="2"/>
  <c r="I28" i="2"/>
  <c r="L27" i="2"/>
  <c r="K27" i="2"/>
  <c r="J27" i="2"/>
  <c r="H27" i="2"/>
  <c r="G27" i="2"/>
  <c r="I27" i="2" s="1"/>
  <c r="F27" i="2"/>
  <c r="G26" i="2"/>
  <c r="G31" i="2" s="1"/>
  <c r="L22" i="2"/>
  <c r="L26" i="2" s="1"/>
  <c r="L31" i="2" s="1"/>
  <c r="K22" i="2"/>
  <c r="J22" i="2"/>
  <c r="J26" i="2" s="1"/>
  <c r="J31" i="2" s="1"/>
  <c r="I22" i="2"/>
  <c r="H22" i="2"/>
  <c r="G22" i="2"/>
  <c r="F22" i="2"/>
  <c r="L11" i="2"/>
  <c r="K11" i="2"/>
  <c r="K26" i="2" s="1"/>
  <c r="K31" i="2" s="1"/>
  <c r="J11" i="2"/>
  <c r="H11" i="2"/>
  <c r="H26" i="2" s="1"/>
  <c r="H31" i="2" s="1"/>
  <c r="I31" i="2" s="1"/>
  <c r="G11" i="2"/>
  <c r="F11" i="2"/>
  <c r="F26" i="2" s="1"/>
  <c r="F31" i="2" s="1"/>
  <c r="L9" i="2"/>
  <c r="I79" i="1"/>
  <c r="L76" i="1"/>
  <c r="K76" i="1"/>
  <c r="J76" i="1"/>
  <c r="H76" i="1"/>
  <c r="I76" i="1" s="1"/>
  <c r="G76" i="1"/>
  <c r="F76" i="1"/>
  <c r="I74" i="1"/>
  <c r="L73" i="1"/>
  <c r="K73" i="1"/>
  <c r="K71" i="1" s="1"/>
  <c r="K70" i="1" s="1"/>
  <c r="J73" i="1"/>
  <c r="I73" i="1"/>
  <c r="L71" i="1"/>
  <c r="J71" i="1"/>
  <c r="M71" i="1" s="1"/>
  <c r="H71" i="1"/>
  <c r="I71" i="1" s="1"/>
  <c r="G71" i="1"/>
  <c r="F71" i="1"/>
  <c r="L70" i="1"/>
  <c r="H70" i="1"/>
  <c r="I70" i="1" s="1"/>
  <c r="G70" i="1"/>
  <c r="F70" i="1"/>
  <c r="I68" i="1"/>
  <c r="I66" i="1"/>
  <c r="H66" i="1"/>
  <c r="L65" i="1"/>
  <c r="L62" i="1" s="1"/>
  <c r="K65" i="1"/>
  <c r="I65" i="1"/>
  <c r="H65" i="1"/>
  <c r="I64" i="1"/>
  <c r="H64" i="1"/>
  <c r="I63" i="1"/>
  <c r="H63" i="1"/>
  <c r="K62" i="1"/>
  <c r="M62" i="1" s="1"/>
  <c r="J62" i="1"/>
  <c r="H62" i="1"/>
  <c r="G62" i="1"/>
  <c r="F62" i="1"/>
  <c r="I61" i="1"/>
  <c r="M60" i="1"/>
  <c r="I60" i="1"/>
  <c r="M59" i="1"/>
  <c r="I59" i="1"/>
  <c r="M58" i="1"/>
  <c r="H58" i="1"/>
  <c r="I58" i="1" s="1"/>
  <c r="K57" i="1"/>
  <c r="J57" i="1"/>
  <c r="M57" i="1" s="1"/>
  <c r="K56" i="1"/>
  <c r="J56" i="1"/>
  <c r="I56" i="1"/>
  <c r="H56" i="1"/>
  <c r="L55" i="1"/>
  <c r="L52" i="1" s="1"/>
  <c r="K55" i="1"/>
  <c r="J55" i="1"/>
  <c r="H55" i="1"/>
  <c r="I55" i="1" s="1"/>
  <c r="L54" i="1"/>
  <c r="K54" i="1"/>
  <c r="J54" i="1"/>
  <c r="I54" i="1"/>
  <c r="H54" i="1"/>
  <c r="K53" i="1"/>
  <c r="J53" i="1"/>
  <c r="H53" i="1"/>
  <c r="I53" i="1" s="1"/>
  <c r="J52" i="1"/>
  <c r="G52" i="1"/>
  <c r="G69" i="1" s="1"/>
  <c r="G82" i="1" s="1"/>
  <c r="F52" i="1"/>
  <c r="F69" i="1" s="1"/>
  <c r="F82" i="1" s="1"/>
  <c r="I48" i="1"/>
  <c r="I47" i="1"/>
  <c r="I46" i="1"/>
  <c r="I45" i="1"/>
  <c r="L44" i="1"/>
  <c r="K44" i="1"/>
  <c r="J44" i="1"/>
  <c r="M44" i="1" s="1"/>
  <c r="H44" i="1"/>
  <c r="I44" i="1" s="1"/>
  <c r="G44" i="1"/>
  <c r="F44" i="1"/>
  <c r="I42" i="1"/>
  <c r="I41" i="1"/>
  <c r="I39" i="1"/>
  <c r="I38" i="1"/>
  <c r="L37" i="1"/>
  <c r="K37" i="1"/>
  <c r="J37" i="1"/>
  <c r="H37" i="1"/>
  <c r="G37" i="1"/>
  <c r="I37" i="1" s="1"/>
  <c r="F37" i="1"/>
  <c r="I36" i="1"/>
  <c r="I34" i="1"/>
  <c r="I32" i="1"/>
  <c r="I31" i="1"/>
  <c r="I30" i="1"/>
  <c r="I29" i="1"/>
  <c r="I28" i="1"/>
  <c r="L26" i="1"/>
  <c r="K26" i="1"/>
  <c r="J26" i="1"/>
  <c r="H26" i="1"/>
  <c r="G26" i="1"/>
  <c r="I26" i="1" s="1"/>
  <c r="F26" i="1"/>
  <c r="I25" i="1"/>
  <c r="I24" i="1"/>
  <c r="I23" i="1"/>
  <c r="M22" i="1"/>
  <c r="I22" i="1"/>
  <c r="I21" i="1"/>
  <c r="I20" i="1"/>
  <c r="L19" i="1"/>
  <c r="K19" i="1"/>
  <c r="K17" i="1" s="1"/>
  <c r="H19" i="1"/>
  <c r="I19" i="1" s="1"/>
  <c r="G19" i="1"/>
  <c r="F19" i="1"/>
  <c r="L17" i="1"/>
  <c r="J17" i="1"/>
  <c r="M17" i="1" s="1"/>
  <c r="H17" i="1"/>
  <c r="I17" i="1" s="1"/>
  <c r="G17" i="1"/>
  <c r="F17" i="1"/>
  <c r="I16" i="1"/>
  <c r="I15" i="1"/>
  <c r="I14" i="1"/>
  <c r="I13" i="1"/>
  <c r="I12" i="1"/>
  <c r="I11" i="1"/>
  <c r="I10" i="1"/>
  <c r="I9" i="1"/>
  <c r="L8" i="1"/>
  <c r="K8" i="1"/>
  <c r="K7" i="1" s="1"/>
  <c r="K43" i="1" s="1"/>
  <c r="K50" i="1" s="1"/>
  <c r="J8" i="1"/>
  <c r="H8" i="1"/>
  <c r="G8" i="1"/>
  <c r="G7" i="1" s="1"/>
  <c r="G43" i="1" s="1"/>
  <c r="G50" i="1" s="1"/>
  <c r="F8" i="1"/>
  <c r="L7" i="1"/>
  <c r="L43" i="1" s="1"/>
  <c r="L50" i="1" s="1"/>
  <c r="J7" i="1"/>
  <c r="J43" i="1" s="1"/>
  <c r="H7" i="1"/>
  <c r="I7" i="1" s="1"/>
  <c r="F7" i="1"/>
  <c r="F43" i="1" s="1"/>
  <c r="F50" i="1" s="1"/>
  <c r="H52" i="3" l="1"/>
  <c r="I52" i="3" s="1"/>
  <c r="I46" i="3"/>
  <c r="K52" i="1"/>
  <c r="K69" i="1" s="1"/>
  <c r="K82" i="1" s="1"/>
  <c r="M53" i="1"/>
  <c r="M55" i="1"/>
  <c r="M56" i="1"/>
  <c r="H57" i="1"/>
  <c r="I57" i="1" s="1"/>
  <c r="I62" i="1"/>
  <c r="J70" i="1"/>
  <c r="H52" i="4"/>
  <c r="I52" i="4" s="1"/>
  <c r="I46" i="4"/>
  <c r="H26" i="4"/>
  <c r="I33" i="4"/>
  <c r="M31" i="2"/>
  <c r="H55" i="2"/>
  <c r="I55" i="2" s="1"/>
  <c r="I49" i="2"/>
  <c r="I36" i="2"/>
  <c r="M36" i="2"/>
  <c r="M43" i="1"/>
  <c r="J50" i="1"/>
  <c r="M50" i="1" s="1"/>
  <c r="L69" i="1"/>
  <c r="L82" i="1" s="1"/>
  <c r="M70" i="1"/>
  <c r="I8" i="1"/>
  <c r="H43" i="1"/>
  <c r="M54" i="1"/>
  <c r="J69" i="1"/>
  <c r="M73" i="1"/>
  <c r="H52" i="1" l="1"/>
  <c r="M52" i="1"/>
  <c r="I26" i="4"/>
  <c r="H31" i="4"/>
  <c r="I31" i="4" s="1"/>
  <c r="I43" i="1"/>
  <c r="H50" i="1"/>
  <c r="I50" i="1" s="1"/>
  <c r="M69" i="1"/>
  <c r="J82" i="1"/>
  <c r="M82" i="1" s="1"/>
  <c r="I52" i="1" l="1"/>
  <c r="H69" i="1"/>
  <c r="I69" i="1" l="1"/>
  <c r="H82" i="1"/>
  <c r="I82" i="1" s="1"/>
</calcChain>
</file>

<file path=xl/sharedStrings.xml><?xml version="1.0" encoding="utf-8"?>
<sst xmlns="http://schemas.openxmlformats.org/spreadsheetml/2006/main" count="452" uniqueCount="171">
  <si>
    <t>B E V É T E L E K</t>
  </si>
  <si>
    <t>Cím</t>
  </si>
  <si>
    <t>Alcím</t>
  </si>
  <si>
    <t>Kiemelt előirányzat</t>
  </si>
  <si>
    <t>Cím száma</t>
  </si>
  <si>
    <t>Rovat száma</t>
  </si>
  <si>
    <t xml:space="preserve"> 2020. évi eredeti előirányzat</t>
  </si>
  <si>
    <t>2020. évi módosított előirányzat</t>
  </si>
  <si>
    <t>Teljesítés 2020. december 31-ig</t>
  </si>
  <si>
    <t>Teljesítés %-a</t>
  </si>
  <si>
    <t>Kötelező feladatok teljesítése</t>
  </si>
  <si>
    <t>Állami (áll.ig.) feladatok teljesítése</t>
  </si>
  <si>
    <t>Önként vállalt feladatok teljesítése</t>
  </si>
  <si>
    <t>Előirányzat-csoport, kiemelt előirányzat megnevezése</t>
  </si>
  <si>
    <t>01</t>
  </si>
  <si>
    <t>ÖNKORMÁNYZAT</t>
  </si>
  <si>
    <t>I. Működési célú támogatások államházt.belülről</t>
  </si>
  <si>
    <t>B1</t>
  </si>
  <si>
    <t>I/1. Önkormányzat működési támogatásai</t>
  </si>
  <si>
    <t>B11</t>
  </si>
  <si>
    <t>Helyi önkormányzat működésének általános támogatása</t>
  </si>
  <si>
    <t>B111</t>
  </si>
  <si>
    <t>Települési önk. egyes köznevelési feladatainak támogatása</t>
  </si>
  <si>
    <t>B112</t>
  </si>
  <si>
    <t>Települési önk. szociális és gyemekjóléti fa-ainak támogatása</t>
  </si>
  <si>
    <t>B113</t>
  </si>
  <si>
    <t>Települési önk. kulturális feladatainak támogtatása</t>
  </si>
  <si>
    <t>B114</t>
  </si>
  <si>
    <t>Működési célú költségvetési tám.  és kieg.tám.</t>
  </si>
  <si>
    <t>B115</t>
  </si>
  <si>
    <t>Elszámolásból származó bevételek</t>
  </si>
  <si>
    <t>B</t>
  </si>
  <si>
    <t>Egyéb működési célú támogatások áh-on belül</t>
  </si>
  <si>
    <t>B16</t>
  </si>
  <si>
    <t>II. Felhalmozási célú támogatások áh-on belülről</t>
  </si>
  <si>
    <t>B2</t>
  </si>
  <si>
    <t>III. Közhatalmi bevételek</t>
  </si>
  <si>
    <t>B3</t>
  </si>
  <si>
    <t>Termőföld bérbeadásából származó jövedelem</t>
  </si>
  <si>
    <t>B311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</si>
  <si>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</si>
  <si>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</si>
  <si>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</si>
  <si>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</si>
  <si>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</si>
  <si>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</si>
  <si>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</si>
  <si>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</si>
  <si>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</si>
  <si>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</si>
  <si>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</si>
  <si>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</si>
  <si>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bevételek </t>
  </si>
  <si>
    <t>B4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</si>
  <si>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</si>
  <si>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</si>
  <si>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</si>
  <si>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</si>
  <si>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</si>
  <si>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</si>
  <si>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</si>
  <si>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</si>
  <si>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</si>
  <si>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</si>
  <si>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</si>
  <si>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</si>
  <si>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</si>
  <si>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</si>
  <si>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 xml:space="preserve"> Kamatok és befektetések bevételei</t>
  </si>
  <si>
    <t>B408</t>
  </si>
  <si>
    <t>Biztosító által fizetett kártérítés</t>
  </si>
  <si>
    <t>B410</t>
  </si>
  <si>
    <t>Egyéb működési célú bevétel</t>
  </si>
  <si>
    <t>B411</t>
  </si>
  <si>
    <t xml:space="preserve">V. Felhalmozási bevételek </t>
  </si>
  <si>
    <t>B5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</si>
  <si>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</si>
  <si>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</si>
  <si>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</si>
  <si>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</si>
  <si>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</si>
  <si>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</si>
  <si>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 xml:space="preserve">  VI. Működési célú átvett pénzeszk.(áh-on kív.)</t>
  </si>
  <si>
    <t>B6</t>
  </si>
  <si>
    <t>VII. Felhalmozási célú átvett pénz.(áh-on kív.)</t>
  </si>
  <si>
    <t>B7</t>
  </si>
  <si>
    <t xml:space="preserve">KÖLTSÉGVETÉSI BEVÉTELEK ÖSSZESEN: </t>
  </si>
  <si>
    <t>B1-B7</t>
  </si>
  <si>
    <t>VIII. Finanszírozási bevételek</t>
  </si>
  <si>
    <t>B8</t>
  </si>
  <si>
    <t xml:space="preserve">Hiány belső finansz.: működési célú kv-i maradvány </t>
  </si>
  <si>
    <t>B813</t>
  </si>
  <si>
    <t>Hiány belső finansz.:felhalmozási célú kv-i maradvány</t>
  </si>
  <si>
    <t>Államháztartáson belüli megelőlegezések</t>
  </si>
  <si>
    <t>B814</t>
  </si>
  <si>
    <t>Befektetési célú belföldi értékpapírok beváltása, értékesítése</t>
  </si>
  <si>
    <t>B812</t>
  </si>
  <si>
    <t>Hiány külső finanszírozása: hosszú lejáratú hitelek, kölcsönök</t>
  </si>
  <si>
    <t>B811</t>
  </si>
  <si>
    <t xml:space="preserve">BEVÉTELEK ÖSSZESEN: </t>
  </si>
  <si>
    <t>B1-B8</t>
  </si>
  <si>
    <t>K I A D Á S O K</t>
  </si>
  <si>
    <t xml:space="preserve">I. Működési költségvetés kiadásai </t>
  </si>
  <si>
    <t>K1-K5</t>
  </si>
  <si>
    <t>Személyi  juttatások</t>
  </si>
  <si>
    <t>K1</t>
  </si>
  <si>
    <t xml:space="preserve">  Munkaadókat terhelő járulékok és szoc.hozz. adó</t>
  </si>
  <si>
    <t>K2</t>
  </si>
  <si>
    <t>Dologi  kiadások</t>
  </si>
  <si>
    <t>K3</t>
  </si>
  <si>
    <t>Ellátottak pénzbeli juttatásai</t>
  </si>
  <si>
    <t>K4</t>
  </si>
  <si>
    <t>Egyéb működési célú kiadások</t>
  </si>
  <si>
    <t>K5</t>
  </si>
  <si>
    <r>
      <t xml:space="preserve">  Ebből: Támogatások (4. melléklet)</t>
    </r>
    <r>
      <rPr>
        <sz val="12"/>
        <color indexed="10"/>
        <rFont val="Times New Roman CE"/>
        <family val="1"/>
        <charset val="238"/>
      </rPr>
      <t xml:space="preserve">  </t>
    </r>
  </si>
  <si>
    <t>K506, 512</t>
  </si>
  <si>
    <t xml:space="preserve">             Általános tartalék</t>
  </si>
  <si>
    <t>K513</t>
  </si>
  <si>
    <t xml:space="preserve">             Céltartalék</t>
  </si>
  <si>
    <t>Előző évi elszámolásból származó kiadások teljesítése</t>
  </si>
  <si>
    <t>K5021</t>
  </si>
  <si>
    <t xml:space="preserve">II. Felhalmozási költségvetés kiadásai </t>
  </si>
  <si>
    <t>K6-K8</t>
  </si>
  <si>
    <t>Beruházások</t>
  </si>
  <si>
    <t>K6</t>
  </si>
  <si>
    <t>Felújítások</t>
  </si>
  <si>
    <t>K7</t>
  </si>
  <si>
    <t xml:space="preserve">Egyéb felhalmozási célú kiadások                                       </t>
  </si>
  <si>
    <t>K8</t>
  </si>
  <si>
    <t xml:space="preserve">  Ebből: Támogatások (4. melléklet)</t>
  </si>
  <si>
    <t>K84,89</t>
  </si>
  <si>
    <t xml:space="preserve">KÖLTSÉGVETÉSI KIADÁSOK ÖSSZESEN </t>
  </si>
  <si>
    <t>IV. Finanszírozási kiadások</t>
  </si>
  <si>
    <t>K9</t>
  </si>
  <si>
    <t>Működési célú finanszírozási kiadások</t>
  </si>
  <si>
    <t>Likviditási hitelek törlesztése</t>
  </si>
  <si>
    <t>Költségvetési szervek finanszírozása</t>
  </si>
  <si>
    <t>K915</t>
  </si>
  <si>
    <t>Államháztartáson belüli megelőlegezések visszafizetése</t>
  </si>
  <si>
    <t>K914</t>
  </si>
  <si>
    <t>Betét elhelyezése</t>
  </si>
  <si>
    <t>Felhalmozási célú  finanszírozási kiadások</t>
  </si>
  <si>
    <t>Hosszú lejáratú hitelek törlesztése</t>
  </si>
  <si>
    <t>K911</t>
  </si>
  <si>
    <t>Kölcsön törlesztése, adott kölcsön</t>
  </si>
  <si>
    <t>Befektetési célú belföldi értékpapírok vásárlása</t>
  </si>
  <si>
    <t>K912</t>
  </si>
  <si>
    <t>K916</t>
  </si>
  <si>
    <t>Egyéb hitel, kölcsön kiadásai</t>
  </si>
  <si>
    <t xml:space="preserve"> KIADÁSOK ÖSSZESEN: </t>
  </si>
  <si>
    <t>K1-K9</t>
  </si>
  <si>
    <t>2020. évi eredeti előirányzat</t>
  </si>
  <si>
    <t>02</t>
  </si>
  <si>
    <t>TAPOLCAI KÖZÖS ÖNKORMÁNYZATI HIVATAL</t>
  </si>
  <si>
    <t>Kamatbevételek</t>
  </si>
  <si>
    <t>Egyéb pénzügyi műveletek bevételei</t>
  </si>
  <si>
    <t>B409</t>
  </si>
  <si>
    <t>VII. Felhalmozási célú átvett pénzeszk.(áh-on kív.)</t>
  </si>
  <si>
    <t xml:space="preserve">  Irányító szerv költségvetési támogatása</t>
  </si>
  <si>
    <t>B816</t>
  </si>
  <si>
    <t>Egyéb felhalmozási célú kiadások</t>
  </si>
  <si>
    <t xml:space="preserve">III. Tartalékok </t>
  </si>
  <si>
    <t>Általános tartalék</t>
  </si>
  <si>
    <t>Céltartalék</t>
  </si>
  <si>
    <t>Teljesítés                                             %-a</t>
  </si>
  <si>
    <t>03</t>
  </si>
  <si>
    <t>WASS ALBERT KÖNYVTÁR ÉS MÚZEUM</t>
  </si>
  <si>
    <t xml:space="preserve">  VI. Működési célú átvett pénzeszk.                           (áh-on kív.)</t>
  </si>
  <si>
    <t>VII. Felhalmozási célú átvett pénzeszk.                        (áh-on kív.)</t>
  </si>
  <si>
    <t>Teljesítés                                  2020. december 31-ig</t>
  </si>
  <si>
    <t>TAPOLCAI KERTVÁROSI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</si>
</sst>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#"/>
    <numFmt numFmtId="166" formatCode="#,##0.0"/>
    <numFmt numFmtId="167" formatCode="#,###.0"/>
  </numFmts>
  <fonts count="14" x14ac:knownFonts="1">
    <font>
      <sz val="11"/>
      <color theme="1"/>
      <name val="Calibri"/>
      <family val="2"/>
      <charset val="238"/>
      <scheme val="minor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9"/>
      <name val="Times New Roman CE"/>
      <family val="1"/>
      <charset val="238"/>
    </font>
    <font>
      <sz val="12"/>
      <name val="Times New Roman CE"/>
      <charset val="238"/>
    </font>
    <font>
      <b/>
      <i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sz val="8"/>
      <name val="Times New Roman CE"/>
      <family val="1"/>
      <charset val="238"/>
    </font>
    <font>
      <sz val="12"/>
      <color indexed="8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</fills>
  <borders count="8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6">
    <xf numFmtId="0" fontId="0" fillId="0" borderId="0" xfId="0"/>
    <xf numFmtId="3" fontId="1" fillId="0" borderId="0" xfId="1" applyNumberFormat="1"/>
    <xf numFmtId="3" fontId="2" fillId="0" borderId="0" xfId="1" applyNumberFormat="1" applyFont="1" applyAlignment="1">
      <alignment horizontal="center" vertical="center"/>
    </xf>
    <xf numFmtId="3" fontId="1" fillId="0" borderId="0" xfId="0" applyNumberFormat="1" applyFont="1"/>
    <xf numFmtId="3" fontId="1" fillId="0" borderId="0" xfId="1" applyNumberFormat="1" applyAlignment="1">
      <alignment horizontal="center" vertical="center"/>
    </xf>
    <xf numFmtId="3" fontId="4" fillId="2" borderId="3" xfId="0" applyNumberFormat="1" applyFont="1" applyFill="1" applyBorder="1" applyAlignment="1" applyProtection="1">
      <alignment horizontal="center" vertical="center"/>
      <protection locked="0"/>
    </xf>
    <xf numFmtId="3" fontId="4" fillId="2" borderId="7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 wrapText="1"/>
    </xf>
    <xf numFmtId="3" fontId="2" fillId="3" borderId="9" xfId="1" applyNumberFormat="1" applyFont="1" applyFill="1" applyBorder="1" applyAlignment="1">
      <alignment horizontal="center" vertical="center" wrapText="1"/>
    </xf>
    <xf numFmtId="3" fontId="2" fillId="3" borderId="2" xfId="1" applyNumberFormat="1" applyFont="1" applyFill="1" applyBorder="1" applyAlignment="1">
      <alignment horizontal="center" vertical="center" wrapText="1"/>
    </xf>
    <xf numFmtId="3" fontId="2" fillId="3" borderId="10" xfId="1" applyNumberFormat="1" applyFont="1" applyFill="1" applyBorder="1" applyAlignment="1">
      <alignment horizontal="center" vertical="center" wrapText="1"/>
    </xf>
    <xf numFmtId="3" fontId="2" fillId="3" borderId="11" xfId="1" applyNumberFormat="1" applyFont="1" applyFill="1" applyBorder="1" applyAlignment="1">
      <alignment horizontal="center" vertical="center" wrapText="1"/>
    </xf>
    <xf numFmtId="3" fontId="2" fillId="3" borderId="6" xfId="1" applyNumberFormat="1" applyFont="1" applyFill="1" applyBorder="1" applyAlignment="1">
      <alignment horizontal="center" vertical="center" wrapText="1"/>
    </xf>
    <xf numFmtId="3" fontId="1" fillId="2" borderId="12" xfId="1" applyNumberFormat="1" applyFill="1" applyBorder="1" applyAlignment="1">
      <alignment horizontal="center" vertical="center" wrapText="1"/>
    </xf>
    <xf numFmtId="3" fontId="1" fillId="2" borderId="4" xfId="1" applyNumberFormat="1" applyFill="1" applyBorder="1" applyAlignment="1">
      <alignment horizontal="center" vertical="center" wrapText="1"/>
    </xf>
    <xf numFmtId="3" fontId="1" fillId="2" borderId="13" xfId="1" applyNumberFormat="1" applyFill="1" applyBorder="1" applyAlignment="1">
      <alignment horizontal="center" vertical="center" wrapText="1"/>
    </xf>
    <xf numFmtId="3" fontId="2" fillId="2" borderId="4" xfId="1" applyNumberFormat="1" applyFont="1" applyFill="1" applyBorder="1" applyAlignment="1">
      <alignment horizontal="left" vertical="center" indent="1"/>
    </xf>
    <xf numFmtId="3" fontId="2" fillId="2" borderId="14" xfId="1" applyNumberFormat="1" applyFont="1" applyFill="1" applyBorder="1" applyAlignment="1">
      <alignment horizontal="left" vertical="center" wrapText="1" indent="1"/>
    </xf>
    <xf numFmtId="3" fontId="2" fillId="2" borderId="14" xfId="1" applyNumberFormat="1" applyFont="1" applyFill="1" applyBorder="1" applyAlignment="1">
      <alignment horizontal="right" vertical="center" wrapText="1"/>
    </xf>
    <xf numFmtId="164" fontId="2" fillId="2" borderId="14" xfId="1" applyNumberFormat="1" applyFont="1" applyFill="1" applyBorder="1" applyAlignment="1">
      <alignment horizontal="right" vertical="center" wrapText="1"/>
    </xf>
    <xf numFmtId="3" fontId="2" fillId="2" borderId="15" xfId="1" applyNumberFormat="1" applyFont="1" applyFill="1" applyBorder="1" applyAlignment="1">
      <alignment horizontal="right" vertical="center" wrapText="1"/>
    </xf>
    <xf numFmtId="3" fontId="1" fillId="0" borderId="9" xfId="1" applyNumberFormat="1" applyBorder="1" applyAlignment="1">
      <alignment horizontal="center" vertical="center" wrapText="1"/>
    </xf>
    <xf numFmtId="3" fontId="1" fillId="0" borderId="2" xfId="1" applyNumberFormat="1" applyBorder="1" applyAlignment="1">
      <alignment horizontal="center" vertical="center" wrapText="1"/>
    </xf>
    <xf numFmtId="3" fontId="1" fillId="0" borderId="10" xfId="1" applyNumberForma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left" vertical="center" wrapText="1" indent="1"/>
    </xf>
    <xf numFmtId="3" fontId="2" fillId="0" borderId="2" xfId="1" applyNumberFormat="1" applyFont="1" applyBorder="1" applyAlignment="1" applyProtection="1">
      <alignment horizontal="right" vertical="center" wrapText="1"/>
      <protection locked="0"/>
    </xf>
    <xf numFmtId="164" fontId="2" fillId="0" borderId="2" xfId="1" applyNumberFormat="1" applyFont="1" applyBorder="1" applyAlignment="1" applyProtection="1">
      <alignment horizontal="right" vertical="center" wrapText="1"/>
      <protection locked="0"/>
    </xf>
    <xf numFmtId="3" fontId="2" fillId="0" borderId="16" xfId="1" applyNumberFormat="1" applyFont="1" applyBorder="1" applyAlignment="1" applyProtection="1">
      <alignment horizontal="right" vertical="center" wrapText="1"/>
      <protection locked="0"/>
    </xf>
    <xf numFmtId="3" fontId="1" fillId="0" borderId="12" xfId="1" applyNumberFormat="1" applyBorder="1" applyAlignment="1">
      <alignment horizontal="center" vertical="center" wrapText="1"/>
    </xf>
    <xf numFmtId="3" fontId="1" fillId="0" borderId="4" xfId="1" applyNumberFormat="1" applyBorder="1" applyAlignment="1">
      <alignment horizontal="center" vertical="center" wrapText="1"/>
    </xf>
    <xf numFmtId="3" fontId="1" fillId="0" borderId="13" xfId="1" applyNumberFormat="1" applyBorder="1" applyAlignment="1">
      <alignment horizontal="center" vertical="center" wrapText="1"/>
    </xf>
    <xf numFmtId="3" fontId="1" fillId="0" borderId="17" xfId="1" applyNumberFormat="1" applyBorder="1" applyAlignment="1">
      <alignment horizontal="left" vertical="center" wrapText="1" indent="1"/>
    </xf>
    <xf numFmtId="3" fontId="1" fillId="0" borderId="18" xfId="1" applyNumberFormat="1" applyBorder="1" applyAlignment="1" applyProtection="1">
      <alignment horizontal="right" vertical="center" wrapText="1"/>
      <protection locked="0"/>
    </xf>
    <xf numFmtId="3" fontId="1" fillId="0" borderId="17" xfId="1" applyNumberFormat="1" applyBorder="1" applyAlignment="1" applyProtection="1">
      <alignment horizontal="right" vertical="center" wrapText="1"/>
      <protection locked="0"/>
    </xf>
    <xf numFmtId="164" fontId="1" fillId="0" borderId="17" xfId="1" applyNumberFormat="1" applyBorder="1" applyAlignment="1" applyProtection="1">
      <alignment horizontal="right" vertical="center" wrapText="1"/>
      <protection locked="0"/>
    </xf>
    <xf numFmtId="3" fontId="1" fillId="0" borderId="19" xfId="1" applyNumberFormat="1" applyBorder="1" applyAlignment="1" applyProtection="1">
      <alignment horizontal="right" vertical="center" wrapText="1"/>
      <protection locked="0"/>
    </xf>
    <xf numFmtId="3" fontId="1" fillId="0" borderId="20" xfId="1" applyNumberFormat="1" applyBorder="1" applyAlignment="1">
      <alignment horizontal="center" vertical="center" wrapText="1"/>
    </xf>
    <xf numFmtId="3" fontId="1" fillId="0" borderId="21" xfId="1" applyNumberFormat="1" applyBorder="1" applyAlignment="1">
      <alignment horizontal="center" vertical="center" wrapText="1"/>
    </xf>
    <xf numFmtId="3" fontId="1" fillId="0" borderId="22" xfId="1" applyNumberFormat="1" applyBorder="1" applyAlignment="1">
      <alignment horizontal="center" vertical="center" wrapText="1"/>
    </xf>
    <xf numFmtId="3" fontId="1" fillId="0" borderId="21" xfId="1" applyNumberFormat="1" applyBorder="1" applyAlignment="1">
      <alignment horizontal="left" wrapText="1" indent="1"/>
    </xf>
    <xf numFmtId="3" fontId="1" fillId="0" borderId="18" xfId="1" applyNumberFormat="1" applyFont="1" applyBorder="1" applyAlignment="1" applyProtection="1">
      <alignment horizontal="right" vertical="center" wrapText="1"/>
      <protection locked="0"/>
    </xf>
    <xf numFmtId="3" fontId="1" fillId="0" borderId="21" xfId="1" applyNumberFormat="1" applyBorder="1" applyAlignment="1" applyProtection="1">
      <alignment horizontal="right" vertical="center" wrapText="1"/>
      <protection locked="0"/>
    </xf>
    <xf numFmtId="3" fontId="1" fillId="0" borderId="23" xfId="1" applyNumberFormat="1" applyBorder="1" applyAlignment="1" applyProtection="1">
      <alignment horizontal="right" vertical="center" wrapText="1"/>
      <protection locked="0"/>
    </xf>
    <xf numFmtId="3" fontId="1" fillId="0" borderId="21" xfId="1" applyNumberFormat="1" applyBorder="1" applyAlignment="1">
      <alignment horizontal="left" vertical="center" wrapText="1" indent="1"/>
    </xf>
    <xf numFmtId="3" fontId="1" fillId="0" borderId="24" xfId="1" applyNumberFormat="1" applyBorder="1" applyAlignment="1" applyProtection="1">
      <alignment horizontal="right" vertical="center" wrapText="1"/>
      <protection locked="0"/>
    </xf>
    <xf numFmtId="3" fontId="1" fillId="0" borderId="25" xfId="1" applyNumberFormat="1" applyBorder="1" applyAlignment="1" applyProtection="1">
      <alignment horizontal="right" vertical="center" wrapText="1"/>
      <protection locked="0"/>
    </xf>
    <xf numFmtId="3" fontId="1" fillId="0" borderId="26" xfId="1" applyNumberFormat="1" applyBorder="1" applyAlignment="1" applyProtection="1">
      <alignment horizontal="right" vertical="center" wrapText="1"/>
      <protection locked="0"/>
    </xf>
    <xf numFmtId="3" fontId="1" fillId="0" borderId="26" xfId="1" applyNumberFormat="1" applyFont="1" applyBorder="1" applyAlignment="1" applyProtection="1">
      <alignment horizontal="right" vertical="center" wrapText="1"/>
      <protection locked="0"/>
    </xf>
    <xf numFmtId="3" fontId="1" fillId="0" borderId="8" xfId="1" applyNumberFormat="1" applyBorder="1" applyAlignment="1" applyProtection="1">
      <alignment horizontal="right" vertical="center" wrapText="1"/>
      <protection locked="0"/>
    </xf>
    <xf numFmtId="164" fontId="1" fillId="0" borderId="21" xfId="1" applyNumberFormat="1" applyBorder="1" applyAlignment="1" applyProtection="1">
      <alignment horizontal="right" vertical="center" wrapText="1"/>
      <protection locked="0"/>
    </xf>
    <xf numFmtId="3" fontId="1" fillId="0" borderId="27" xfId="1" applyNumberFormat="1" applyBorder="1" applyAlignment="1" applyProtection="1">
      <alignment horizontal="right" vertical="center" wrapText="1"/>
      <protection locked="0"/>
    </xf>
    <xf numFmtId="3" fontId="1" fillId="0" borderId="27" xfId="1" applyNumberFormat="1" applyFont="1" applyBorder="1" applyAlignment="1" applyProtection="1">
      <alignment horizontal="right" vertical="center" wrapText="1"/>
      <protection locked="0"/>
    </xf>
    <xf numFmtId="3" fontId="1" fillId="0" borderId="28" xfId="1" applyNumberFormat="1" applyBorder="1" applyAlignment="1">
      <alignment horizontal="center" vertical="center" wrapText="1"/>
    </xf>
    <xf numFmtId="3" fontId="1" fillId="0" borderId="7" xfId="1" applyNumberFormat="1" applyBorder="1" applyAlignment="1">
      <alignment horizontal="center" vertical="center" wrapText="1"/>
    </xf>
    <xf numFmtId="3" fontId="1" fillId="0" borderId="29" xfId="1" applyNumberFormat="1" applyBorder="1" applyAlignment="1">
      <alignment horizontal="center" vertical="center" wrapText="1"/>
    </xf>
    <xf numFmtId="164" fontId="1" fillId="0" borderId="8" xfId="1" applyNumberFormat="1" applyBorder="1" applyAlignment="1" applyProtection="1">
      <alignment horizontal="right" vertical="center" wrapText="1"/>
      <protection locked="0"/>
    </xf>
    <xf numFmtId="3" fontId="1" fillId="2" borderId="9" xfId="1" applyNumberFormat="1" applyFill="1" applyBorder="1" applyAlignment="1">
      <alignment horizontal="center" vertical="center" wrapText="1"/>
    </xf>
    <xf numFmtId="3" fontId="1" fillId="2" borderId="2" xfId="1" applyNumberFormat="1" applyFill="1" applyBorder="1" applyAlignment="1">
      <alignment horizontal="center" vertical="center" wrapText="1"/>
    </xf>
    <xf numFmtId="3" fontId="1" fillId="2" borderId="10" xfId="1" applyNumberFormat="1" applyFill="1" applyBorder="1" applyAlignment="1">
      <alignment horizontal="center" vertical="center" wrapText="1"/>
    </xf>
    <xf numFmtId="3" fontId="2" fillId="2" borderId="2" xfId="1" applyNumberFormat="1" applyFont="1" applyFill="1" applyBorder="1" applyAlignment="1">
      <alignment horizontal="left" wrapText="1" indent="1"/>
    </xf>
    <xf numFmtId="3" fontId="2" fillId="2" borderId="11" xfId="1" applyNumberFormat="1" applyFont="1" applyFill="1" applyBorder="1" applyAlignment="1">
      <alignment horizontal="left" vertical="center" wrapText="1" indent="1"/>
    </xf>
    <xf numFmtId="3" fontId="2" fillId="2" borderId="2" xfId="1" applyNumberFormat="1" applyFont="1" applyFill="1" applyBorder="1" applyAlignment="1" applyProtection="1">
      <alignment horizontal="right" vertical="center" wrapText="1"/>
      <protection locked="0"/>
    </xf>
    <xf numFmtId="3" fontId="2" fillId="2" borderId="5" xfId="1" applyNumberFormat="1" applyFont="1" applyFill="1" applyBorder="1" applyAlignment="1" applyProtection="1">
      <alignment horizontal="right" vertical="center" wrapText="1"/>
      <protection locked="0"/>
    </xf>
    <xf numFmtId="164" fontId="2" fillId="2" borderId="5" xfId="1" applyNumberFormat="1" applyFont="1" applyFill="1" applyBorder="1" applyAlignment="1" applyProtection="1">
      <alignment horizontal="right" vertical="center" wrapText="1"/>
      <protection locked="0"/>
    </xf>
    <xf numFmtId="3" fontId="2" fillId="2" borderId="16" xfId="1" applyNumberFormat="1" applyFont="1" applyFill="1" applyBorder="1" applyAlignment="1" applyProtection="1">
      <alignment horizontal="right" vertical="center" wrapText="1"/>
      <protection locked="0"/>
    </xf>
    <xf numFmtId="3" fontId="2" fillId="2" borderId="2" xfId="1" applyNumberFormat="1" applyFont="1" applyFill="1" applyBorder="1" applyAlignment="1">
      <alignment horizontal="left" vertical="center" wrapText="1" indent="1"/>
    </xf>
    <xf numFmtId="3" fontId="1" fillId="0" borderId="30" xfId="1" applyNumberFormat="1" applyFill="1" applyBorder="1" applyAlignment="1">
      <alignment horizontal="center" vertical="center" wrapText="1"/>
    </xf>
    <xf numFmtId="3" fontId="1" fillId="0" borderId="8" xfId="1" applyNumberFormat="1" applyFill="1" applyBorder="1" applyAlignment="1">
      <alignment horizontal="center" vertical="center" wrapText="1"/>
    </xf>
    <xf numFmtId="3" fontId="1" fillId="0" borderId="31" xfId="1" applyNumberFormat="1" applyFill="1" applyBorder="1" applyAlignment="1">
      <alignment horizontal="center" vertical="center" wrapText="1"/>
    </xf>
    <xf numFmtId="3" fontId="6" fillId="0" borderId="8" xfId="1" applyNumberFormat="1" applyFont="1" applyFill="1" applyBorder="1" applyAlignment="1">
      <alignment horizontal="left" vertical="center" wrapText="1" indent="1"/>
    </xf>
    <xf numFmtId="3" fontId="6" fillId="0" borderId="32" xfId="1" applyNumberFormat="1" applyFont="1" applyFill="1" applyBorder="1" applyAlignment="1">
      <alignment horizontal="left" vertical="center" wrapText="1" indent="1"/>
    </xf>
    <xf numFmtId="3" fontId="1" fillId="0" borderId="26" xfId="0" applyNumberFormat="1" applyFont="1" applyBorder="1" applyAlignment="1">
      <alignment vertical="center" wrapText="1"/>
    </xf>
    <xf numFmtId="3" fontId="6" fillId="0" borderId="8" xfId="1" applyNumberFormat="1" applyFont="1" applyFill="1" applyBorder="1" applyAlignment="1" applyProtection="1">
      <alignment horizontal="right" vertical="center" wrapText="1"/>
      <protection locked="0"/>
    </xf>
    <xf numFmtId="3" fontId="2" fillId="0" borderId="8" xfId="1" applyNumberFormat="1" applyFont="1" applyFill="1" applyBorder="1" applyAlignment="1" applyProtection="1">
      <alignment horizontal="right" vertical="center" wrapText="1"/>
      <protection locked="0"/>
    </xf>
    <xf numFmtId="3" fontId="2" fillId="0" borderId="33" xfId="1" applyNumberFormat="1" applyFont="1" applyFill="1" applyBorder="1" applyAlignment="1" applyProtection="1">
      <alignment horizontal="right" vertical="center" wrapText="1"/>
      <protection locked="0"/>
    </xf>
    <xf numFmtId="3" fontId="1" fillId="0" borderId="0" xfId="1" applyNumberFormat="1" applyFill="1"/>
    <xf numFmtId="3" fontId="1" fillId="0" borderId="21" xfId="1" applyNumberFormat="1" applyBorder="1" applyAlignment="1">
      <alignment horizontal="center" vertical="center"/>
    </xf>
    <xf numFmtId="3" fontId="1" fillId="0" borderId="34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3" fontId="1" fillId="0" borderId="35" xfId="0" applyNumberFormat="1" applyFont="1" applyBorder="1" applyAlignment="1">
      <alignment vertical="center" wrapText="1"/>
    </xf>
    <xf numFmtId="3" fontId="1" fillId="0" borderId="20" xfId="1" applyNumberFormat="1" applyBorder="1" applyAlignment="1">
      <alignment horizontal="center" vertical="center"/>
    </xf>
    <xf numFmtId="3" fontId="1" fillId="0" borderId="22" xfId="1" applyNumberFormat="1" applyBorder="1" applyAlignment="1">
      <alignment horizontal="center" vertical="center"/>
    </xf>
    <xf numFmtId="3" fontId="1" fillId="0" borderId="21" xfId="1" applyNumberFormat="1" applyBorder="1"/>
    <xf numFmtId="3" fontId="1" fillId="0" borderId="36" xfId="1" applyNumberFormat="1" applyBorder="1" applyAlignment="1" applyProtection="1">
      <alignment horizontal="right" vertical="center" wrapText="1"/>
      <protection locked="0"/>
    </xf>
    <xf numFmtId="3" fontId="1" fillId="0" borderId="8" xfId="0" applyNumberFormat="1" applyFont="1" applyBorder="1" applyAlignment="1">
      <alignment vertical="center" wrapText="1"/>
    </xf>
    <xf numFmtId="3" fontId="1" fillId="0" borderId="28" xfId="1" applyNumberFormat="1" applyBorder="1" applyAlignment="1">
      <alignment horizontal="center" vertical="center"/>
    </xf>
    <xf numFmtId="3" fontId="1" fillId="0" borderId="7" xfId="1" applyNumberFormat="1" applyBorder="1" applyAlignment="1">
      <alignment horizontal="center" vertical="center"/>
    </xf>
    <xf numFmtId="3" fontId="1" fillId="0" borderId="29" xfId="1" applyNumberFormat="1" applyBorder="1" applyAlignment="1">
      <alignment horizontal="center" vertical="center"/>
    </xf>
    <xf numFmtId="3" fontId="1" fillId="0" borderId="7" xfId="0" applyNumberFormat="1" applyFont="1" applyBorder="1" applyAlignment="1">
      <alignment vertical="center" wrapText="1"/>
    </xf>
    <xf numFmtId="3" fontId="1" fillId="2" borderId="9" xfId="1" applyNumberFormat="1" applyFill="1" applyBorder="1" applyAlignment="1">
      <alignment horizontal="center" vertical="center"/>
    </xf>
    <xf numFmtId="3" fontId="1" fillId="2" borderId="2" xfId="1" applyNumberFormat="1" applyFill="1" applyBorder="1" applyAlignment="1">
      <alignment horizontal="center" vertical="center"/>
    </xf>
    <xf numFmtId="3" fontId="1" fillId="2" borderId="10" xfId="1" applyNumberFormat="1" applyFill="1" applyBorder="1" applyAlignment="1">
      <alignment horizontal="center" vertical="center"/>
    </xf>
    <xf numFmtId="3" fontId="2" fillId="2" borderId="11" xfId="1" applyNumberFormat="1" applyFont="1" applyFill="1" applyBorder="1" applyAlignment="1">
      <alignment horizontal="right" vertical="center" wrapText="1"/>
    </xf>
    <xf numFmtId="164" fontId="2" fillId="2" borderId="11" xfId="1" applyNumberFormat="1" applyFont="1" applyFill="1" applyBorder="1" applyAlignment="1">
      <alignment horizontal="right" vertical="center" wrapText="1"/>
    </xf>
    <xf numFmtId="3" fontId="2" fillId="2" borderId="16" xfId="1" applyNumberFormat="1" applyFont="1" applyFill="1" applyBorder="1" applyAlignment="1">
      <alignment horizontal="right" vertical="center" wrapText="1"/>
    </xf>
    <xf numFmtId="3" fontId="1" fillId="0" borderId="12" xfId="1" applyNumberFormat="1" applyBorder="1" applyAlignment="1">
      <alignment horizontal="center" vertical="center"/>
    </xf>
    <xf numFmtId="3" fontId="1" fillId="0" borderId="4" xfId="1" applyNumberFormat="1" applyBorder="1" applyAlignment="1">
      <alignment horizontal="center" vertical="center"/>
    </xf>
    <xf numFmtId="3" fontId="1" fillId="0" borderId="13" xfId="1" applyNumberFormat="1" applyBorder="1" applyAlignment="1">
      <alignment horizontal="center" vertical="center"/>
    </xf>
    <xf numFmtId="3" fontId="1" fillId="0" borderId="3" xfId="1" applyNumberFormat="1" applyBorder="1" applyAlignment="1">
      <alignment horizontal="left" vertical="center" wrapText="1" indent="1"/>
    </xf>
    <xf numFmtId="3" fontId="1" fillId="0" borderId="37" xfId="1" applyNumberFormat="1" applyBorder="1"/>
    <xf numFmtId="3" fontId="1" fillId="0" borderId="3" xfId="1" applyNumberFormat="1" applyBorder="1"/>
    <xf numFmtId="164" fontId="1" fillId="0" borderId="3" xfId="1" applyNumberFormat="1" applyBorder="1"/>
    <xf numFmtId="3" fontId="2" fillId="0" borderId="4" xfId="0" applyNumberFormat="1" applyFont="1" applyBorder="1" applyAlignment="1">
      <alignment vertical="center" wrapText="1"/>
    </xf>
    <xf numFmtId="3" fontId="1" fillId="0" borderId="3" xfId="1" applyNumberFormat="1" applyBorder="1" applyAlignment="1" applyProtection="1">
      <alignment horizontal="right" vertical="center" wrapText="1"/>
      <protection locked="0"/>
    </xf>
    <xf numFmtId="3" fontId="2" fillId="0" borderId="38" xfId="0" applyNumberFormat="1" applyFont="1" applyBorder="1" applyAlignment="1">
      <alignment vertical="center" wrapText="1"/>
    </xf>
    <xf numFmtId="3" fontId="1" fillId="0" borderId="39" xfId="1" applyNumberFormat="1" applyBorder="1" applyAlignment="1">
      <alignment horizontal="center" vertical="center"/>
    </xf>
    <xf numFmtId="3" fontId="1" fillId="0" borderId="40" xfId="1" applyNumberFormat="1" applyBorder="1" applyAlignment="1" applyProtection="1">
      <alignment horizontal="right" vertical="center" wrapText="1"/>
      <protection locked="0"/>
    </xf>
    <xf numFmtId="3" fontId="1" fillId="0" borderId="23" xfId="0" applyNumberFormat="1" applyFont="1" applyBorder="1" applyAlignment="1">
      <alignment vertical="center" wrapText="1"/>
    </xf>
    <xf numFmtId="3" fontId="1" fillId="0" borderId="41" xfId="0" applyNumberFormat="1" applyFont="1" applyBorder="1" applyAlignment="1">
      <alignment vertical="center" wrapText="1"/>
    </xf>
    <xf numFmtId="3" fontId="1" fillId="0" borderId="8" xfId="1" applyNumberFormat="1" applyBorder="1" applyAlignment="1">
      <alignment horizontal="left" vertical="center" wrapText="1" indent="1"/>
    </xf>
    <xf numFmtId="3" fontId="2" fillId="0" borderId="41" xfId="0" applyNumberFormat="1" applyFont="1" applyBorder="1" applyAlignment="1">
      <alignment vertical="center" wrapText="1"/>
    </xf>
    <xf numFmtId="3" fontId="2" fillId="0" borderId="23" xfId="0" applyNumberFormat="1" applyFont="1" applyBorder="1" applyAlignment="1">
      <alignment vertical="center" wrapText="1"/>
    </xf>
    <xf numFmtId="3" fontId="1" fillId="0" borderId="42" xfId="1" applyNumberFormat="1" applyBorder="1" applyAlignment="1">
      <alignment horizontal="center" vertical="center"/>
    </xf>
    <xf numFmtId="3" fontId="1" fillId="0" borderId="24" xfId="1" applyNumberFormat="1" applyBorder="1" applyAlignment="1">
      <alignment horizontal="center" vertical="center"/>
    </xf>
    <xf numFmtId="3" fontId="1" fillId="0" borderId="0" xfId="1" applyNumberFormat="1" applyAlignment="1">
      <alignment vertical="center"/>
    </xf>
    <xf numFmtId="3" fontId="1" fillId="0" borderId="24" xfId="1" applyNumberFormat="1" applyBorder="1" applyAlignment="1">
      <alignment horizontal="left" vertical="center" wrapText="1" indent="1"/>
    </xf>
    <xf numFmtId="164" fontId="1" fillId="0" borderId="24" xfId="1" applyNumberFormat="1" applyBorder="1"/>
    <xf numFmtId="3" fontId="1" fillId="0" borderId="24" xfId="1" applyNumberFormat="1" applyBorder="1"/>
    <xf numFmtId="3" fontId="1" fillId="0" borderId="25" xfId="0" applyNumberFormat="1" applyFont="1" applyBorder="1" applyAlignment="1">
      <alignment vertical="center" wrapText="1"/>
    </xf>
    <xf numFmtId="3" fontId="1" fillId="0" borderId="40" xfId="1" applyNumberFormat="1" applyBorder="1"/>
    <xf numFmtId="164" fontId="1" fillId="0" borderId="21" xfId="1" applyNumberFormat="1" applyBorder="1"/>
    <xf numFmtId="3" fontId="1" fillId="0" borderId="36" xfId="0" applyNumberFormat="1" applyFont="1" applyBorder="1" applyAlignment="1">
      <alignment vertical="center" wrapText="1"/>
    </xf>
    <xf numFmtId="3" fontId="1" fillId="0" borderId="7" xfId="1" applyNumberFormat="1" applyBorder="1" applyAlignment="1">
      <alignment horizontal="left" vertical="center" wrapText="1" indent="1"/>
    </xf>
    <xf numFmtId="3" fontId="1" fillId="0" borderId="32" xfId="1" applyNumberFormat="1" applyBorder="1" applyAlignment="1">
      <alignment horizontal="left" vertical="center" wrapText="1" indent="1"/>
    </xf>
    <xf numFmtId="3" fontId="1" fillId="0" borderId="43" xfId="1" applyNumberFormat="1" applyBorder="1" applyAlignment="1" applyProtection="1">
      <alignment horizontal="right" vertical="center" wrapText="1"/>
      <protection locked="0"/>
    </xf>
    <xf numFmtId="3" fontId="1" fillId="0" borderId="7" xfId="1" applyNumberFormat="1" applyBorder="1" applyAlignment="1" applyProtection="1">
      <alignment horizontal="right" vertical="center" wrapText="1"/>
      <protection locked="0"/>
    </xf>
    <xf numFmtId="3" fontId="1" fillId="0" borderId="44" xfId="0" applyNumberFormat="1" applyFont="1" applyBorder="1" applyAlignment="1">
      <alignment vertical="center" wrapText="1"/>
    </xf>
    <xf numFmtId="3" fontId="1" fillId="2" borderId="1" xfId="1" applyNumberFormat="1" applyFill="1" applyBorder="1" applyAlignment="1">
      <alignment horizontal="center" vertical="center"/>
    </xf>
    <xf numFmtId="3" fontId="1" fillId="2" borderId="11" xfId="1" applyNumberFormat="1" applyFill="1" applyBorder="1" applyAlignment="1">
      <alignment horizontal="center" vertical="center"/>
    </xf>
    <xf numFmtId="3" fontId="2" fillId="2" borderId="11" xfId="1" applyNumberFormat="1" applyFont="1" applyFill="1" applyBorder="1" applyAlignment="1" applyProtection="1">
      <alignment horizontal="right" vertical="center" wrapText="1"/>
      <protection locked="0"/>
    </xf>
    <xf numFmtId="164" fontId="2" fillId="2" borderId="11" xfId="1" applyNumberFormat="1" applyFont="1" applyFill="1" applyBorder="1" applyAlignment="1" applyProtection="1">
      <alignment horizontal="right" vertical="center" wrapText="1"/>
      <protection locked="0"/>
    </xf>
    <xf numFmtId="3" fontId="1" fillId="0" borderId="45" xfId="1" applyNumberFormat="1" applyBorder="1" applyAlignment="1">
      <alignment horizontal="center" vertical="center"/>
    </xf>
    <xf numFmtId="3" fontId="1" fillId="0" borderId="17" xfId="1" applyNumberFormat="1" applyBorder="1" applyAlignment="1">
      <alignment horizontal="center" vertical="center"/>
    </xf>
    <xf numFmtId="3" fontId="1" fillId="0" borderId="46" xfId="1" applyNumberFormat="1" applyBorder="1" applyAlignment="1">
      <alignment horizontal="center" vertical="center"/>
    </xf>
    <xf numFmtId="3" fontId="1" fillId="0" borderId="15" xfId="1" applyNumberFormat="1" applyBorder="1" applyAlignment="1" applyProtection="1">
      <alignment horizontal="right" vertical="center" wrapText="1"/>
      <protection locked="0"/>
    </xf>
    <xf numFmtId="3" fontId="1" fillId="0" borderId="47" xfId="1" applyNumberFormat="1" applyBorder="1" applyAlignment="1">
      <alignment horizontal="center" vertical="center"/>
    </xf>
    <xf numFmtId="3" fontId="1" fillId="0" borderId="48" xfId="1" applyNumberFormat="1" applyBorder="1" applyAlignment="1">
      <alignment horizontal="center" vertical="center"/>
    </xf>
    <xf numFmtId="3" fontId="1" fillId="0" borderId="0" xfId="1" applyNumberFormat="1" applyAlignment="1">
      <alignment horizontal="left" indent="1"/>
    </xf>
    <xf numFmtId="3" fontId="1" fillId="0" borderId="49" xfId="1" applyNumberFormat="1" applyBorder="1" applyAlignment="1">
      <alignment horizontal="left" indent="1"/>
    </xf>
    <xf numFmtId="164" fontId="1" fillId="0" borderId="24" xfId="1" applyNumberFormat="1" applyBorder="1" applyAlignment="1" applyProtection="1">
      <alignment horizontal="right" vertical="center" wrapText="1"/>
      <protection locked="0"/>
    </xf>
    <xf numFmtId="3" fontId="1" fillId="0" borderId="50" xfId="1" applyNumberFormat="1" applyBorder="1" applyAlignment="1" applyProtection="1">
      <alignment horizontal="right" vertical="center" wrapText="1"/>
      <protection locked="0"/>
    </xf>
    <xf numFmtId="3" fontId="2" fillId="2" borderId="2" xfId="1" applyNumberFormat="1" applyFont="1" applyFill="1" applyBorder="1" applyAlignment="1">
      <alignment vertical="center" wrapText="1"/>
    </xf>
    <xf numFmtId="3" fontId="2" fillId="4" borderId="51" xfId="1" applyNumberFormat="1" applyFont="1" applyFill="1" applyBorder="1" applyAlignment="1">
      <alignment horizontal="right" vertical="center" wrapText="1"/>
    </xf>
    <xf numFmtId="3" fontId="2" fillId="2" borderId="2" xfId="1" applyNumberFormat="1" applyFont="1" applyFill="1" applyBorder="1" applyAlignment="1">
      <alignment horizontal="right" vertical="center" wrapText="1"/>
    </xf>
    <xf numFmtId="3" fontId="2" fillId="2" borderId="6" xfId="1" applyNumberFormat="1" applyFont="1" applyFill="1" applyBorder="1" applyAlignment="1">
      <alignment horizontal="right" vertical="center" wrapText="1"/>
    </xf>
    <xf numFmtId="3" fontId="2" fillId="4" borderId="52" xfId="1" applyNumberFormat="1" applyFont="1" applyFill="1" applyBorder="1" applyAlignment="1">
      <alignment horizontal="right" vertical="center" wrapText="1"/>
    </xf>
    <xf numFmtId="164" fontId="2" fillId="2" borderId="2" xfId="1" applyNumberFormat="1" applyFont="1" applyFill="1" applyBorder="1" applyAlignment="1">
      <alignment horizontal="right" vertical="center" wrapText="1"/>
    </xf>
    <xf numFmtId="3" fontId="7" fillId="2" borderId="2" xfId="1" applyNumberFormat="1" applyFont="1" applyFill="1" applyBorder="1" applyAlignment="1">
      <alignment horizontal="left" wrapText="1" indent="1"/>
    </xf>
    <xf numFmtId="3" fontId="8" fillId="2" borderId="11" xfId="1" applyNumberFormat="1" applyFont="1" applyFill="1" applyBorder="1" applyAlignment="1">
      <alignment horizontal="left" vertical="center" wrapText="1" indent="1"/>
    </xf>
    <xf numFmtId="3" fontId="7" fillId="2" borderId="11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3" fontId="7" fillId="2" borderId="16" xfId="1" applyNumberFormat="1" applyFont="1" applyFill="1" applyBorder="1" applyAlignment="1">
      <alignment horizontal="right" vertical="center" wrapText="1"/>
    </xf>
    <xf numFmtId="3" fontId="1" fillId="0" borderId="37" xfId="1" applyNumberFormat="1" applyBorder="1" applyAlignment="1" applyProtection="1">
      <alignment horizontal="right" vertical="center" wrapText="1"/>
      <protection locked="0"/>
    </xf>
    <xf numFmtId="164" fontId="1" fillId="0" borderId="3" xfId="1" applyNumberFormat="1" applyBorder="1" applyAlignment="1" applyProtection="1">
      <alignment horizontal="right" vertical="center" wrapText="1"/>
      <protection locked="0"/>
    </xf>
    <xf numFmtId="3" fontId="1" fillId="0" borderId="33" xfId="1" applyNumberFormat="1" applyBorder="1" applyAlignment="1" applyProtection="1">
      <alignment horizontal="right" vertical="center" wrapText="1"/>
      <protection locked="0"/>
    </xf>
    <xf numFmtId="3" fontId="1" fillId="0" borderId="35" xfId="1" applyNumberFormat="1" applyBorder="1" applyAlignment="1" applyProtection="1">
      <alignment horizontal="right" vertical="center" wrapText="1"/>
      <protection locked="0"/>
    </xf>
    <xf numFmtId="3" fontId="1" fillId="0" borderId="53" xfId="1" applyNumberFormat="1" applyBorder="1" applyAlignment="1">
      <alignment horizontal="left" vertical="center" wrapText="1" indent="1"/>
    </xf>
    <xf numFmtId="3" fontId="1" fillId="0" borderId="53" xfId="1" applyNumberFormat="1" applyBorder="1" applyAlignment="1" applyProtection="1">
      <alignment horizontal="right" vertical="center" wrapText="1"/>
      <protection locked="0"/>
    </xf>
    <xf numFmtId="3" fontId="1" fillId="0" borderId="54" xfId="1" applyNumberFormat="1" applyBorder="1" applyAlignment="1" applyProtection="1">
      <alignment horizontal="right" vertical="center" wrapText="1"/>
      <protection locked="0"/>
    </xf>
    <xf numFmtId="3" fontId="3" fillId="2" borderId="11" xfId="1" applyNumberFormat="1" applyFont="1" applyFill="1" applyBorder="1" applyAlignment="1">
      <alignment horizontal="left" wrapText="1" indent="1"/>
    </xf>
    <xf numFmtId="3" fontId="2" fillId="2" borderId="4" xfId="1" applyNumberFormat="1" applyFont="1" applyFill="1" applyBorder="1" applyAlignment="1">
      <alignment vertical="center" wrapText="1"/>
    </xf>
    <xf numFmtId="3" fontId="2" fillId="2" borderId="14" xfId="1" applyNumberFormat="1" applyFont="1" applyFill="1" applyBorder="1" applyAlignment="1">
      <alignment vertical="center" wrapText="1"/>
    </xf>
    <xf numFmtId="164" fontId="2" fillId="2" borderId="2" xfId="1" applyNumberFormat="1" applyFont="1" applyFill="1" applyBorder="1" applyAlignment="1">
      <alignment vertical="center" wrapText="1"/>
    </xf>
    <xf numFmtId="3" fontId="2" fillId="2" borderId="16" xfId="1" applyNumberFormat="1" applyFont="1" applyFill="1" applyBorder="1" applyAlignment="1">
      <alignment vertical="center" wrapText="1"/>
    </xf>
    <xf numFmtId="3" fontId="1" fillId="0" borderId="3" xfId="1" applyNumberFormat="1" applyBorder="1" applyAlignment="1">
      <alignment horizontal="center" vertical="center" wrapText="1"/>
    </xf>
    <xf numFmtId="3" fontId="1" fillId="0" borderId="55" xfId="1" applyNumberFormat="1" applyBorder="1" applyAlignment="1">
      <alignment horizontal="left" vertical="center" wrapText="1" indent="1"/>
    </xf>
    <xf numFmtId="3" fontId="1" fillId="0" borderId="18" xfId="1" applyNumberFormat="1" applyBorder="1" applyAlignment="1" applyProtection="1">
      <alignment vertical="center" wrapText="1"/>
      <protection locked="0"/>
    </xf>
    <xf numFmtId="3" fontId="1" fillId="0" borderId="56" xfId="1" applyNumberFormat="1" applyBorder="1" applyAlignment="1" applyProtection="1">
      <alignment vertical="center" wrapText="1"/>
      <protection locked="0"/>
    </xf>
    <xf numFmtId="164" fontId="1" fillId="0" borderId="56" xfId="1" applyNumberFormat="1" applyBorder="1" applyAlignment="1" applyProtection="1">
      <alignment vertical="center" wrapText="1"/>
      <protection locked="0"/>
    </xf>
    <xf numFmtId="3" fontId="1" fillId="0" borderId="17" xfId="1" applyNumberFormat="1" applyBorder="1" applyAlignment="1" applyProtection="1">
      <alignment vertical="center" wrapText="1"/>
      <protection locked="0"/>
    </xf>
    <xf numFmtId="3" fontId="1" fillId="0" borderId="33" xfId="1" applyNumberFormat="1" applyBorder="1" applyAlignment="1" applyProtection="1">
      <alignment vertical="center" wrapText="1"/>
      <protection locked="0"/>
    </xf>
    <xf numFmtId="3" fontId="1" fillId="0" borderId="39" xfId="1" applyNumberFormat="1" applyBorder="1" applyAlignment="1">
      <alignment horizontal="center" vertical="center" wrapText="1"/>
    </xf>
    <xf numFmtId="3" fontId="1" fillId="0" borderId="21" xfId="1" applyNumberFormat="1" applyBorder="1" applyAlignment="1">
      <alignment vertical="center" wrapText="1"/>
    </xf>
    <xf numFmtId="164" fontId="1" fillId="0" borderId="53" xfId="1" applyNumberFormat="1" applyBorder="1" applyAlignment="1" applyProtection="1">
      <alignment vertical="center" wrapText="1"/>
      <protection locked="0"/>
    </xf>
    <xf numFmtId="3" fontId="1" fillId="0" borderId="36" xfId="1" applyNumberFormat="1" applyBorder="1" applyAlignment="1" applyProtection="1">
      <alignment vertical="center" wrapText="1"/>
      <protection locked="0"/>
    </xf>
    <xf numFmtId="3" fontId="1" fillId="0" borderId="57" xfId="1" applyNumberFormat="1" applyBorder="1" applyAlignment="1">
      <alignment horizontal="left" vertical="center" wrapText="1" indent="1"/>
    </xf>
    <xf numFmtId="164" fontId="1" fillId="0" borderId="57" xfId="1" applyNumberFormat="1" applyBorder="1" applyAlignment="1" applyProtection="1">
      <alignment vertical="center" wrapText="1"/>
      <protection locked="0"/>
    </xf>
    <xf numFmtId="3" fontId="1" fillId="0" borderId="22" xfId="1" applyNumberFormat="1" applyBorder="1" applyAlignment="1">
      <alignment horizontal="left" vertical="center" wrapText="1" indent="1"/>
    </xf>
    <xf numFmtId="3" fontId="1" fillId="0" borderId="58" xfId="1" applyNumberFormat="1" applyBorder="1" applyAlignment="1">
      <alignment horizontal="left" vertical="center" wrapText="1" indent="1"/>
    </xf>
    <xf numFmtId="3" fontId="1" fillId="0" borderId="59" xfId="1" applyNumberFormat="1" applyBorder="1" applyAlignment="1" applyProtection="1">
      <alignment vertical="center" wrapText="1"/>
      <protection locked="0"/>
    </xf>
    <xf numFmtId="3" fontId="1" fillId="0" borderId="0" xfId="1" applyNumberFormat="1" applyAlignment="1">
      <alignment horizontal="left" vertical="center" wrapText="1" indent="1"/>
    </xf>
    <xf numFmtId="3" fontId="1" fillId="0" borderId="40" xfId="1" applyNumberFormat="1" applyBorder="1" applyAlignment="1" applyProtection="1">
      <alignment vertical="center" wrapText="1"/>
      <protection locked="0"/>
    </xf>
    <xf numFmtId="3" fontId="1" fillId="0" borderId="21" xfId="1" applyNumberFormat="1" applyBorder="1" applyAlignment="1" applyProtection="1">
      <alignment vertical="center" wrapText="1"/>
      <protection locked="0"/>
    </xf>
    <xf numFmtId="164" fontId="1" fillId="0" borderId="21" xfId="1" applyNumberFormat="1" applyBorder="1" applyAlignment="1" applyProtection="1">
      <alignment vertical="center" wrapText="1"/>
      <protection locked="0"/>
    </xf>
    <xf numFmtId="3" fontId="10" fillId="0" borderId="56" xfId="1" applyNumberFormat="1" applyFont="1" applyBorder="1" applyAlignment="1">
      <alignment horizontal="left" vertical="center" wrapText="1" indent="1"/>
    </xf>
    <xf numFmtId="3" fontId="1" fillId="0" borderId="60" xfId="1" applyNumberFormat="1" applyBorder="1" applyAlignment="1" applyProtection="1">
      <alignment vertical="center" wrapText="1"/>
      <protection locked="0"/>
    </xf>
    <xf numFmtId="3" fontId="11" fillId="0" borderId="56" xfId="1" applyNumberFormat="1" applyFont="1" applyBorder="1" applyAlignment="1" applyProtection="1">
      <alignment vertical="center" wrapText="1"/>
      <protection locked="0"/>
    </xf>
    <xf numFmtId="3" fontId="1" fillId="0" borderId="56" xfId="1" applyNumberFormat="1" applyBorder="1" applyAlignment="1">
      <alignment horizontal="left" vertical="center" wrapText="1" indent="1"/>
    </xf>
    <xf numFmtId="3" fontId="1" fillId="0" borderId="61" xfId="1" applyNumberFormat="1" applyBorder="1" applyAlignment="1" applyProtection="1">
      <alignment vertical="center" wrapText="1"/>
      <protection locked="0"/>
    </xf>
    <xf numFmtId="3" fontId="9" fillId="0" borderId="53" xfId="1" applyNumberFormat="1" applyFont="1" applyBorder="1" applyAlignment="1" applyProtection="1">
      <alignment vertical="center" wrapText="1"/>
      <protection locked="0"/>
    </xf>
    <xf numFmtId="3" fontId="1" fillId="0" borderId="30" xfId="1" applyNumberFormat="1" applyBorder="1" applyAlignment="1">
      <alignment horizontal="center" vertical="center" wrapText="1"/>
    </xf>
    <xf numFmtId="3" fontId="1" fillId="0" borderId="8" xfId="1" applyNumberFormat="1" applyBorder="1" applyAlignment="1">
      <alignment horizontal="center" vertical="center" wrapText="1"/>
    </xf>
    <xf numFmtId="3" fontId="1" fillId="0" borderId="31" xfId="1" applyNumberFormat="1" applyBorder="1" applyAlignment="1">
      <alignment horizontal="center" vertical="center" wrapText="1"/>
    </xf>
    <xf numFmtId="3" fontId="1" fillId="0" borderId="54" xfId="1" applyNumberFormat="1" applyBorder="1" applyAlignment="1" applyProtection="1">
      <alignment vertical="center" wrapText="1"/>
      <protection locked="0"/>
    </xf>
    <xf numFmtId="3" fontId="1" fillId="0" borderId="32" xfId="1" applyNumberFormat="1" applyFont="1" applyBorder="1" applyAlignment="1" applyProtection="1">
      <alignment vertical="center" wrapText="1"/>
      <protection locked="0"/>
    </xf>
    <xf numFmtId="164" fontId="1" fillId="0" borderId="32" xfId="1" applyNumberFormat="1" applyBorder="1" applyAlignment="1" applyProtection="1">
      <alignment vertical="center" wrapText="1"/>
      <protection locked="0"/>
    </xf>
    <xf numFmtId="3" fontId="1" fillId="0" borderId="8" xfId="1" applyNumberFormat="1" applyBorder="1" applyAlignment="1" applyProtection="1">
      <alignment vertical="center" wrapText="1"/>
      <protection locked="0"/>
    </xf>
    <xf numFmtId="3" fontId="1" fillId="0" borderId="50" xfId="1" applyNumberFormat="1" applyBorder="1" applyAlignment="1" applyProtection="1">
      <alignment vertical="center" wrapText="1"/>
      <protection locked="0"/>
    </xf>
    <xf numFmtId="3" fontId="2" fillId="2" borderId="11" xfId="1" applyNumberFormat="1" applyFont="1" applyFill="1" applyBorder="1" applyAlignment="1">
      <alignment vertical="center" wrapText="1"/>
    </xf>
    <xf numFmtId="164" fontId="2" fillId="2" borderId="11" xfId="1" applyNumberFormat="1" applyFont="1" applyFill="1" applyBorder="1" applyAlignment="1">
      <alignment vertical="center" wrapText="1"/>
    </xf>
    <xf numFmtId="3" fontId="1" fillId="0" borderId="53" xfId="1" applyNumberFormat="1" applyBorder="1" applyAlignment="1" applyProtection="1">
      <alignment vertical="center" wrapText="1"/>
      <protection locked="0"/>
    </xf>
    <xf numFmtId="3" fontId="0" fillId="0" borderId="56" xfId="1" applyNumberFormat="1" applyFont="1" applyBorder="1" applyAlignment="1">
      <alignment horizontal="left" vertical="center" wrapText="1" indent="1"/>
    </xf>
    <xf numFmtId="3" fontId="7" fillId="2" borderId="2" xfId="1" applyNumberFormat="1" applyFont="1" applyFill="1" applyBorder="1" applyAlignment="1">
      <alignment horizontal="left" vertical="center" wrapText="1" indent="1"/>
    </xf>
    <xf numFmtId="3" fontId="7" fillId="2" borderId="11" xfId="1" applyNumberFormat="1" applyFont="1" applyFill="1" applyBorder="1" applyAlignment="1">
      <alignment horizontal="left" vertical="center" wrapText="1" indent="1"/>
    </xf>
    <xf numFmtId="3" fontId="2" fillId="2" borderId="11" xfId="1" applyNumberFormat="1" applyFont="1" applyFill="1" applyBorder="1" applyAlignment="1">
      <alignment horizontal="center" vertical="center" wrapText="1"/>
    </xf>
    <xf numFmtId="3" fontId="1" fillId="2" borderId="3" xfId="1" applyNumberFormat="1" applyFill="1" applyBorder="1" applyAlignment="1">
      <alignment horizontal="center" vertical="center" wrapText="1"/>
    </xf>
    <xf numFmtId="3" fontId="12" fillId="2" borderId="17" xfId="1" applyNumberFormat="1" applyFont="1" applyFill="1" applyBorder="1" applyAlignment="1">
      <alignment horizontal="left" vertical="center" wrapText="1" indent="1"/>
    </xf>
    <xf numFmtId="3" fontId="12" fillId="2" borderId="56" xfId="1" applyNumberFormat="1" applyFont="1" applyFill="1" applyBorder="1" applyAlignment="1">
      <alignment horizontal="left" vertical="center" wrapText="1" indent="1"/>
    </xf>
    <xf numFmtId="3" fontId="1" fillId="2" borderId="53" xfId="1" applyNumberFormat="1" applyFill="1" applyBorder="1" applyAlignment="1">
      <alignment vertical="center" wrapText="1"/>
    </xf>
    <xf numFmtId="164" fontId="1" fillId="2" borderId="53" xfId="1" applyNumberFormat="1" applyFill="1" applyBorder="1" applyAlignment="1">
      <alignment vertical="center" wrapText="1"/>
    </xf>
    <xf numFmtId="3" fontId="1" fillId="2" borderId="21" xfId="1" applyNumberFormat="1" applyFill="1" applyBorder="1" applyAlignment="1">
      <alignment vertical="center" wrapText="1"/>
    </xf>
    <xf numFmtId="3" fontId="1" fillId="2" borderId="36" xfId="1" applyNumberFormat="1" applyFill="1" applyBorder="1" applyAlignment="1">
      <alignment vertical="center" wrapText="1"/>
    </xf>
    <xf numFmtId="3" fontId="1" fillId="0" borderId="17" xfId="1" applyNumberFormat="1" applyBorder="1" applyAlignment="1">
      <alignment horizontal="center" vertical="center" wrapText="1"/>
    </xf>
    <xf numFmtId="3" fontId="1" fillId="0" borderId="17" xfId="1" applyNumberFormat="1" applyBorder="1" applyAlignment="1">
      <alignment horizontal="left" vertical="center" wrapText="1" indent="2"/>
    </xf>
    <xf numFmtId="3" fontId="1" fillId="0" borderId="56" xfId="1" applyNumberFormat="1" applyBorder="1" applyAlignment="1">
      <alignment horizontal="left" vertical="center" wrapText="1" indent="2"/>
    </xf>
    <xf numFmtId="3" fontId="1" fillId="0" borderId="56" xfId="1" applyNumberFormat="1" applyBorder="1" applyAlignment="1">
      <alignment horizontal="center" vertical="center"/>
    </xf>
    <xf numFmtId="3" fontId="1" fillId="0" borderId="56" xfId="1" applyNumberFormat="1" applyBorder="1" applyAlignment="1">
      <alignment horizontal="center" vertical="center" wrapText="1"/>
    </xf>
    <xf numFmtId="3" fontId="1" fillId="2" borderId="39" xfId="1" applyNumberFormat="1" applyFill="1" applyBorder="1" applyAlignment="1">
      <alignment horizontal="center" vertical="center" wrapText="1"/>
    </xf>
    <xf numFmtId="3" fontId="1" fillId="2" borderId="21" xfId="1" applyNumberFormat="1" applyFill="1" applyBorder="1" applyAlignment="1">
      <alignment horizontal="center" vertical="center" wrapText="1"/>
    </xf>
    <xf numFmtId="3" fontId="1" fillId="0" borderId="21" xfId="1" applyNumberFormat="1" applyBorder="1" applyAlignment="1">
      <alignment horizontal="left" vertical="center" wrapText="1" indent="2"/>
    </xf>
    <xf numFmtId="3" fontId="1" fillId="0" borderId="32" xfId="1" applyNumberFormat="1" applyBorder="1" applyAlignment="1" applyProtection="1">
      <alignment vertical="center" wrapText="1"/>
      <protection locked="0"/>
    </xf>
    <xf numFmtId="3" fontId="1" fillId="0" borderId="35" xfId="1" applyNumberFormat="1" applyBorder="1" applyAlignment="1" applyProtection="1">
      <alignment vertical="center" wrapText="1"/>
      <protection locked="0"/>
    </xf>
    <xf numFmtId="3" fontId="1" fillId="0" borderId="62" xfId="1" applyNumberFormat="1" applyBorder="1" applyAlignment="1" applyProtection="1">
      <alignment vertical="center" wrapText="1"/>
      <protection locked="0"/>
    </xf>
    <xf numFmtId="3" fontId="1" fillId="0" borderId="57" xfId="1" applyNumberFormat="1" applyBorder="1" applyAlignment="1" applyProtection="1">
      <alignment vertical="center" wrapText="1"/>
      <protection locked="0"/>
    </xf>
    <xf numFmtId="3" fontId="1" fillId="0" borderId="24" xfId="1" applyNumberFormat="1" applyBorder="1" applyAlignment="1" applyProtection="1">
      <alignment vertical="center" wrapText="1"/>
      <protection locked="0"/>
    </xf>
    <xf numFmtId="3" fontId="1" fillId="0" borderId="63" xfId="1" applyNumberFormat="1" applyBorder="1" applyAlignment="1" applyProtection="1">
      <alignment vertical="center" wrapText="1"/>
      <protection locked="0"/>
    </xf>
    <xf numFmtId="3" fontId="1" fillId="0" borderId="49" xfId="1" applyNumberFormat="1" applyBorder="1" applyAlignment="1">
      <alignment horizontal="center" vertical="center" wrapText="1"/>
    </xf>
    <xf numFmtId="3" fontId="1" fillId="0" borderId="32" xfId="1" applyNumberFormat="1" applyBorder="1" applyAlignment="1">
      <alignment horizontal="left" vertical="center" wrapText="1" indent="2"/>
    </xf>
    <xf numFmtId="3" fontId="1" fillId="5" borderId="64" xfId="1" applyNumberFormat="1" applyFill="1" applyBorder="1" applyAlignment="1" applyProtection="1">
      <alignment horizontal="right" vertical="center" wrapText="1"/>
      <protection locked="0"/>
    </xf>
    <xf numFmtId="3" fontId="1" fillId="3" borderId="65" xfId="1" applyNumberFormat="1" applyFill="1" applyBorder="1" applyAlignment="1" applyProtection="1">
      <alignment horizontal="right" vertical="center" wrapText="1"/>
      <protection locked="0"/>
    </xf>
    <xf numFmtId="164" fontId="1" fillId="3" borderId="65" xfId="1" applyNumberFormat="1" applyFill="1" applyBorder="1" applyAlignment="1" applyProtection="1">
      <alignment horizontal="right" vertical="center" wrapText="1"/>
      <protection locked="0"/>
    </xf>
    <xf numFmtId="3" fontId="1" fillId="3" borderId="49" xfId="1" applyNumberFormat="1" applyFill="1" applyBorder="1" applyAlignment="1" applyProtection="1">
      <alignment horizontal="right" vertical="center" wrapText="1"/>
      <protection locked="0"/>
    </xf>
    <xf numFmtId="3" fontId="1" fillId="3" borderId="50" xfId="1" applyNumberFormat="1" applyFill="1" applyBorder="1" applyAlignment="1" applyProtection="1">
      <alignment horizontal="right" vertical="center" wrapText="1"/>
      <protection locked="0"/>
    </xf>
    <xf numFmtId="3" fontId="2" fillId="0" borderId="0" xfId="1" applyNumberFormat="1" applyFont="1"/>
    <xf numFmtId="3" fontId="1" fillId="0" borderId="66" xfId="1" applyNumberFormat="1" applyBorder="1" applyAlignment="1">
      <alignment horizontal="center" vertical="center" wrapText="1"/>
    </xf>
    <xf numFmtId="3" fontId="2" fillId="0" borderId="66" xfId="1" applyNumberFormat="1" applyFont="1" applyBorder="1" applyAlignment="1">
      <alignment vertical="center" wrapText="1"/>
    </xf>
    <xf numFmtId="3" fontId="2" fillId="0" borderId="67" xfId="1" applyNumberFormat="1" applyFont="1" applyBorder="1" applyAlignment="1">
      <alignment vertical="center" wrapText="1"/>
    </xf>
    <xf numFmtId="3" fontId="13" fillId="0" borderId="0" xfId="1" applyNumberFormat="1" applyFont="1"/>
    <xf numFmtId="3" fontId="3" fillId="0" borderId="21" xfId="0" applyNumberFormat="1" applyFont="1" applyBorder="1" applyAlignment="1" applyProtection="1">
      <alignment horizontal="right" vertical="center" wrapText="1" indent="1"/>
      <protection locked="0"/>
    </xf>
    <xf numFmtId="3" fontId="0" fillId="0" borderId="0" xfId="0" applyNumberFormat="1" applyAlignment="1">
      <alignment vertical="center" wrapText="1"/>
    </xf>
    <xf numFmtId="0" fontId="1" fillId="0" borderId="0" xfId="1"/>
    <xf numFmtId="165" fontId="2" fillId="0" borderId="0" xfId="1" applyNumberFormat="1" applyFont="1" applyAlignment="1">
      <alignment horizontal="center" vertical="center"/>
    </xf>
    <xf numFmtId="0" fontId="1" fillId="0" borderId="0" xfId="0" applyFont="1"/>
    <xf numFmtId="0" fontId="1" fillId="0" borderId="0" xfId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14" xfId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0" fontId="1" fillId="2" borderId="13" xfId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left" vertical="center" indent="1"/>
    </xf>
    <xf numFmtId="0" fontId="2" fillId="2" borderId="14" xfId="1" applyFont="1" applyFill="1" applyBorder="1" applyAlignment="1">
      <alignment horizontal="left" vertical="center" wrapText="1" indent="1"/>
    </xf>
    <xf numFmtId="165" fontId="2" fillId="2" borderId="11" xfId="1" applyNumberFormat="1" applyFont="1" applyFill="1" applyBorder="1" applyAlignment="1">
      <alignment horizontal="right" vertical="center" wrapText="1"/>
    </xf>
    <xf numFmtId="166" fontId="2" fillId="2" borderId="11" xfId="1" applyNumberFormat="1" applyFont="1" applyFill="1" applyBorder="1" applyAlignment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5" fontId="2" fillId="2" borderId="10" xfId="1" applyNumberFormat="1" applyFont="1" applyFill="1" applyBorder="1" applyAlignment="1">
      <alignment horizontal="right" vertical="center" wrapText="1"/>
    </xf>
    <xf numFmtId="165" fontId="2" fillId="2" borderId="16" xfId="1" applyNumberFormat="1" applyFont="1" applyFill="1" applyBorder="1" applyAlignment="1">
      <alignment horizontal="right" vertical="center" wrapText="1"/>
    </xf>
    <xf numFmtId="0" fontId="1" fillId="2" borderId="12" xfId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wrapText="1" indent="1"/>
    </xf>
    <xf numFmtId="0" fontId="2" fillId="2" borderId="11" xfId="1" applyFont="1" applyFill="1" applyBorder="1" applyAlignment="1">
      <alignment horizontal="left" vertical="center" wrapText="1" indent="1"/>
    </xf>
    <xf numFmtId="165" fontId="2" fillId="2" borderId="2" xfId="1" applyNumberFormat="1" applyFont="1" applyFill="1" applyBorder="1" applyAlignment="1" applyProtection="1">
      <alignment horizontal="right" vertical="center" wrapText="1"/>
      <protection locked="0"/>
    </xf>
    <xf numFmtId="165" fontId="2" fillId="2" borderId="5" xfId="1" applyNumberFormat="1" applyFont="1" applyFill="1" applyBorder="1" applyAlignment="1" applyProtection="1">
      <alignment horizontal="right" vertical="center" wrapText="1"/>
      <protection locked="0"/>
    </xf>
    <xf numFmtId="165" fontId="2" fillId="2" borderId="16" xfId="1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Font="1" applyFill="1" applyBorder="1" applyAlignment="1">
      <alignment horizontal="left" vertical="center" wrapText="1" indent="1"/>
    </xf>
    <xf numFmtId="165" fontId="2" fillId="2" borderId="10" xfId="1" applyNumberFormat="1" applyFont="1" applyFill="1" applyBorder="1" applyAlignment="1" applyProtection="1">
      <alignment horizontal="right" vertical="center" wrapText="1"/>
      <protection locked="0"/>
    </xf>
    <xf numFmtId="0" fontId="1" fillId="0" borderId="1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3" xfId="1" applyBorder="1" applyAlignment="1">
      <alignment horizontal="left" vertical="center" wrapText="1" indent="1"/>
    </xf>
    <xf numFmtId="165" fontId="1" fillId="0" borderId="14" xfId="1" applyNumberFormat="1" applyBorder="1" applyAlignment="1" applyProtection="1">
      <alignment horizontal="right" vertical="center" wrapText="1"/>
      <protection locked="0"/>
    </xf>
    <xf numFmtId="165" fontId="2" fillId="0" borderId="3" xfId="0" applyNumberFormat="1" applyFont="1" applyBorder="1" applyAlignment="1">
      <alignment vertical="center" wrapText="1"/>
    </xf>
    <xf numFmtId="165" fontId="1" fillId="0" borderId="3" xfId="1" applyNumberFormat="1" applyBorder="1" applyAlignment="1" applyProtection="1">
      <alignment horizontal="right" vertical="center" wrapText="1"/>
      <protection locked="0"/>
    </xf>
    <xf numFmtId="165" fontId="2" fillId="0" borderId="33" xfId="0" applyNumberFormat="1" applyFont="1" applyBorder="1" applyAlignment="1">
      <alignment vertical="center" wrapText="1"/>
    </xf>
    <xf numFmtId="0" fontId="1" fillId="0" borderId="39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1" xfId="1" applyBorder="1" applyAlignment="1">
      <alignment horizontal="left" vertical="center" wrapText="1" indent="1"/>
    </xf>
    <xf numFmtId="165" fontId="1" fillId="0" borderId="21" xfId="1" applyNumberFormat="1" applyBorder="1" applyAlignment="1" applyProtection="1">
      <alignment horizontal="right" vertical="center" wrapText="1"/>
      <protection locked="0"/>
    </xf>
    <xf numFmtId="165" fontId="1" fillId="0" borderId="21" xfId="0" applyNumberFormat="1" applyFont="1" applyBorder="1" applyAlignment="1">
      <alignment vertical="center" wrapText="1"/>
    </xf>
    <xf numFmtId="165" fontId="1" fillId="0" borderId="36" xfId="0" applyNumberFormat="1" applyFont="1" applyBorder="1" applyAlignment="1">
      <alignment vertical="center" wrapText="1"/>
    </xf>
    <xf numFmtId="165" fontId="1" fillId="0" borderId="8" xfId="1" applyNumberFormat="1" applyBorder="1" applyAlignment="1" applyProtection="1">
      <alignment horizontal="right" vertical="center" wrapText="1"/>
      <protection locked="0"/>
    </xf>
    <xf numFmtId="166" fontId="1" fillId="0" borderId="24" xfId="1" applyNumberFormat="1" applyBorder="1" applyAlignment="1" applyProtection="1">
      <alignment horizontal="right" vertical="center" wrapText="1"/>
      <protection locked="0"/>
    </xf>
    <xf numFmtId="165" fontId="1" fillId="0" borderId="8" xfId="0" applyNumberFormat="1" applyFont="1" applyBorder="1" applyAlignment="1">
      <alignment vertical="center" wrapText="1"/>
    </xf>
    <xf numFmtId="166" fontId="1" fillId="0" borderId="21" xfId="1" applyNumberFormat="1" applyBorder="1" applyAlignment="1" applyProtection="1">
      <alignment horizontal="right" vertical="center" wrapText="1"/>
      <protection locked="0"/>
    </xf>
    <xf numFmtId="0" fontId="1" fillId="0" borderId="8" xfId="1" applyBorder="1" applyAlignment="1">
      <alignment horizontal="left" vertical="center" wrapText="1" indent="1"/>
    </xf>
    <xf numFmtId="165" fontId="2" fillId="0" borderId="35" xfId="0" applyNumberFormat="1" applyFont="1" applyBorder="1" applyAlignment="1">
      <alignment vertical="center" wrapText="1"/>
    </xf>
    <xf numFmtId="166" fontId="1" fillId="0" borderId="8" xfId="1" applyNumberFormat="1" applyBorder="1" applyAlignment="1" applyProtection="1">
      <alignment horizontal="right" vertical="center" wrapText="1"/>
      <protection locked="0"/>
    </xf>
    <xf numFmtId="165" fontId="2" fillId="0" borderId="36" xfId="0" applyNumberFormat="1" applyFont="1" applyBorder="1" applyAlignment="1">
      <alignment vertical="center" wrapText="1"/>
    </xf>
    <xf numFmtId="0" fontId="1" fillId="0" borderId="24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7" xfId="1" applyBorder="1" applyAlignment="1">
      <alignment horizontal="left" vertical="center" wrapText="1" indent="1"/>
    </xf>
    <xf numFmtId="0" fontId="1" fillId="0" borderId="32" xfId="1" applyBorder="1" applyAlignment="1">
      <alignment horizontal="left" vertical="center" wrapText="1" indent="1"/>
    </xf>
    <xf numFmtId="165" fontId="1" fillId="0" borderId="49" xfId="1" applyNumberFormat="1" applyBorder="1" applyAlignment="1" applyProtection="1">
      <alignment horizontal="right" vertical="center" wrapText="1"/>
      <protection locked="0"/>
    </xf>
    <xf numFmtId="165" fontId="1" fillId="0" borderId="7" xfId="1" applyNumberFormat="1" applyBorder="1" applyAlignment="1" applyProtection="1">
      <alignment horizontal="right" vertical="center" wrapText="1"/>
      <protection locked="0"/>
    </xf>
    <xf numFmtId="166" fontId="1" fillId="0" borderId="7" xfId="1" applyNumberFormat="1" applyBorder="1" applyAlignment="1" applyProtection="1">
      <alignment horizontal="right" vertical="center" wrapText="1"/>
      <protection locked="0"/>
    </xf>
    <xf numFmtId="165" fontId="1" fillId="0" borderId="7" xfId="0" applyNumberFormat="1" applyFont="1" applyBorder="1" applyAlignment="1">
      <alignment vertical="center" wrapText="1"/>
    </xf>
    <xf numFmtId="165" fontId="1" fillId="0" borderId="68" xfId="0" applyNumberFormat="1" applyFont="1" applyBorder="1" applyAlignment="1">
      <alignment vertical="center" wrapText="1"/>
    </xf>
    <xf numFmtId="165" fontId="2" fillId="2" borderId="69" xfId="1" applyNumberFormat="1" applyFont="1" applyFill="1" applyBorder="1" applyAlignment="1" applyProtection="1">
      <alignment horizontal="right" vertical="center" wrapText="1"/>
      <protection locked="0"/>
    </xf>
    <xf numFmtId="165" fontId="2" fillId="2" borderId="11" xfId="1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166" fontId="1" fillId="0" borderId="49" xfId="1" applyNumberFormat="1" applyBorder="1" applyAlignment="1" applyProtection="1">
      <alignment horizontal="right" vertical="center" wrapText="1"/>
      <protection locked="0"/>
    </xf>
    <xf numFmtId="165" fontId="1" fillId="0" borderId="35" xfId="1" applyNumberFormat="1" applyBorder="1" applyAlignment="1" applyProtection="1">
      <alignment horizontal="right" vertical="center" wrapText="1"/>
      <protection locked="0"/>
    </xf>
    <xf numFmtId="0" fontId="2" fillId="2" borderId="2" xfId="1" applyFont="1" applyFill="1" applyBorder="1" applyAlignment="1">
      <alignment vertical="center" wrapText="1"/>
    </xf>
    <xf numFmtId="0" fontId="7" fillId="2" borderId="2" xfId="1" applyFont="1" applyFill="1" applyBorder="1" applyAlignment="1">
      <alignment horizontal="left" wrapText="1" indent="1"/>
    </xf>
    <xf numFmtId="0" fontId="8" fillId="2" borderId="11" xfId="1" applyFont="1" applyFill="1" applyBorder="1" applyAlignment="1">
      <alignment horizontal="left" vertical="center" wrapText="1" indent="1"/>
    </xf>
    <xf numFmtId="165" fontId="7" fillId="2" borderId="11" xfId="1" applyNumberFormat="1" applyFont="1" applyFill="1" applyBorder="1" applyAlignment="1">
      <alignment horizontal="right" vertical="center" wrapText="1"/>
    </xf>
    <xf numFmtId="166" fontId="7" fillId="2" borderId="11" xfId="1" applyNumberFormat="1" applyFont="1" applyFill="1" applyBorder="1" applyAlignment="1">
      <alignment horizontal="right" vertical="center" wrapText="1"/>
    </xf>
    <xf numFmtId="165" fontId="7" fillId="2" borderId="16" xfId="1" applyNumberFormat="1" applyFont="1" applyFill="1" applyBorder="1" applyAlignment="1">
      <alignment horizontal="right" vertical="center" wrapText="1"/>
    </xf>
    <xf numFmtId="0" fontId="1" fillId="0" borderId="3" xfId="1" applyBorder="1" applyAlignment="1">
      <alignment horizontal="left" wrapText="1" indent="1"/>
    </xf>
    <xf numFmtId="166" fontId="1" fillId="0" borderId="3" xfId="1" applyNumberFormat="1" applyBorder="1" applyAlignment="1" applyProtection="1">
      <alignment horizontal="right" vertical="center" wrapText="1"/>
      <protection locked="0"/>
    </xf>
    <xf numFmtId="165" fontId="1" fillId="0" borderId="33" xfId="1" applyNumberFormat="1" applyBorder="1" applyAlignment="1" applyProtection="1">
      <alignment horizontal="right" vertical="center" wrapText="1"/>
      <protection locked="0"/>
    </xf>
    <xf numFmtId="0" fontId="1" fillId="0" borderId="8" xfId="1" applyBorder="1" applyAlignment="1">
      <alignment horizontal="left" wrapText="1" indent="1"/>
    </xf>
    <xf numFmtId="0" fontId="1" fillId="0" borderId="7" xfId="1" applyBorder="1" applyAlignment="1">
      <alignment horizontal="center" vertical="center"/>
    </xf>
    <xf numFmtId="0" fontId="1" fillId="0" borderId="65" xfId="1" applyBorder="1"/>
    <xf numFmtId="0" fontId="1" fillId="0" borderId="49" xfId="1" applyBorder="1" applyAlignment="1">
      <alignment horizontal="left" vertical="center" wrapText="1" indent="1"/>
    </xf>
    <xf numFmtId="165" fontId="1" fillId="0" borderId="50" xfId="1" applyNumberFormat="1" applyBorder="1" applyAlignment="1" applyProtection="1">
      <alignment horizontal="right" vertical="center" wrapText="1"/>
      <protection locked="0"/>
    </xf>
    <xf numFmtId="165" fontId="1" fillId="0" borderId="0" xfId="1" applyNumberFormat="1"/>
    <xf numFmtId="0" fontId="1" fillId="2" borderId="10" xfId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left" wrapText="1" indent="1"/>
    </xf>
    <xf numFmtId="0" fontId="1" fillId="0" borderId="66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2" fillId="0" borderId="0" xfId="1" applyFont="1" applyAlignment="1">
      <alignment horizontal="left" vertical="center" wrapText="1" indent="1"/>
    </xf>
    <xf numFmtId="0" fontId="3" fillId="0" borderId="0" xfId="1" applyFont="1" applyAlignment="1">
      <alignment horizontal="left" wrapText="1" indent="1"/>
    </xf>
    <xf numFmtId="165" fontId="2" fillId="0" borderId="0" xfId="1" applyNumberFormat="1" applyFont="1" applyAlignment="1">
      <alignment horizontal="right" vertical="center" wrapText="1"/>
    </xf>
    <xf numFmtId="0" fontId="1" fillId="0" borderId="70" xfId="1" applyBorder="1"/>
    <xf numFmtId="165" fontId="2" fillId="0" borderId="70" xfId="1" applyNumberFormat="1" applyFont="1" applyBorder="1" applyAlignment="1">
      <alignment horizontal="center" vertical="center"/>
    </xf>
    <xf numFmtId="165" fontId="2" fillId="0" borderId="71" xfId="1" applyNumberFormat="1" applyFont="1" applyBorder="1" applyAlignment="1">
      <alignment horizontal="center" vertical="center"/>
    </xf>
    <xf numFmtId="0" fontId="1" fillId="0" borderId="0" xfId="1" applyBorder="1"/>
    <xf numFmtId="0" fontId="1" fillId="2" borderId="72" xfId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1" fillId="2" borderId="31" xfId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32" xfId="1" applyFont="1" applyFill="1" applyBorder="1" applyAlignment="1">
      <alignment vertical="center" wrapText="1"/>
    </xf>
    <xf numFmtId="165" fontId="2" fillId="2" borderId="32" xfId="1" applyNumberFormat="1" applyFont="1" applyFill="1" applyBorder="1" applyAlignment="1">
      <alignment vertical="center" wrapText="1"/>
    </xf>
    <xf numFmtId="166" fontId="2" fillId="2" borderId="32" xfId="1" applyNumberFormat="1" applyFont="1" applyFill="1" applyBorder="1" applyAlignment="1">
      <alignment vertical="center" wrapText="1"/>
    </xf>
    <xf numFmtId="165" fontId="2" fillId="2" borderId="8" xfId="1" applyNumberFormat="1" applyFont="1" applyFill="1" applyBorder="1" applyAlignment="1">
      <alignment vertical="center" wrapText="1"/>
    </xf>
    <xf numFmtId="165" fontId="2" fillId="2" borderId="68" xfId="1" applyNumberFormat="1" applyFont="1" applyFill="1" applyBorder="1" applyAlignment="1">
      <alignment vertical="center" wrapText="1"/>
    </xf>
    <xf numFmtId="0" fontId="1" fillId="0" borderId="7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1" fillId="0" borderId="55" xfId="1" applyBorder="1" applyAlignment="1">
      <alignment horizontal="left" vertical="center" wrapText="1" indent="1"/>
    </xf>
    <xf numFmtId="165" fontId="1" fillId="0" borderId="55" xfId="1" applyNumberFormat="1" applyBorder="1" applyAlignment="1" applyProtection="1">
      <alignment vertical="center" wrapText="1"/>
      <protection locked="0"/>
    </xf>
    <xf numFmtId="166" fontId="1" fillId="0" borderId="55" xfId="1" applyNumberFormat="1" applyBorder="1" applyAlignment="1" applyProtection="1">
      <alignment vertical="center" wrapText="1"/>
      <protection locked="0"/>
    </xf>
    <xf numFmtId="165" fontId="1" fillId="0" borderId="3" xfId="1" applyNumberFormat="1" applyBorder="1" applyAlignment="1" applyProtection="1">
      <alignment vertical="center" wrapText="1"/>
      <protection locked="0"/>
    </xf>
    <xf numFmtId="165" fontId="1" fillId="0" borderId="59" xfId="1" applyNumberFormat="1" applyBorder="1" applyAlignment="1" applyProtection="1">
      <alignment vertical="center" wrapText="1"/>
      <protection locked="0"/>
    </xf>
    <xf numFmtId="0" fontId="1" fillId="0" borderId="39" xfId="1" applyBorder="1" applyAlignment="1">
      <alignment horizontal="center" vertical="center" wrapText="1"/>
    </xf>
    <xf numFmtId="0" fontId="1" fillId="0" borderId="21" xfId="1" applyBorder="1" applyAlignment="1">
      <alignment horizontal="center" vertical="center" wrapText="1"/>
    </xf>
    <xf numFmtId="0" fontId="1" fillId="0" borderId="53" xfId="1" applyBorder="1" applyAlignment="1">
      <alignment horizontal="left" vertical="center" wrapText="1" indent="1"/>
    </xf>
    <xf numFmtId="165" fontId="1" fillId="0" borderId="53" xfId="1" applyNumberFormat="1" applyBorder="1" applyAlignment="1" applyProtection="1">
      <alignment vertical="center" wrapText="1"/>
      <protection locked="0"/>
    </xf>
    <xf numFmtId="166" fontId="1" fillId="0" borderId="53" xfId="1" applyNumberFormat="1" applyBorder="1" applyAlignment="1" applyProtection="1">
      <alignment vertical="center" wrapText="1"/>
      <protection locked="0"/>
    </xf>
    <xf numFmtId="165" fontId="1" fillId="0" borderId="21" xfId="1" applyNumberFormat="1" applyBorder="1" applyAlignment="1" applyProtection="1">
      <alignment vertical="center" wrapText="1"/>
      <protection locked="0"/>
    </xf>
    <xf numFmtId="165" fontId="1" fillId="0" borderId="36" xfId="1" applyNumberFormat="1" applyBorder="1" applyAlignment="1" applyProtection="1">
      <alignment vertical="center" wrapText="1"/>
      <protection locked="0"/>
    </xf>
    <xf numFmtId="0" fontId="1" fillId="0" borderId="57" xfId="1" applyBorder="1" applyAlignment="1">
      <alignment horizontal="left" vertical="center" wrapText="1" indent="1"/>
    </xf>
    <xf numFmtId="165" fontId="1" fillId="0" borderId="57" xfId="1" applyNumberFormat="1" applyBorder="1" applyAlignment="1" applyProtection="1">
      <alignment vertical="center" wrapText="1"/>
      <protection locked="0"/>
    </xf>
    <xf numFmtId="166" fontId="1" fillId="0" borderId="57" xfId="1" applyNumberFormat="1" applyBorder="1" applyAlignment="1" applyProtection="1">
      <alignment vertical="center" wrapText="1"/>
      <protection locked="0"/>
    </xf>
    <xf numFmtId="165" fontId="1" fillId="0" borderId="24" xfId="1" applyNumberFormat="1" applyBorder="1" applyAlignment="1" applyProtection="1">
      <alignment vertical="center" wrapText="1"/>
      <protection locked="0"/>
    </xf>
    <xf numFmtId="0" fontId="1" fillId="0" borderId="22" xfId="1" applyBorder="1" applyAlignment="1">
      <alignment horizontal="left" vertical="center" wrapText="1" indent="1"/>
    </xf>
    <xf numFmtId="0" fontId="1" fillId="0" borderId="58" xfId="1" applyBorder="1" applyAlignment="1">
      <alignment horizontal="left" vertical="center" wrapText="1" indent="1"/>
    </xf>
    <xf numFmtId="0" fontId="1" fillId="0" borderId="72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31" xfId="1" applyBorder="1" applyAlignment="1">
      <alignment horizontal="center" vertical="center" wrapText="1"/>
    </xf>
    <xf numFmtId="0" fontId="1" fillId="0" borderId="0" xfId="1" applyAlignment="1">
      <alignment horizontal="left" vertical="center" wrapText="1" indent="1"/>
    </xf>
    <xf numFmtId="0" fontId="1" fillId="0" borderId="24" xfId="1" applyBorder="1" applyAlignment="1">
      <alignment horizontal="left" vertical="center" wrapText="1" indent="1"/>
    </xf>
    <xf numFmtId="165" fontId="1" fillId="0" borderId="63" xfId="1" applyNumberFormat="1" applyBorder="1" applyAlignment="1" applyProtection="1">
      <alignment vertical="center" wrapText="1"/>
      <protection locked="0"/>
    </xf>
    <xf numFmtId="0" fontId="1" fillId="2" borderId="73" xfId="1" applyFill="1" applyBorder="1" applyAlignment="1">
      <alignment horizontal="center" vertical="center" wrapText="1"/>
    </xf>
    <xf numFmtId="165" fontId="2" fillId="2" borderId="11" xfId="1" applyNumberFormat="1" applyFont="1" applyFill="1" applyBorder="1" applyAlignment="1">
      <alignment vertical="center" wrapText="1"/>
    </xf>
    <xf numFmtId="166" fontId="2" fillId="2" borderId="11" xfId="1" applyNumberFormat="1" applyFont="1" applyFill="1" applyBorder="1" applyAlignment="1">
      <alignment vertical="center" wrapText="1"/>
    </xf>
    <xf numFmtId="165" fontId="2" fillId="2" borderId="2" xfId="1" applyNumberFormat="1" applyFont="1" applyFill="1" applyBorder="1" applyAlignment="1">
      <alignment vertical="center" wrapText="1"/>
    </xf>
    <xf numFmtId="165" fontId="2" fillId="2" borderId="16" xfId="1" applyNumberFormat="1" applyFont="1" applyFill="1" applyBorder="1" applyAlignment="1">
      <alignment vertical="center" wrapText="1"/>
    </xf>
    <xf numFmtId="0" fontId="1" fillId="0" borderId="56" xfId="1" applyBorder="1" applyAlignment="1">
      <alignment horizontal="left" vertical="center" wrapText="1" indent="1"/>
    </xf>
    <xf numFmtId="165" fontId="1" fillId="0" borderId="56" xfId="1" applyNumberFormat="1" applyBorder="1" applyAlignment="1" applyProtection="1">
      <alignment vertical="center" wrapText="1"/>
      <protection locked="0"/>
    </xf>
    <xf numFmtId="166" fontId="1" fillId="0" borderId="56" xfId="1" applyNumberFormat="1" applyBorder="1" applyAlignment="1" applyProtection="1">
      <alignment vertical="center" wrapText="1"/>
      <protection locked="0"/>
    </xf>
    <xf numFmtId="165" fontId="1" fillId="0" borderId="17" xfId="1" applyNumberFormat="1" applyBorder="1" applyAlignment="1" applyProtection="1">
      <alignment vertical="center" wrapText="1"/>
      <protection locked="0"/>
    </xf>
    <xf numFmtId="0" fontId="1" fillId="0" borderId="22" xfId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vertical="center" wrapText="1"/>
    </xf>
    <xf numFmtId="0" fontId="1" fillId="0" borderId="30" xfId="1" applyBorder="1"/>
    <xf numFmtId="0" fontId="1" fillId="0" borderId="17" xfId="1" applyBorder="1" applyAlignment="1">
      <alignment horizontal="center" vertical="center" wrapText="1"/>
    </xf>
    <xf numFmtId="0" fontId="1" fillId="0" borderId="17" xfId="1" applyBorder="1" applyAlignment="1">
      <alignment horizontal="left" vertical="center" wrapText="1" indent="1"/>
    </xf>
    <xf numFmtId="0" fontId="1" fillId="0" borderId="74" xfId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1" fillId="0" borderId="49" xfId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 wrapText="1" indent="1"/>
    </xf>
    <xf numFmtId="0" fontId="7" fillId="2" borderId="11" xfId="1" applyFont="1" applyFill="1" applyBorder="1" applyAlignment="1">
      <alignment horizontal="left" vertical="center" wrapText="1" indent="1"/>
    </xf>
    <xf numFmtId="0" fontId="2" fillId="2" borderId="11" xfId="1" applyFont="1" applyFill="1" applyBorder="1" applyAlignment="1">
      <alignment horizontal="center" vertical="center" wrapText="1"/>
    </xf>
    <xf numFmtId="165" fontId="2" fillId="2" borderId="35" xfId="1" applyNumberFormat="1" applyFont="1" applyFill="1" applyBorder="1" applyAlignment="1">
      <alignment vertical="center" wrapText="1"/>
    </xf>
    <xf numFmtId="0" fontId="1" fillId="2" borderId="4" xfId="1" applyFill="1" applyBorder="1" applyAlignment="1">
      <alignment horizontal="center" vertical="center" wrapText="1"/>
    </xf>
    <xf numFmtId="0" fontId="12" fillId="2" borderId="17" xfId="1" applyFont="1" applyFill="1" applyBorder="1" applyAlignment="1">
      <alignment horizontal="left" vertical="center" wrapText="1" indent="1"/>
    </xf>
    <xf numFmtId="0" fontId="12" fillId="2" borderId="56" xfId="1" applyFont="1" applyFill="1" applyBorder="1" applyAlignment="1">
      <alignment horizontal="left" vertical="center" wrapText="1" indent="1"/>
    </xf>
    <xf numFmtId="165" fontId="1" fillId="2" borderId="53" xfId="1" applyNumberFormat="1" applyFill="1" applyBorder="1" applyAlignment="1">
      <alignment vertical="center" wrapText="1"/>
    </xf>
    <xf numFmtId="165" fontId="1" fillId="2" borderId="21" xfId="1" applyNumberFormat="1" applyFill="1" applyBorder="1" applyAlignment="1">
      <alignment vertical="center" wrapText="1"/>
    </xf>
    <xf numFmtId="165" fontId="1" fillId="2" borderId="15" xfId="1" applyNumberFormat="1" applyFill="1" applyBorder="1" applyAlignment="1">
      <alignment vertical="center" wrapText="1"/>
    </xf>
    <xf numFmtId="0" fontId="1" fillId="0" borderId="17" xfId="1" applyBorder="1" applyAlignment="1">
      <alignment horizontal="left" vertical="center" wrapText="1" indent="2"/>
    </xf>
    <xf numFmtId="0" fontId="1" fillId="0" borderId="56" xfId="1" applyBorder="1" applyAlignment="1">
      <alignment horizontal="left" vertical="center" wrapText="1" indent="2"/>
    </xf>
    <xf numFmtId="0" fontId="1" fillId="2" borderId="39" xfId="1" applyFill="1" applyBorder="1" applyAlignment="1">
      <alignment horizontal="center" vertical="center" wrapText="1"/>
    </xf>
    <xf numFmtId="0" fontId="1" fillId="2" borderId="21" xfId="1" applyFill="1" applyBorder="1" applyAlignment="1">
      <alignment horizontal="center" vertical="center" wrapText="1"/>
    </xf>
    <xf numFmtId="0" fontId="1" fillId="2" borderId="22" xfId="1" applyFill="1" applyBorder="1" applyAlignment="1">
      <alignment horizontal="center" vertical="center" wrapText="1"/>
    </xf>
    <xf numFmtId="165" fontId="1" fillId="2" borderId="36" xfId="1" applyNumberFormat="1" applyFill="1" applyBorder="1" applyAlignment="1">
      <alignment vertical="center" wrapText="1"/>
    </xf>
    <xf numFmtId="0" fontId="1" fillId="0" borderId="21" xfId="1" applyBorder="1" applyAlignment="1">
      <alignment horizontal="left" vertical="center" wrapText="1" indent="2"/>
    </xf>
    <xf numFmtId="0" fontId="1" fillId="2" borderId="1" xfId="1" applyFill="1" applyBorder="1" applyAlignment="1">
      <alignment horizontal="center" vertical="center" wrapText="1"/>
    </xf>
    <xf numFmtId="165" fontId="2" fillId="0" borderId="0" xfId="1" applyNumberFormat="1" applyFont="1"/>
    <xf numFmtId="0" fontId="2" fillId="0" borderId="0" xfId="1" applyFont="1"/>
    <xf numFmtId="0" fontId="1" fillId="0" borderId="12" xfId="1" applyBorder="1" applyAlignment="1">
      <alignment horizontal="center" vertical="center" wrapText="1"/>
    </xf>
    <xf numFmtId="0" fontId="13" fillId="0" borderId="0" xfId="1" applyFont="1"/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Border="1" applyAlignment="1" applyProtection="1">
      <alignment horizontal="right" vertical="center" wrapText="1" indent="1"/>
      <protection locked="0"/>
    </xf>
    <xf numFmtId="0" fontId="0" fillId="0" borderId="0" xfId="0" applyAlignment="1">
      <alignment vertical="center" wrapText="1"/>
    </xf>
    <xf numFmtId="0" fontId="1" fillId="0" borderId="0" xfId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166" fontId="2" fillId="2" borderId="9" xfId="1" applyNumberFormat="1" applyFont="1" applyFill="1" applyBorder="1" applyAlignment="1">
      <alignment horizontal="right" vertical="center" wrapText="1"/>
    </xf>
    <xf numFmtId="166" fontId="2" fillId="2" borderId="5" xfId="1" applyNumberFormat="1" applyFont="1" applyFill="1" applyBorder="1" applyAlignment="1">
      <alignment horizontal="right" vertical="center" wrapText="1"/>
    </xf>
    <xf numFmtId="166" fontId="2" fillId="2" borderId="2" xfId="1" applyNumberFormat="1" applyFont="1" applyFill="1" applyBorder="1" applyAlignment="1">
      <alignment horizontal="right" vertical="center" wrapText="1"/>
    </xf>
    <xf numFmtId="166" fontId="2" fillId="0" borderId="4" xfId="1" applyNumberFormat="1" applyFont="1" applyBorder="1" applyAlignment="1">
      <alignment horizontal="right" vertical="center" wrapText="1"/>
    </xf>
    <xf numFmtId="165" fontId="1" fillId="0" borderId="66" xfId="1" applyNumberFormat="1" applyBorder="1" applyAlignment="1" applyProtection="1">
      <alignment horizontal="right" vertical="center" wrapText="1"/>
      <protection locked="0"/>
    </xf>
    <xf numFmtId="166" fontId="6" fillId="0" borderId="21" xfId="1" applyNumberFormat="1" applyFont="1" applyBorder="1" applyAlignment="1">
      <alignment horizontal="right" vertical="center" wrapText="1"/>
    </xf>
    <xf numFmtId="165" fontId="1" fillId="0" borderId="22" xfId="1" applyNumberFormat="1" applyBorder="1" applyAlignment="1" applyProtection="1">
      <alignment horizontal="right" vertical="center" wrapText="1"/>
      <protection locked="0"/>
    </xf>
    <xf numFmtId="165" fontId="1" fillId="0" borderId="31" xfId="1" applyNumberFormat="1" applyBorder="1" applyAlignment="1" applyProtection="1">
      <alignment horizontal="right" vertical="center" wrapText="1"/>
      <protection locked="0"/>
    </xf>
    <xf numFmtId="0" fontId="1" fillId="0" borderId="49" xfId="1" applyBorder="1" applyAlignment="1">
      <alignment horizontal="center" vertical="center"/>
    </xf>
    <xf numFmtId="166" fontId="6" fillId="0" borderId="24" xfId="1" applyNumberFormat="1" applyFont="1" applyBorder="1" applyAlignment="1">
      <alignment horizontal="right" vertical="center" wrapText="1"/>
    </xf>
    <xf numFmtId="0" fontId="1" fillId="0" borderId="30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1" xfId="1" applyBorder="1" applyAlignment="1">
      <alignment horizontal="left" wrapText="1" indent="1"/>
    </xf>
    <xf numFmtId="165" fontId="1" fillId="0" borderId="36" xfId="1" applyNumberFormat="1" applyBorder="1" applyAlignment="1" applyProtection="1">
      <alignment horizontal="right" vertical="center" wrapText="1"/>
      <protection locked="0"/>
    </xf>
    <xf numFmtId="0" fontId="1" fillId="0" borderId="7" xfId="1" applyBorder="1"/>
    <xf numFmtId="165" fontId="2" fillId="0" borderId="7" xfId="1" applyNumberFormat="1" applyFont="1" applyBorder="1" applyAlignment="1">
      <alignment horizontal="center" vertical="center"/>
    </xf>
    <xf numFmtId="0" fontId="1" fillId="0" borderId="68" xfId="1" applyBorder="1"/>
    <xf numFmtId="0" fontId="2" fillId="2" borderId="14" xfId="1" applyFont="1" applyFill="1" applyBorder="1" applyAlignment="1">
      <alignment vertical="center" wrapText="1"/>
    </xf>
    <xf numFmtId="165" fontId="2" fillId="2" borderId="14" xfId="1" applyNumberFormat="1" applyFont="1" applyFill="1" applyBorder="1" applyAlignment="1">
      <alignment vertical="center" wrapText="1"/>
    </xf>
    <xf numFmtId="166" fontId="2" fillId="2" borderId="14" xfId="1" applyNumberFormat="1" applyFont="1" applyFill="1" applyBorder="1" applyAlignment="1">
      <alignment vertical="center" wrapText="1"/>
    </xf>
    <xf numFmtId="165" fontId="2" fillId="2" borderId="4" xfId="1" applyNumberFormat="1" applyFont="1" applyFill="1" applyBorder="1" applyAlignment="1">
      <alignment vertical="center" wrapText="1"/>
    </xf>
    <xf numFmtId="165" fontId="2" fillId="2" borderId="38" xfId="1" applyNumberFormat="1" applyFont="1" applyFill="1" applyBorder="1" applyAlignment="1">
      <alignment vertical="center" wrapText="1"/>
    </xf>
    <xf numFmtId="165" fontId="1" fillId="0" borderId="76" xfId="1" applyNumberFormat="1" applyBorder="1" applyAlignment="1" applyProtection="1">
      <alignment vertical="center" wrapText="1"/>
      <protection locked="0"/>
    </xf>
    <xf numFmtId="165" fontId="1" fillId="0" borderId="23" xfId="1" applyNumberFormat="1" applyBorder="1" applyAlignment="1" applyProtection="1">
      <alignment vertical="center" wrapText="1"/>
      <protection locked="0"/>
    </xf>
    <xf numFmtId="0" fontId="1" fillId="0" borderId="8" xfId="1" applyBorder="1" applyAlignment="1">
      <alignment horizontal="center" vertical="center" wrapText="1"/>
    </xf>
    <xf numFmtId="165" fontId="1" fillId="0" borderId="25" xfId="1" applyNumberFormat="1" applyBorder="1" applyAlignment="1" applyProtection="1">
      <alignment vertical="center" wrapText="1"/>
      <protection locked="0"/>
    </xf>
    <xf numFmtId="0" fontId="2" fillId="2" borderId="69" xfId="1" applyFont="1" applyFill="1" applyBorder="1" applyAlignment="1">
      <alignment vertical="center" wrapText="1"/>
    </xf>
    <xf numFmtId="167" fontId="1" fillId="0" borderId="56" xfId="1" applyNumberFormat="1" applyBorder="1" applyAlignment="1" applyProtection="1">
      <alignment vertical="center" wrapText="1"/>
      <protection locked="0"/>
    </xf>
    <xf numFmtId="165" fontId="1" fillId="0" borderId="33" xfId="1" applyNumberFormat="1" applyBorder="1" applyAlignment="1" applyProtection="1">
      <alignment vertical="center" wrapText="1"/>
      <protection locked="0"/>
    </xf>
    <xf numFmtId="167" fontId="1" fillId="0" borderId="53" xfId="1" applyNumberFormat="1" applyBorder="1" applyAlignment="1" applyProtection="1">
      <alignment vertical="center" wrapText="1"/>
      <protection locked="0"/>
    </xf>
    <xf numFmtId="165" fontId="1" fillId="0" borderId="19" xfId="1" applyNumberFormat="1" applyBorder="1" applyAlignment="1" applyProtection="1">
      <alignment vertical="center" wrapText="1"/>
      <protection locked="0"/>
    </xf>
    <xf numFmtId="0" fontId="1" fillId="0" borderId="77" xfId="1" applyBorder="1" applyAlignment="1">
      <alignment horizontal="center" vertical="center" wrapText="1"/>
    </xf>
    <xf numFmtId="165" fontId="2" fillId="2" borderId="6" xfId="1" applyNumberFormat="1" applyFont="1" applyFill="1" applyBorder="1" applyAlignment="1">
      <alignment vertical="center" wrapText="1"/>
    </xf>
    <xf numFmtId="0" fontId="1" fillId="2" borderId="78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79" xfId="1" applyFill="1" applyBorder="1" applyAlignment="1">
      <alignment horizontal="center" vertical="center" wrapText="1"/>
    </xf>
    <xf numFmtId="165" fontId="1" fillId="2" borderId="23" xfId="1" applyNumberFormat="1" applyFill="1" applyBorder="1" applyAlignment="1">
      <alignment vertical="center" wrapText="1"/>
    </xf>
    <xf numFmtId="0" fontId="1" fillId="0" borderId="0" xfId="1" applyAlignment="1">
      <alignment horizontal="left"/>
    </xf>
    <xf numFmtId="3" fontId="3" fillId="0" borderId="0" xfId="0" applyNumberFormat="1" applyFont="1" applyBorder="1" applyAlignment="1" applyProtection="1">
      <alignment vertical="center" wrapText="1"/>
      <protection locked="0"/>
    </xf>
    <xf numFmtId="3" fontId="3" fillId="0" borderId="0" xfId="0" applyNumberFormat="1" applyFont="1" applyBorder="1" applyAlignment="1" applyProtection="1">
      <alignment wrapText="1"/>
      <protection locked="0"/>
    </xf>
    <xf numFmtId="0" fontId="3" fillId="0" borderId="0" xfId="0" applyFont="1" applyBorder="1" applyAlignment="1">
      <alignment horizontal="left" vertical="center"/>
    </xf>
    <xf numFmtId="0" fontId="3" fillId="0" borderId="0" xfId="1" applyFont="1" applyBorder="1" applyAlignment="1">
      <alignment horizontal="right"/>
    </xf>
    <xf numFmtId="0" fontId="3" fillId="0" borderId="0" xfId="1" applyFont="1" applyBorder="1"/>
    <xf numFmtId="0" fontId="5" fillId="2" borderId="9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3" borderId="6" xfId="1" applyFont="1" applyFill="1" applyBorder="1" applyAlignment="1">
      <alignment horizontal="center" vertical="center" wrapText="1"/>
    </xf>
    <xf numFmtId="0" fontId="1" fillId="3" borderId="11" xfId="1" applyFill="1" applyBorder="1" applyAlignment="1">
      <alignment horizontal="center" vertical="center" wrapText="1"/>
    </xf>
    <xf numFmtId="165" fontId="2" fillId="2" borderId="5" xfId="1" applyNumberFormat="1" applyFont="1" applyFill="1" applyBorder="1" applyAlignment="1">
      <alignment horizontal="right" vertical="center" wrapText="1"/>
    </xf>
    <xf numFmtId="165" fontId="2" fillId="2" borderId="6" xfId="1" applyNumberFormat="1" applyFont="1" applyFill="1" applyBorder="1" applyAlignment="1">
      <alignment horizontal="right" vertical="center" wrapText="1"/>
    </xf>
    <xf numFmtId="0" fontId="1" fillId="0" borderId="3" xfId="1" applyBorder="1" applyAlignment="1">
      <alignment horizontal="center" vertical="center"/>
    </xf>
    <xf numFmtId="165" fontId="1" fillId="0" borderId="23" xfId="0" applyNumberFormat="1" applyFont="1" applyBorder="1" applyAlignment="1">
      <alignment vertical="center" wrapText="1"/>
    </xf>
    <xf numFmtId="165" fontId="2" fillId="0" borderId="41" xfId="0" applyNumberFormat="1" applyFont="1" applyBorder="1" applyAlignment="1">
      <alignment vertical="center" wrapText="1"/>
    </xf>
    <xf numFmtId="165" fontId="2" fillId="0" borderId="23" xfId="0" applyNumberFormat="1" applyFont="1" applyBorder="1" applyAlignment="1">
      <alignment vertical="center" wrapText="1"/>
    </xf>
    <xf numFmtId="0" fontId="1" fillId="0" borderId="42" xfId="1" applyBorder="1" applyAlignment="1">
      <alignment horizontal="center" vertical="center"/>
    </xf>
    <xf numFmtId="165" fontId="1" fillId="0" borderId="44" xfId="0" applyNumberFormat="1" applyFont="1" applyBorder="1" applyAlignment="1">
      <alignment vertical="center" wrapText="1"/>
    </xf>
    <xf numFmtId="165" fontId="1" fillId="0" borderId="76" xfId="1" applyNumberFormat="1" applyBorder="1" applyAlignment="1" applyProtection="1">
      <alignment horizontal="right" vertical="center" wrapText="1"/>
      <protection locked="0"/>
    </xf>
    <xf numFmtId="165" fontId="1" fillId="0" borderId="23" xfId="1" applyNumberFormat="1" applyBorder="1" applyAlignment="1" applyProtection="1">
      <alignment horizontal="right" vertical="center" wrapText="1"/>
      <protection locked="0"/>
    </xf>
    <xf numFmtId="165" fontId="1" fillId="0" borderId="41" xfId="1" applyNumberFormat="1" applyBorder="1" applyAlignment="1" applyProtection="1">
      <alignment horizontal="right" vertical="center" wrapText="1"/>
      <protection locked="0"/>
    </xf>
    <xf numFmtId="0" fontId="1" fillId="0" borderId="80" xfId="1" applyBorder="1"/>
    <xf numFmtId="0" fontId="1" fillId="0" borderId="3" xfId="1" applyBorder="1" applyAlignment="1">
      <alignment horizontal="center" vertical="center" wrapText="1"/>
    </xf>
    <xf numFmtId="0" fontId="1" fillId="0" borderId="30" xfId="1" applyBorder="1" applyAlignment="1">
      <alignment horizontal="center" vertical="center" wrapText="1"/>
    </xf>
    <xf numFmtId="0" fontId="1" fillId="0" borderId="78" xfId="1" applyBorder="1" applyAlignment="1">
      <alignment horizontal="center" vertical="center" wrapText="1"/>
    </xf>
    <xf numFmtId="0" fontId="1" fillId="0" borderId="81" xfId="1" applyBorder="1" applyAlignment="1">
      <alignment horizontal="center" vertical="center" wrapText="1"/>
    </xf>
    <xf numFmtId="0" fontId="1" fillId="2" borderId="82" xfId="1" applyFill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1" fillId="2" borderId="20" xfId="1" applyFill="1" applyBorder="1" applyAlignment="1">
      <alignment horizontal="center" vertical="center" wrapText="1"/>
    </xf>
    <xf numFmtId="3" fontId="2" fillId="0" borderId="0" xfId="1" applyNumberFormat="1" applyFont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textRotation="90"/>
    </xf>
    <xf numFmtId="3" fontId="3" fillId="2" borderId="2" xfId="0" applyNumberFormat="1" applyFont="1" applyFill="1" applyBorder="1" applyAlignment="1">
      <alignment horizontal="center" vertical="center" textRotation="90"/>
    </xf>
    <xf numFmtId="3" fontId="3" fillId="2" borderId="2" xfId="0" applyNumberFormat="1" applyFont="1" applyFill="1" applyBorder="1" applyAlignment="1">
      <alignment horizontal="center" vertical="center" textRotation="90" wrapText="1"/>
    </xf>
    <xf numFmtId="3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horizontal="left" vertical="center"/>
    </xf>
    <xf numFmtId="165" fontId="2" fillId="0" borderId="0" xfId="1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3" fontId="2" fillId="2" borderId="4" xfId="1" applyNumberFormat="1" applyFont="1" applyFill="1" applyBorder="1" applyAlignment="1">
      <alignment horizontal="center" vertical="center" wrapText="1"/>
    </xf>
    <xf numFmtId="3" fontId="2" fillId="2" borderId="8" xfId="1" applyNumberFormat="1" applyFont="1" applyFill="1" applyBorder="1" applyAlignment="1">
      <alignment horizontal="center" vertical="center" wrapText="1"/>
    </xf>
    <xf numFmtId="3" fontId="2" fillId="2" borderId="7" xfId="1" applyNumberFormat="1" applyFont="1" applyFill="1" applyBorder="1" applyAlignment="1">
      <alignment horizontal="center" vertical="center" wrapText="1"/>
    </xf>
    <xf numFmtId="0" fontId="1" fillId="0" borderId="38" xfId="1" applyBorder="1" applyAlignment="1">
      <alignment horizontal="center" vertical="center" wrapText="1"/>
    </xf>
    <xf numFmtId="0" fontId="1" fillId="0" borderId="75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/>
    </xf>
    <xf numFmtId="0" fontId="3" fillId="0" borderId="72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3" fontId="3" fillId="2" borderId="4" xfId="1" applyNumberFormat="1" applyFont="1" applyFill="1" applyBorder="1" applyAlignment="1">
      <alignment horizontal="center" vertical="center" wrapText="1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2" borderId="7" xfId="1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1" applyFont="1" applyBorder="1" applyAlignment="1">
      <alignment vertical="center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&#233;pvisel&#337;%20test&#252;let\2021\2021.%20m&#225;jus%2028.%20polg&#225;rmesteri\Z&#225;rsz&#225;mad&#225;s\2020.%20&#233;vi%20kv%20v&#233;grehajt%20sz&#243;l&#243;%20besz&#225;mol&#243;kv%20maradv&#225;ny%20elsz&#225;mol&#225;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mérleg "/>
      <sheetName val="2.sz.mell. "/>
      <sheetName val="3.1.sz.mell. _önk."/>
      <sheetName val="3.2.sz.mell. _KH."/>
      <sheetName val="3.3.sz.Óvoda"/>
      <sheetName val="3.4.sz.Könyvtár"/>
      <sheetName val="4.sz.támogatás "/>
      <sheetName val="5.sz.felújítás "/>
      <sheetName val="6.sz.beruházás "/>
      <sheetName val="7. önk.műk.fa"/>
      <sheetName val="8.sz.felhalm.bevét."/>
      <sheetName val="9.mell_ Köt. részesedések"/>
      <sheetName val="10.mell_Közv.tám."/>
      <sheetName val="11.mell_kv-i maradvány"/>
      <sheetName val="12.mell_Pénzeszk.vált."/>
      <sheetName val="13.Eszközök"/>
      <sheetName val="14. Források "/>
      <sheetName val="15.mell 2019-20. mérleg"/>
      <sheetName val="16.sz többéves"/>
      <sheetName val="17.EU-s tábla"/>
    </sheetNames>
    <sheetDataSet>
      <sheetData sheetId="0"/>
      <sheetData sheetId="1"/>
      <sheetData sheetId="2"/>
      <sheetData sheetId="3">
        <row r="30">
          <cell r="J30">
            <v>262474</v>
          </cell>
          <cell r="K30">
            <v>43162</v>
          </cell>
          <cell r="L30">
            <v>3654</v>
          </cell>
        </row>
      </sheetData>
      <sheetData sheetId="4">
        <row r="30">
          <cell r="J30">
            <v>318839</v>
          </cell>
        </row>
      </sheetData>
      <sheetData sheetId="5">
        <row r="30">
          <cell r="J30">
            <v>68412</v>
          </cell>
        </row>
      </sheetData>
      <sheetData sheetId="6">
        <row r="48">
          <cell r="E48">
            <v>688612</v>
          </cell>
        </row>
        <row r="71">
          <cell r="E71">
            <v>26106</v>
          </cell>
        </row>
      </sheetData>
      <sheetData sheetId="7">
        <row r="63">
          <cell r="E63">
            <v>136454</v>
          </cell>
        </row>
      </sheetData>
      <sheetData sheetId="8">
        <row r="68">
          <cell r="E68">
            <v>57202</v>
          </cell>
        </row>
      </sheetData>
      <sheetData sheetId="9">
        <row r="167">
          <cell r="L167">
            <v>79177</v>
          </cell>
          <cell r="M167">
            <v>79177</v>
          </cell>
          <cell r="N167">
            <v>0</v>
          </cell>
        </row>
        <row r="168">
          <cell r="L168">
            <v>14872</v>
          </cell>
          <cell r="M168">
            <v>14659</v>
          </cell>
          <cell r="N168">
            <v>0</v>
          </cell>
          <cell r="O168">
            <v>213</v>
          </cell>
        </row>
        <row r="169">
          <cell r="L169">
            <v>511167</v>
          </cell>
          <cell r="M169">
            <v>511167</v>
          </cell>
          <cell r="N169">
            <v>0</v>
          </cell>
          <cell r="O169">
            <v>0</v>
          </cell>
        </row>
        <row r="170">
          <cell r="L170">
            <v>6725</v>
          </cell>
          <cell r="M170">
            <v>6725</v>
          </cell>
          <cell r="N170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workbookViewId="0">
      <selection sqref="A1:XFD1048576"/>
    </sheetView>
  </sheetViews>
  <sheetFormatPr defaultColWidth="8" defaultRowHeight="15.75" x14ac:dyDescent="0.25"/>
  <cols>
    <col min="1" max="1" width="3.140625" style="4" customWidth="1"/>
    <col min="2" max="2" width="3.42578125" style="4" customWidth="1"/>
    <col min="3" max="3" width="4.7109375" style="4" customWidth="1"/>
    <col min="4" max="4" width="51.140625" style="1" customWidth="1"/>
    <col min="5" max="5" width="11.42578125" style="1" customWidth="1"/>
    <col min="6" max="8" width="12.5703125" style="1" customWidth="1"/>
    <col min="9" max="9" width="15.5703125" style="1" customWidth="1"/>
    <col min="10" max="10" width="12.7109375" style="1" customWidth="1"/>
    <col min="11" max="12" width="11.5703125" style="1" customWidth="1"/>
    <col min="13" max="13" width="10.140625" style="1" bestFit="1" customWidth="1"/>
    <col min="14" max="16384" width="8" style="1"/>
  </cols>
  <sheetData>
    <row r="1" spans="1:12" ht="15.75" customHeight="1" x14ac:dyDescent="0.25">
      <c r="A1" s="1"/>
      <c r="B1" s="1"/>
      <c r="C1" s="497" t="s">
        <v>0</v>
      </c>
      <c r="D1" s="497"/>
      <c r="E1" s="497"/>
      <c r="F1" s="497"/>
      <c r="G1" s="2"/>
      <c r="H1" s="2"/>
      <c r="I1" s="2"/>
      <c r="J1" s="3"/>
    </row>
    <row r="2" spans="1:12" ht="15" customHeight="1" thickBot="1" x14ac:dyDescent="0.3">
      <c r="F2" s="2"/>
      <c r="G2" s="2"/>
      <c r="H2" s="2"/>
      <c r="I2" s="2"/>
      <c r="J2" s="2"/>
      <c r="K2" s="2"/>
      <c r="L2" s="2"/>
    </row>
    <row r="3" spans="1:12" ht="19.5" customHeight="1" thickBot="1" x14ac:dyDescent="0.3">
      <c r="A3" s="498" t="s">
        <v>1</v>
      </c>
      <c r="B3" s="499" t="s">
        <v>2</v>
      </c>
      <c r="C3" s="500" t="s">
        <v>3</v>
      </c>
      <c r="D3" s="5" t="s">
        <v>4</v>
      </c>
      <c r="E3" s="501" t="s">
        <v>5</v>
      </c>
      <c r="F3" s="502" t="s">
        <v>6</v>
      </c>
      <c r="G3" s="502" t="s">
        <v>7</v>
      </c>
      <c r="H3" s="502" t="s">
        <v>8</v>
      </c>
      <c r="I3" s="505" t="s">
        <v>9</v>
      </c>
      <c r="J3" s="506" t="s">
        <v>10</v>
      </c>
      <c r="K3" s="505" t="s">
        <v>11</v>
      </c>
      <c r="L3" s="507" t="s">
        <v>12</v>
      </c>
    </row>
    <row r="4" spans="1:12" ht="39" customHeight="1" thickBot="1" x14ac:dyDescent="0.3">
      <c r="A4" s="498"/>
      <c r="B4" s="499"/>
      <c r="C4" s="500"/>
      <c r="D4" s="6" t="s">
        <v>13</v>
      </c>
      <c r="E4" s="501"/>
      <c r="F4" s="503"/>
      <c r="G4" s="503"/>
      <c r="H4" s="503"/>
      <c r="I4" s="505"/>
      <c r="J4" s="506"/>
      <c r="K4" s="505"/>
      <c r="L4" s="507"/>
    </row>
    <row r="5" spans="1:12" ht="22.5" customHeight="1" thickBot="1" x14ac:dyDescent="0.3">
      <c r="A5" s="7" t="s">
        <v>14</v>
      </c>
      <c r="B5" s="8"/>
      <c r="C5" s="9"/>
      <c r="D5" s="10" t="s">
        <v>15</v>
      </c>
      <c r="E5" s="501"/>
      <c r="F5" s="504"/>
      <c r="G5" s="504"/>
      <c r="H5" s="504"/>
      <c r="I5" s="505"/>
      <c r="J5" s="506"/>
      <c r="K5" s="505"/>
      <c r="L5" s="507"/>
    </row>
    <row r="6" spans="1:12" ht="20.100000000000001" customHeight="1" thickBot="1" x14ac:dyDescent="0.3">
      <c r="A6" s="11">
        <v>1</v>
      </c>
      <c r="B6" s="12">
        <v>2</v>
      </c>
      <c r="C6" s="13">
        <v>3</v>
      </c>
      <c r="D6" s="12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2">
        <v>10</v>
      </c>
      <c r="K6" s="12">
        <v>11</v>
      </c>
      <c r="L6" s="15">
        <v>12</v>
      </c>
    </row>
    <row r="7" spans="1:12" ht="27.75" customHeight="1" thickBot="1" x14ac:dyDescent="0.3">
      <c r="A7" s="16"/>
      <c r="B7" s="17"/>
      <c r="C7" s="18">
        <v>1</v>
      </c>
      <c r="D7" s="19" t="s">
        <v>16</v>
      </c>
      <c r="E7" s="20" t="s">
        <v>17</v>
      </c>
      <c r="F7" s="21">
        <f>+F8+F15</f>
        <v>983856</v>
      </c>
      <c r="G7" s="21">
        <f>+G8+G15</f>
        <v>1154375</v>
      </c>
      <c r="H7" s="21">
        <f>+H8+H15</f>
        <v>1154375</v>
      </c>
      <c r="I7" s="22">
        <f t="shared" ref="I7:I26" si="0">SUM(H7/G7*100)</f>
        <v>100</v>
      </c>
      <c r="J7" s="21">
        <f>+J8+J15</f>
        <v>1154375</v>
      </c>
      <c r="K7" s="21">
        <f>+K8</f>
        <v>0</v>
      </c>
      <c r="L7" s="23">
        <f>+L8</f>
        <v>0</v>
      </c>
    </row>
    <row r="8" spans="1:12" ht="19.5" customHeight="1" thickBot="1" x14ac:dyDescent="0.3">
      <c r="A8" s="24"/>
      <c r="B8" s="25"/>
      <c r="C8" s="26"/>
      <c r="D8" s="27" t="s">
        <v>18</v>
      </c>
      <c r="E8" s="27" t="s">
        <v>19</v>
      </c>
      <c r="F8" s="28">
        <f>SUM(F9:F14)</f>
        <v>922433</v>
      </c>
      <c r="G8" s="28">
        <f>SUM(G9:G14)</f>
        <v>1048908</v>
      </c>
      <c r="H8" s="28">
        <f>SUM(H9:H14)</f>
        <v>1048908</v>
      </c>
      <c r="I8" s="29">
        <f t="shared" si="0"/>
        <v>100</v>
      </c>
      <c r="J8" s="28">
        <f>SUM(J9:J14)</f>
        <v>1048908</v>
      </c>
      <c r="K8" s="28">
        <f>SUM(K9:K15)</f>
        <v>0</v>
      </c>
      <c r="L8" s="30">
        <f>SUM(L9:L15)</f>
        <v>0</v>
      </c>
    </row>
    <row r="9" spans="1:12" ht="24.75" customHeight="1" x14ac:dyDescent="0.25">
      <c r="A9" s="31"/>
      <c r="B9" s="32"/>
      <c r="C9" s="33"/>
      <c r="D9" s="34" t="s">
        <v>20</v>
      </c>
      <c r="E9" s="34" t="s">
        <v>21</v>
      </c>
      <c r="F9" s="35">
        <v>247156</v>
      </c>
      <c r="G9" s="35">
        <v>261704</v>
      </c>
      <c r="H9" s="36">
        <v>261704</v>
      </c>
      <c r="I9" s="37">
        <f t="shared" si="0"/>
        <v>100</v>
      </c>
      <c r="J9" s="36">
        <v>261704</v>
      </c>
      <c r="K9" s="36"/>
      <c r="L9" s="38"/>
    </row>
    <row r="10" spans="1:12" ht="33.75" customHeight="1" x14ac:dyDescent="0.25">
      <c r="A10" s="39"/>
      <c r="B10" s="40"/>
      <c r="C10" s="41"/>
      <c r="D10" s="42" t="s">
        <v>22</v>
      </c>
      <c r="E10" s="34" t="s">
        <v>23</v>
      </c>
      <c r="F10" s="35">
        <v>289535</v>
      </c>
      <c r="G10" s="43">
        <v>302292</v>
      </c>
      <c r="H10" s="36">
        <v>302292</v>
      </c>
      <c r="I10" s="37">
        <f t="shared" si="0"/>
        <v>100</v>
      </c>
      <c r="J10" s="36">
        <v>302292</v>
      </c>
      <c r="K10" s="44"/>
      <c r="L10" s="45"/>
    </row>
    <row r="11" spans="1:12" ht="30.75" customHeight="1" x14ac:dyDescent="0.25">
      <c r="A11" s="39"/>
      <c r="B11" s="40"/>
      <c r="C11" s="41"/>
      <c r="D11" s="42" t="s">
        <v>24</v>
      </c>
      <c r="E11" s="34" t="s">
        <v>25</v>
      </c>
      <c r="F11" s="35">
        <v>366094</v>
      </c>
      <c r="G11" s="43">
        <v>431988</v>
      </c>
      <c r="H11" s="36">
        <v>431988</v>
      </c>
      <c r="I11" s="37">
        <f t="shared" si="0"/>
        <v>100</v>
      </c>
      <c r="J11" s="36">
        <v>431988</v>
      </c>
      <c r="K11" s="44"/>
      <c r="L11" s="45"/>
    </row>
    <row r="12" spans="1:12" ht="20.100000000000001" customHeight="1" x14ac:dyDescent="0.25">
      <c r="A12" s="39"/>
      <c r="B12" s="40"/>
      <c r="C12" s="41"/>
      <c r="D12" s="46" t="s">
        <v>26</v>
      </c>
      <c r="E12" s="34" t="s">
        <v>27</v>
      </c>
      <c r="F12" s="35">
        <v>19648</v>
      </c>
      <c r="G12" s="43">
        <v>33161</v>
      </c>
      <c r="H12" s="36">
        <v>33161</v>
      </c>
      <c r="I12" s="37">
        <f t="shared" si="0"/>
        <v>100</v>
      </c>
      <c r="J12" s="36">
        <v>33161</v>
      </c>
      <c r="K12" s="47"/>
      <c r="L12" s="48"/>
    </row>
    <row r="13" spans="1:12" ht="20.100000000000001" customHeight="1" x14ac:dyDescent="0.25">
      <c r="A13" s="39"/>
      <c r="B13" s="40"/>
      <c r="C13" s="41"/>
      <c r="D13" s="46" t="s">
        <v>28</v>
      </c>
      <c r="E13" s="34" t="s">
        <v>29</v>
      </c>
      <c r="F13" s="49"/>
      <c r="G13" s="50">
        <v>19164</v>
      </c>
      <c r="H13" s="51">
        <v>19164</v>
      </c>
      <c r="I13" s="52">
        <f>SUM(H13/G13*100)</f>
        <v>100</v>
      </c>
      <c r="J13" s="51">
        <v>19164</v>
      </c>
      <c r="K13" s="47"/>
      <c r="L13" s="48"/>
    </row>
    <row r="14" spans="1:12" ht="20.100000000000001" customHeight="1" x14ac:dyDescent="0.25">
      <c r="A14" s="39"/>
      <c r="B14" s="40"/>
      <c r="C14" s="41"/>
      <c r="D14" s="46" t="s">
        <v>30</v>
      </c>
      <c r="E14" s="34" t="s">
        <v>31</v>
      </c>
      <c r="F14" s="53"/>
      <c r="G14" s="54">
        <v>599</v>
      </c>
      <c r="H14" s="44">
        <v>599</v>
      </c>
      <c r="I14" s="52">
        <f t="shared" si="0"/>
        <v>100</v>
      </c>
      <c r="J14" s="44">
        <v>599</v>
      </c>
      <c r="K14" s="47"/>
      <c r="L14" s="48"/>
    </row>
    <row r="15" spans="1:12" ht="20.100000000000001" customHeight="1" thickBot="1" x14ac:dyDescent="0.3">
      <c r="A15" s="55"/>
      <c r="B15" s="56"/>
      <c r="C15" s="57"/>
      <c r="D15" s="46" t="s">
        <v>32</v>
      </c>
      <c r="E15" s="34" t="s">
        <v>33</v>
      </c>
      <c r="F15" s="49">
        <v>61423</v>
      </c>
      <c r="G15" s="50">
        <v>105467</v>
      </c>
      <c r="H15" s="51">
        <v>105467</v>
      </c>
      <c r="I15" s="58">
        <f t="shared" si="0"/>
        <v>100</v>
      </c>
      <c r="J15" s="51">
        <v>105467</v>
      </c>
      <c r="K15" s="47"/>
      <c r="L15" s="45"/>
    </row>
    <row r="16" spans="1:12" ht="21.75" customHeight="1" thickBot="1" x14ac:dyDescent="0.3">
      <c r="A16" s="59"/>
      <c r="B16" s="60"/>
      <c r="C16" s="61">
        <v>2</v>
      </c>
      <c r="D16" s="62" t="s">
        <v>34</v>
      </c>
      <c r="E16" s="63" t="s">
        <v>35</v>
      </c>
      <c r="F16" s="64">
        <v>195602</v>
      </c>
      <c r="G16" s="65">
        <v>230202</v>
      </c>
      <c r="H16" s="64">
        <v>77783</v>
      </c>
      <c r="I16" s="66">
        <f t="shared" si="0"/>
        <v>33.789020078018432</v>
      </c>
      <c r="J16" s="64">
        <v>77783</v>
      </c>
      <c r="K16" s="64">
        <v>0</v>
      </c>
      <c r="L16" s="67"/>
    </row>
    <row r="17" spans="1:13" ht="20.100000000000001" customHeight="1" thickBot="1" x14ac:dyDescent="0.3">
      <c r="A17" s="59"/>
      <c r="B17" s="60"/>
      <c r="C17" s="61">
        <v>3</v>
      </c>
      <c r="D17" s="68" t="s">
        <v>36</v>
      </c>
      <c r="E17" s="63" t="s">
        <v>37</v>
      </c>
      <c r="F17" s="64">
        <f>SUM(F19,F22,F23,F24,F25)</f>
        <v>963000</v>
      </c>
      <c r="G17" s="64">
        <f t="shared" ref="G17:L17" si="1">SUM(G19,G22,G23,G24,G25)</f>
        <v>961985</v>
      </c>
      <c r="H17" s="64">
        <f>SUM(H18,H19,H22,H23,H24,H25)</f>
        <v>969946</v>
      </c>
      <c r="I17" s="66">
        <f t="shared" si="0"/>
        <v>100.827559681284</v>
      </c>
      <c r="J17" s="64">
        <f>SUM(J19,J22,J23,J24,J25,J18)</f>
        <v>922917</v>
      </c>
      <c r="K17" s="64">
        <f t="shared" si="1"/>
        <v>43162</v>
      </c>
      <c r="L17" s="67">
        <f t="shared" si="1"/>
        <v>3867</v>
      </c>
      <c r="M17" s="1">
        <f>SUM(J17:L17)</f>
        <v>969946</v>
      </c>
    </row>
    <row r="18" spans="1:13" s="78" customFormat="1" ht="20.100000000000001" customHeight="1" x14ac:dyDescent="0.25">
      <c r="A18" s="69"/>
      <c r="B18" s="70"/>
      <c r="C18" s="71"/>
      <c r="D18" s="72" t="s">
        <v>38</v>
      </c>
      <c r="E18" s="73" t="s">
        <v>39</v>
      </c>
      <c r="F18" s="74"/>
      <c r="G18" s="74"/>
      <c r="H18" s="75"/>
      <c r="I18" s="76"/>
      <c r="J18" s="75"/>
      <c r="K18" s="76"/>
      <c r="L18" s="77"/>
    </row>
    <row r="19" spans="1:13" ht="20.100000000000001" customHeight="1" x14ac:dyDescent="0.25">
      <c r="A19" s="79"/>
      <c r="B19" s="79"/>
      <c r="C19" s="79"/>
      <c r="D19" s="46" t="s">
        <v>40</v>
      </c>
      <c r="E19" s="46" t="s">
        <v>41</v>
      </c>
      <c r="F19" s="80">
        <f>SUM(F20:F21)</f>
        <v>227000</v>
      </c>
      <c r="G19" s="80">
        <f>SUM(G20:G21)</f>
        <v>233602</v>
      </c>
      <c r="H19" s="81">
        <f>SUM(H20:H21)</f>
        <v>235111</v>
      </c>
      <c r="I19" s="82">
        <f t="shared" si="0"/>
        <v>100.64597049682793</v>
      </c>
      <c r="J19" s="81">
        <v>235111</v>
      </c>
      <c r="K19" s="81">
        <f>SUM(K20:K21)</f>
        <v>0</v>
      </c>
      <c r="L19" s="83">
        <f>SUM(L20:L21)</f>
        <v>0</v>
      </c>
    </row>
    <row r="20" spans="1:13" ht="20.100000000000001" customHeight="1" x14ac:dyDescent="0.25">
      <c r="A20" s="84"/>
      <c r="B20" s="79"/>
      <c r="C20" s="85"/>
      <c r="D20" s="46" t="s">
        <v>42</v>
      </c>
      <c r="E20" s="46"/>
      <c r="F20" s="53">
        <v>158000</v>
      </c>
      <c r="G20" s="53">
        <v>165191</v>
      </c>
      <c r="H20" s="44">
        <v>166939</v>
      </c>
      <c r="I20" s="52">
        <f t="shared" si="0"/>
        <v>101.05816902857904</v>
      </c>
      <c r="J20" s="86">
        <v>166939</v>
      </c>
      <c r="K20" s="81"/>
      <c r="L20" s="87"/>
    </row>
    <row r="21" spans="1:13" ht="20.100000000000001" customHeight="1" x14ac:dyDescent="0.25">
      <c r="A21" s="84"/>
      <c r="B21" s="79"/>
      <c r="C21" s="85"/>
      <c r="D21" s="46" t="s">
        <v>43</v>
      </c>
      <c r="E21" s="46"/>
      <c r="F21" s="53">
        <v>69000</v>
      </c>
      <c r="G21" s="53">
        <v>68411</v>
      </c>
      <c r="H21" s="44">
        <v>68172</v>
      </c>
      <c r="I21" s="52">
        <f t="shared" si="0"/>
        <v>99.650640978789966</v>
      </c>
      <c r="J21" s="44">
        <v>68172</v>
      </c>
      <c r="K21" s="88"/>
      <c r="L21" s="45"/>
    </row>
    <row r="22" spans="1:13" ht="20.100000000000001" customHeight="1" x14ac:dyDescent="0.25">
      <c r="A22" s="84"/>
      <c r="B22" s="79"/>
      <c r="C22" s="85"/>
      <c r="D22" s="46" t="s">
        <v>44</v>
      </c>
      <c r="E22" s="46" t="s">
        <v>45</v>
      </c>
      <c r="F22" s="53">
        <v>630000</v>
      </c>
      <c r="G22" s="53">
        <v>710000</v>
      </c>
      <c r="H22" s="44">
        <v>717014</v>
      </c>
      <c r="I22" s="52">
        <f t="shared" si="0"/>
        <v>100.98788732394365</v>
      </c>
      <c r="J22" s="81">
        <v>669985</v>
      </c>
      <c r="K22" s="44">
        <v>43162</v>
      </c>
      <c r="L22" s="45">
        <v>3867</v>
      </c>
      <c r="M22" s="1">
        <f>SUM(J22:L22)</f>
        <v>717014</v>
      </c>
    </row>
    <row r="23" spans="1:13" ht="20.100000000000001" customHeight="1" x14ac:dyDescent="0.25">
      <c r="A23" s="84"/>
      <c r="B23" s="79"/>
      <c r="C23" s="85"/>
      <c r="D23" s="46" t="s">
        <v>46</v>
      </c>
      <c r="E23" s="46" t="s">
        <v>47</v>
      </c>
      <c r="F23" s="53">
        <v>55000</v>
      </c>
      <c r="G23" s="53">
        <v>490</v>
      </c>
      <c r="H23" s="44">
        <v>490</v>
      </c>
      <c r="I23" s="52">
        <f t="shared" si="0"/>
        <v>100</v>
      </c>
      <c r="J23" s="44">
        <v>490</v>
      </c>
      <c r="K23" s="44"/>
      <c r="L23" s="45"/>
    </row>
    <row r="24" spans="1:13" ht="20.100000000000001" customHeight="1" x14ac:dyDescent="0.25">
      <c r="A24" s="84"/>
      <c r="B24" s="79"/>
      <c r="C24" s="85"/>
      <c r="D24" s="46" t="s">
        <v>48</v>
      </c>
      <c r="E24" s="46" t="s">
        <v>49</v>
      </c>
      <c r="F24" s="53">
        <v>50000</v>
      </c>
      <c r="G24" s="53">
        <v>13893</v>
      </c>
      <c r="H24" s="44">
        <v>13540</v>
      </c>
      <c r="I24" s="52">
        <f t="shared" si="0"/>
        <v>97.459152090981078</v>
      </c>
      <c r="J24" s="44">
        <v>13540</v>
      </c>
      <c r="K24" s="44"/>
      <c r="L24" s="45"/>
    </row>
    <row r="25" spans="1:13" ht="20.100000000000001" customHeight="1" thickBot="1" x14ac:dyDescent="0.3">
      <c r="A25" s="89"/>
      <c r="B25" s="90"/>
      <c r="C25" s="91"/>
      <c r="D25" s="46" t="s">
        <v>50</v>
      </c>
      <c r="E25" s="46" t="s">
        <v>51</v>
      </c>
      <c r="F25" s="53">
        <v>1000</v>
      </c>
      <c r="G25" s="49">
        <v>4000</v>
      </c>
      <c r="H25" s="51">
        <v>3791</v>
      </c>
      <c r="I25" s="58">
        <f t="shared" si="0"/>
        <v>94.774999999999991</v>
      </c>
      <c r="J25" s="92">
        <v>3791</v>
      </c>
      <c r="K25" s="44"/>
      <c r="L25" s="45"/>
    </row>
    <row r="26" spans="1:13" ht="20.100000000000001" customHeight="1" thickBot="1" x14ac:dyDescent="0.3">
      <c r="A26" s="93"/>
      <c r="B26" s="94"/>
      <c r="C26" s="95">
        <v>4</v>
      </c>
      <c r="D26" s="68" t="s">
        <v>52</v>
      </c>
      <c r="E26" s="63" t="s">
        <v>53</v>
      </c>
      <c r="F26" s="96">
        <f>SUM(F28:F36)</f>
        <v>310894</v>
      </c>
      <c r="G26" s="96">
        <f>SUM(G28:G36)</f>
        <v>327293</v>
      </c>
      <c r="H26" s="96">
        <f>SUM(H27:H36)</f>
        <v>332962</v>
      </c>
      <c r="I26" s="97">
        <f t="shared" si="0"/>
        <v>101.73208715126813</v>
      </c>
      <c r="J26" s="96">
        <f>SUM(J27:J36)</f>
        <v>332962</v>
      </c>
      <c r="K26" s="96">
        <f>SUM(K27:K36)</f>
        <v>0</v>
      </c>
      <c r="L26" s="98">
        <f>SUM(L27:L36)</f>
        <v>0</v>
      </c>
    </row>
    <row r="27" spans="1:13" ht="20.100000000000001" customHeight="1" x14ac:dyDescent="0.25">
      <c r="A27" s="99"/>
      <c r="B27" s="100"/>
      <c r="C27" s="101"/>
      <c r="D27" s="102" t="s">
        <v>54</v>
      </c>
      <c r="E27" s="102" t="s">
        <v>55</v>
      </c>
      <c r="F27" s="103"/>
      <c r="H27" s="104"/>
      <c r="I27" s="105"/>
      <c r="J27" s="106"/>
      <c r="K27" s="107"/>
      <c r="L27" s="108"/>
    </row>
    <row r="28" spans="1:13" ht="20.100000000000001" customHeight="1" x14ac:dyDescent="0.25">
      <c r="A28" s="109"/>
      <c r="B28" s="79"/>
      <c r="C28" s="79"/>
      <c r="D28" s="34" t="s">
        <v>56</v>
      </c>
      <c r="E28" s="46" t="s">
        <v>57</v>
      </c>
      <c r="F28" s="110">
        <v>138788</v>
      </c>
      <c r="G28" s="110">
        <v>133540</v>
      </c>
      <c r="H28" s="44">
        <v>136054</v>
      </c>
      <c r="I28" s="52">
        <f t="shared" ref="I28:I34" si="2">SUM(H28/G28*100)</f>
        <v>101.88258199790326</v>
      </c>
      <c r="J28" s="44">
        <v>136054</v>
      </c>
      <c r="K28" s="44"/>
      <c r="L28" s="111"/>
    </row>
    <row r="29" spans="1:13" ht="20.100000000000001" customHeight="1" x14ac:dyDescent="0.25">
      <c r="A29" s="109"/>
      <c r="B29" s="79"/>
      <c r="C29" s="79"/>
      <c r="D29" s="46" t="s">
        <v>58</v>
      </c>
      <c r="E29" s="46" t="s">
        <v>59</v>
      </c>
      <c r="F29" s="49">
        <v>29296</v>
      </c>
      <c r="G29" s="49">
        <v>35796</v>
      </c>
      <c r="H29" s="51">
        <v>35987</v>
      </c>
      <c r="I29" s="58">
        <f t="shared" si="2"/>
        <v>100.53357917085708</v>
      </c>
      <c r="J29" s="51">
        <v>35987</v>
      </c>
      <c r="K29" s="44"/>
      <c r="L29" s="112"/>
    </row>
    <row r="30" spans="1:13" ht="20.100000000000001" customHeight="1" x14ac:dyDescent="0.25">
      <c r="A30" s="109"/>
      <c r="B30" s="79"/>
      <c r="C30" s="79"/>
      <c r="D30" s="46" t="s">
        <v>60</v>
      </c>
      <c r="E30" s="46" t="s">
        <v>61</v>
      </c>
      <c r="F30" s="110">
        <v>20000</v>
      </c>
      <c r="G30" s="110">
        <v>40540</v>
      </c>
      <c r="H30" s="44">
        <v>40540</v>
      </c>
      <c r="I30" s="52">
        <f t="shared" si="2"/>
        <v>100</v>
      </c>
      <c r="J30" s="44">
        <v>40540</v>
      </c>
      <c r="K30" s="44"/>
      <c r="L30" s="111"/>
    </row>
    <row r="31" spans="1:13" ht="20.100000000000001" customHeight="1" x14ac:dyDescent="0.25">
      <c r="A31" s="109"/>
      <c r="B31" s="79"/>
      <c r="C31" s="79"/>
      <c r="D31" s="113" t="s">
        <v>62</v>
      </c>
      <c r="E31" s="46" t="s">
        <v>63</v>
      </c>
      <c r="F31" s="49">
        <v>61716</v>
      </c>
      <c r="G31" s="49">
        <v>50659</v>
      </c>
      <c r="H31" s="51">
        <v>50686</v>
      </c>
      <c r="I31" s="58">
        <f t="shared" si="2"/>
        <v>100.05329753844332</v>
      </c>
      <c r="J31" s="51">
        <v>50686</v>
      </c>
      <c r="K31" s="51"/>
      <c r="L31" s="114"/>
    </row>
    <row r="32" spans="1:13" ht="20.100000000000001" customHeight="1" x14ac:dyDescent="0.25">
      <c r="A32" s="109"/>
      <c r="B32" s="79"/>
      <c r="C32" s="79"/>
      <c r="D32" s="46" t="s">
        <v>64</v>
      </c>
      <c r="E32" s="46" t="s">
        <v>65</v>
      </c>
      <c r="F32" s="110">
        <v>21215</v>
      </c>
      <c r="G32" s="110">
        <v>21215</v>
      </c>
      <c r="H32" s="44">
        <v>23035</v>
      </c>
      <c r="I32" s="52">
        <f t="shared" si="2"/>
        <v>108.57883572943672</v>
      </c>
      <c r="J32" s="44">
        <v>23035</v>
      </c>
      <c r="K32" s="44"/>
      <c r="L32" s="115"/>
    </row>
    <row r="33" spans="1:13" ht="20.100000000000001" customHeight="1" x14ac:dyDescent="0.25">
      <c r="A33" s="109"/>
      <c r="B33" s="79"/>
      <c r="C33" s="79"/>
      <c r="D33" s="46" t="s">
        <v>66</v>
      </c>
      <c r="E33" s="46" t="s">
        <v>67</v>
      </c>
      <c r="F33" s="110">
        <v>13329</v>
      </c>
      <c r="G33" s="110"/>
      <c r="H33" s="44"/>
      <c r="I33" s="52"/>
      <c r="J33" s="44"/>
      <c r="K33" s="44"/>
      <c r="L33" s="115"/>
    </row>
    <row r="34" spans="1:13" ht="21.75" customHeight="1" x14ac:dyDescent="0.25">
      <c r="A34" s="116"/>
      <c r="B34" s="117"/>
      <c r="C34" s="117"/>
      <c r="D34" s="118" t="s">
        <v>68</v>
      </c>
      <c r="E34" s="119" t="s">
        <v>69</v>
      </c>
      <c r="F34" s="110">
        <v>17000</v>
      </c>
      <c r="G34" s="110">
        <v>20702</v>
      </c>
      <c r="H34" s="1">
        <v>20850</v>
      </c>
      <c r="I34" s="120">
        <f t="shared" si="2"/>
        <v>100.71490677229254</v>
      </c>
      <c r="J34" s="121">
        <v>20850</v>
      </c>
      <c r="K34" s="47"/>
      <c r="L34" s="122"/>
    </row>
    <row r="35" spans="1:13" ht="21.75" customHeight="1" x14ac:dyDescent="0.25">
      <c r="A35" s="109"/>
      <c r="B35" s="79"/>
      <c r="C35" s="79"/>
      <c r="D35" s="46" t="s">
        <v>70</v>
      </c>
      <c r="E35" s="46" t="s">
        <v>71</v>
      </c>
      <c r="G35" s="123"/>
      <c r="H35" s="86">
        <v>966</v>
      </c>
      <c r="I35" s="124"/>
      <c r="J35" s="86">
        <v>966</v>
      </c>
      <c r="K35" s="44"/>
      <c r="L35" s="125"/>
    </row>
    <row r="36" spans="1:13" ht="21" customHeight="1" thickBot="1" x14ac:dyDescent="0.3">
      <c r="A36" s="89"/>
      <c r="B36" s="90"/>
      <c r="C36" s="91"/>
      <c r="D36" s="126" t="s">
        <v>72</v>
      </c>
      <c r="E36" s="127" t="s">
        <v>73</v>
      </c>
      <c r="F36" s="128">
        <v>9550</v>
      </c>
      <c r="G36" s="128">
        <v>24841</v>
      </c>
      <c r="H36" s="51">
        <v>24844</v>
      </c>
      <c r="I36" s="58">
        <f>SUM(H36/G36*100)</f>
        <v>100.01207680850209</v>
      </c>
      <c r="J36" s="36">
        <v>24844</v>
      </c>
      <c r="K36" s="129"/>
      <c r="L36" s="130"/>
    </row>
    <row r="37" spans="1:13" ht="20.100000000000001" customHeight="1" thickBot="1" x14ac:dyDescent="0.3">
      <c r="A37" s="131"/>
      <c r="B37" s="132"/>
      <c r="C37" s="94">
        <v>5</v>
      </c>
      <c r="D37" s="68" t="s">
        <v>74</v>
      </c>
      <c r="E37" s="63" t="s">
        <v>75</v>
      </c>
      <c r="F37" s="64">
        <f>SUM(F38:F40)</f>
        <v>39860</v>
      </c>
      <c r="G37" s="133">
        <f>SUM(G38:G40)</f>
        <v>25998</v>
      </c>
      <c r="H37" s="133">
        <f>SUM(H38:H40)</f>
        <v>25998</v>
      </c>
      <c r="I37" s="134">
        <f>SUM(H37/G37*100)</f>
        <v>100</v>
      </c>
      <c r="J37" s="133">
        <f>SUM(J38:J40)</f>
        <v>25998</v>
      </c>
      <c r="K37" s="133">
        <f>SUM(K38:K40)</f>
        <v>0</v>
      </c>
      <c r="L37" s="67">
        <f>SUM(L38:L40)</f>
        <v>0</v>
      </c>
    </row>
    <row r="38" spans="1:13" ht="20.100000000000001" customHeight="1" x14ac:dyDescent="0.25">
      <c r="A38" s="135"/>
      <c r="B38" s="136"/>
      <c r="C38" s="137"/>
      <c r="D38" s="34" t="s">
        <v>76</v>
      </c>
      <c r="E38" s="34" t="s">
        <v>77</v>
      </c>
      <c r="F38" s="35">
        <v>39860</v>
      </c>
      <c r="G38" s="35">
        <v>25880</v>
      </c>
      <c r="H38" s="36">
        <v>25880</v>
      </c>
      <c r="I38" s="37">
        <f>SUM(H38/G38*100)</f>
        <v>100</v>
      </c>
      <c r="J38" s="36">
        <v>25880</v>
      </c>
      <c r="K38" s="36"/>
      <c r="L38" s="138"/>
    </row>
    <row r="39" spans="1:13" ht="20.100000000000001" customHeight="1" x14ac:dyDescent="0.25">
      <c r="A39" s="84"/>
      <c r="B39" s="79"/>
      <c r="C39" s="85"/>
      <c r="D39" s="46" t="s">
        <v>78</v>
      </c>
      <c r="E39" s="46" t="s">
        <v>79</v>
      </c>
      <c r="F39" s="49"/>
      <c r="G39" s="49">
        <v>118</v>
      </c>
      <c r="H39" s="51">
        <v>118</v>
      </c>
      <c r="I39" s="37">
        <f>SUM(H39/G39*100)</f>
        <v>100</v>
      </c>
      <c r="J39" s="51">
        <v>118</v>
      </c>
      <c r="K39" s="51"/>
      <c r="L39" s="87"/>
    </row>
    <row r="40" spans="1:13" ht="20.100000000000001" customHeight="1" thickBot="1" x14ac:dyDescent="0.3">
      <c r="A40" s="139"/>
      <c r="B40" s="117"/>
      <c r="C40" s="140"/>
      <c r="D40" s="141" t="s">
        <v>80</v>
      </c>
      <c r="E40" s="142" t="s">
        <v>81</v>
      </c>
      <c r="F40" s="128"/>
      <c r="G40" s="128"/>
      <c r="H40" s="47"/>
      <c r="I40" s="143"/>
      <c r="J40" s="47"/>
      <c r="K40" s="47"/>
      <c r="L40" s="144"/>
    </row>
    <row r="41" spans="1:13" ht="20.100000000000001" customHeight="1" thickBot="1" x14ac:dyDescent="0.3">
      <c r="A41" s="93"/>
      <c r="B41" s="94"/>
      <c r="C41" s="95">
        <v>6</v>
      </c>
      <c r="D41" s="145" t="s">
        <v>82</v>
      </c>
      <c r="E41" s="63" t="s">
        <v>83</v>
      </c>
      <c r="F41" s="146"/>
      <c r="G41" s="146">
        <v>13597</v>
      </c>
      <c r="H41" s="96">
        <v>13597</v>
      </c>
      <c r="I41" s="97">
        <f t="shared" ref="I41:I48" si="3">SUM(H41/G41*100)</f>
        <v>100</v>
      </c>
      <c r="J41" s="96">
        <v>13597</v>
      </c>
      <c r="K41" s="147"/>
      <c r="L41" s="148"/>
    </row>
    <row r="42" spans="1:13" ht="20.25" customHeight="1" thickBot="1" x14ac:dyDescent="0.3">
      <c r="A42" s="93"/>
      <c r="B42" s="94"/>
      <c r="C42" s="95">
        <v>7</v>
      </c>
      <c r="D42" s="62" t="s">
        <v>84</v>
      </c>
      <c r="E42" s="68" t="s">
        <v>85</v>
      </c>
      <c r="F42" s="149"/>
      <c r="G42" s="149">
        <v>5029</v>
      </c>
      <c r="H42" s="147">
        <v>6426</v>
      </c>
      <c r="I42" s="150">
        <f t="shared" si="3"/>
        <v>127.77888248160667</v>
      </c>
      <c r="J42" s="147">
        <v>6426</v>
      </c>
      <c r="K42" s="147"/>
      <c r="L42" s="98"/>
    </row>
    <row r="43" spans="1:13" ht="20.100000000000001" customHeight="1" thickBot="1" x14ac:dyDescent="0.3">
      <c r="A43" s="93"/>
      <c r="B43" s="94"/>
      <c r="C43" s="95"/>
      <c r="D43" s="151" t="s">
        <v>86</v>
      </c>
      <c r="E43" s="152" t="s">
        <v>87</v>
      </c>
      <c r="F43" s="153">
        <f>SUM(F7,F16,F17,F26,F37,F41,F42)</f>
        <v>2493212</v>
      </c>
      <c r="G43" s="153">
        <f>SUM(G7,G16,G17,G26,G37,G41,G42)</f>
        <v>2718479</v>
      </c>
      <c r="H43" s="153">
        <f>SUM(H7,H16,H17,H26,H37,H41,H42)</f>
        <v>2581087</v>
      </c>
      <c r="I43" s="154">
        <f t="shared" si="3"/>
        <v>94.945997375738429</v>
      </c>
      <c r="J43" s="153">
        <f>SUM(J7,J16,J17,J26,J37,J41,J42)</f>
        <v>2534058</v>
      </c>
      <c r="K43" s="153">
        <f>SUM(K7,K16,K17,K26,K37,K41,K42)</f>
        <v>43162</v>
      </c>
      <c r="L43" s="155">
        <f>SUM(L7,L16,L17,L26,L37,L41,L42)</f>
        <v>3867</v>
      </c>
      <c r="M43" s="1">
        <f>SUM(J43:L43)</f>
        <v>2581087</v>
      </c>
    </row>
    <row r="44" spans="1:13" ht="20.100000000000001" customHeight="1" thickBot="1" x14ac:dyDescent="0.3">
      <c r="A44" s="93"/>
      <c r="B44" s="94"/>
      <c r="C44" s="95">
        <v>8</v>
      </c>
      <c r="D44" s="68" t="s">
        <v>88</v>
      </c>
      <c r="E44" s="63" t="s">
        <v>89</v>
      </c>
      <c r="F44" s="96">
        <f>SUM(F45:F49)</f>
        <v>899554</v>
      </c>
      <c r="G44" s="96">
        <f>SUM(G45:G49)</f>
        <v>1301953</v>
      </c>
      <c r="H44" s="96">
        <f>SUM(H45:H49)</f>
        <v>806542</v>
      </c>
      <c r="I44" s="97">
        <f t="shared" si="3"/>
        <v>61.948626409709107</v>
      </c>
      <c r="J44" s="96">
        <f>SUM(J45:J49)</f>
        <v>806542</v>
      </c>
      <c r="K44" s="96">
        <f>SUM(K45:K49)</f>
        <v>0</v>
      </c>
      <c r="L44" s="98">
        <f>SUM(L45:L49)</f>
        <v>0</v>
      </c>
      <c r="M44" s="1">
        <f>SUM(J44:L44)</f>
        <v>806542</v>
      </c>
    </row>
    <row r="45" spans="1:13" ht="21.75" customHeight="1" x14ac:dyDescent="0.25">
      <c r="A45" s="99"/>
      <c r="B45" s="100"/>
      <c r="C45" s="101"/>
      <c r="D45" s="102" t="s">
        <v>90</v>
      </c>
      <c r="E45" s="102" t="s">
        <v>91</v>
      </c>
      <c r="F45" s="156">
        <v>317328</v>
      </c>
      <c r="G45" s="156">
        <v>343879</v>
      </c>
      <c r="H45" s="107">
        <v>343879</v>
      </c>
      <c r="I45" s="157">
        <f t="shared" si="3"/>
        <v>100</v>
      </c>
      <c r="J45" s="107">
        <v>343879</v>
      </c>
      <c r="K45" s="107"/>
      <c r="L45" s="158"/>
    </row>
    <row r="46" spans="1:13" ht="22.5" customHeight="1" x14ac:dyDescent="0.25">
      <c r="A46" s="84"/>
      <c r="B46" s="79"/>
      <c r="C46" s="85"/>
      <c r="D46" s="113" t="s">
        <v>92</v>
      </c>
      <c r="E46" s="113" t="s">
        <v>91</v>
      </c>
      <c r="F46" s="110">
        <v>343154</v>
      </c>
      <c r="G46" s="110">
        <v>416967</v>
      </c>
      <c r="H46" s="51">
        <v>416967</v>
      </c>
      <c r="I46" s="58">
        <f t="shared" si="3"/>
        <v>100</v>
      </c>
      <c r="J46" s="1">
        <v>416967</v>
      </c>
      <c r="K46" s="51"/>
      <c r="L46" s="159"/>
    </row>
    <row r="47" spans="1:13" ht="23.25" customHeight="1" x14ac:dyDescent="0.25">
      <c r="A47" s="109"/>
      <c r="B47" s="79"/>
      <c r="C47" s="79"/>
      <c r="D47" s="46" t="s">
        <v>93</v>
      </c>
      <c r="E47" s="160" t="s">
        <v>94</v>
      </c>
      <c r="F47" s="110"/>
      <c r="G47" s="110">
        <v>45696</v>
      </c>
      <c r="H47" s="161">
        <v>45696</v>
      </c>
      <c r="I47" s="52">
        <f t="shared" si="3"/>
        <v>100</v>
      </c>
      <c r="J47" s="44">
        <v>45696</v>
      </c>
      <c r="K47" s="44"/>
      <c r="L47" s="87"/>
    </row>
    <row r="48" spans="1:13" ht="28.5" customHeight="1" x14ac:dyDescent="0.25">
      <c r="A48" s="109"/>
      <c r="B48" s="79"/>
      <c r="C48" s="79"/>
      <c r="D48" s="42" t="s">
        <v>95</v>
      </c>
      <c r="E48" s="160" t="s">
        <v>96</v>
      </c>
      <c r="F48" s="162">
        <v>239072</v>
      </c>
      <c r="G48" s="162">
        <v>495411</v>
      </c>
      <c r="H48" s="161"/>
      <c r="I48" s="52">
        <f t="shared" si="3"/>
        <v>0</v>
      </c>
      <c r="J48" s="44"/>
      <c r="K48" s="44"/>
      <c r="L48" s="87"/>
    </row>
    <row r="49" spans="1:13" ht="32.25" customHeight="1" thickBot="1" x14ac:dyDescent="0.3">
      <c r="A49" s="89"/>
      <c r="B49" s="90"/>
      <c r="C49" s="91"/>
      <c r="D49" s="46" t="s">
        <v>97</v>
      </c>
      <c r="E49" s="160" t="s">
        <v>98</v>
      </c>
      <c r="F49" s="161"/>
      <c r="G49" s="161"/>
      <c r="H49" s="161"/>
      <c r="I49" s="58"/>
      <c r="K49" s="44"/>
      <c r="L49" s="144"/>
    </row>
    <row r="50" spans="1:13" ht="20.100000000000001" customHeight="1" thickBot="1" x14ac:dyDescent="0.3">
      <c r="A50" s="93"/>
      <c r="B50" s="94"/>
      <c r="C50" s="95"/>
      <c r="D50" s="68" t="s">
        <v>99</v>
      </c>
      <c r="E50" s="163" t="s">
        <v>100</v>
      </c>
      <c r="F50" s="96">
        <f>+F43+F44</f>
        <v>3392766</v>
      </c>
      <c r="G50" s="96">
        <f>+G43+G44</f>
        <v>4020432</v>
      </c>
      <c r="H50" s="96">
        <f>+H43+H44</f>
        <v>3387629</v>
      </c>
      <c r="I50" s="97">
        <f>SUM(H50/G50*100)</f>
        <v>84.260323268743264</v>
      </c>
      <c r="J50" s="96">
        <f>+J43+J44</f>
        <v>3340600</v>
      </c>
      <c r="K50" s="96">
        <f>+K43+K44</f>
        <v>43162</v>
      </c>
      <c r="L50" s="98">
        <f>+L43+L44</f>
        <v>3867</v>
      </c>
      <c r="M50" s="1">
        <f>SUM(J50:L50)</f>
        <v>3387629</v>
      </c>
    </row>
    <row r="51" spans="1:13" ht="20.100000000000001" customHeight="1" thickBot="1" x14ac:dyDescent="0.3">
      <c r="A51" s="1"/>
      <c r="B51" s="1"/>
      <c r="C51" s="508" t="s">
        <v>101</v>
      </c>
      <c r="D51" s="508"/>
      <c r="E51" s="508"/>
      <c r="F51" s="508"/>
      <c r="G51" s="2"/>
      <c r="H51" s="2"/>
      <c r="I51" s="2"/>
      <c r="J51" s="2"/>
    </row>
    <row r="52" spans="1:13" ht="20.100000000000001" customHeight="1" thickBot="1" x14ac:dyDescent="0.3">
      <c r="A52" s="16"/>
      <c r="B52" s="60"/>
      <c r="C52" s="18">
        <v>1</v>
      </c>
      <c r="D52" s="164" t="s">
        <v>102</v>
      </c>
      <c r="E52" s="165" t="s">
        <v>103</v>
      </c>
      <c r="F52" s="145">
        <f>SUM(F53:F57)</f>
        <v>1665220</v>
      </c>
      <c r="G52" s="145">
        <f>SUM(G53:G57)</f>
        <v>1876985</v>
      </c>
      <c r="H52" s="145">
        <f>SUM(H53:H57)</f>
        <v>1301147</v>
      </c>
      <c r="I52" s="166">
        <f t="shared" ref="I52:I66" si="4">H52/G52*100</f>
        <v>69.32111870899341</v>
      </c>
      <c r="J52" s="145">
        <f>SUM(J53:J57)</f>
        <v>1300934</v>
      </c>
      <c r="K52" s="145">
        <f>SUM(K53:K57)</f>
        <v>0</v>
      </c>
      <c r="L52" s="167">
        <f>SUM(L53:L57)</f>
        <v>213</v>
      </c>
      <c r="M52" s="1">
        <f>SUM(J52:L52)</f>
        <v>1301147</v>
      </c>
    </row>
    <row r="53" spans="1:13" ht="20.100000000000001" customHeight="1" x14ac:dyDescent="0.25">
      <c r="A53" s="31"/>
      <c r="B53" s="168"/>
      <c r="C53" s="33"/>
      <c r="D53" s="102" t="s">
        <v>104</v>
      </c>
      <c r="E53" s="169" t="s">
        <v>105</v>
      </c>
      <c r="F53" s="170">
        <v>100119</v>
      </c>
      <c r="G53" s="170">
        <v>118388</v>
      </c>
      <c r="H53" s="171">
        <f>SUM('[1]7. önk.műk.fa'!L167)</f>
        <v>79177</v>
      </c>
      <c r="I53" s="172">
        <f t="shared" si="4"/>
        <v>66.879244518025473</v>
      </c>
      <c r="J53" s="173">
        <f>SUM('[1]7. önk.műk.fa'!M167)</f>
        <v>79177</v>
      </c>
      <c r="K53" s="173">
        <f>SUM('[1]7. önk.műk.fa'!N167)</f>
        <v>0</v>
      </c>
      <c r="L53" s="174"/>
      <c r="M53" s="1">
        <f t="shared" ref="M53:M62" si="5">SUM(J53:L53)</f>
        <v>79177</v>
      </c>
    </row>
    <row r="54" spans="1:13" ht="19.5" customHeight="1" x14ac:dyDescent="0.25">
      <c r="A54" s="175"/>
      <c r="B54" s="40"/>
      <c r="C54" s="40">
        <v>2</v>
      </c>
      <c r="D54" s="176" t="s">
        <v>106</v>
      </c>
      <c r="E54" s="160" t="s">
        <v>107</v>
      </c>
      <c r="F54" s="170">
        <v>18431</v>
      </c>
      <c r="G54" s="170">
        <v>22153</v>
      </c>
      <c r="H54" s="171">
        <f>SUM('[1]7. önk.műk.fa'!L168)</f>
        <v>14872</v>
      </c>
      <c r="I54" s="177">
        <f t="shared" si="4"/>
        <v>67.133119667765087</v>
      </c>
      <c r="J54" s="173">
        <f>SUM('[1]7. önk.műk.fa'!M168)</f>
        <v>14659</v>
      </c>
      <c r="K54" s="173">
        <f>SUM('[1]7. önk.műk.fa'!N168)</f>
        <v>0</v>
      </c>
      <c r="L54" s="178">
        <f>SUM('[1]7. önk.műk.fa'!O168)</f>
        <v>213</v>
      </c>
      <c r="M54" s="1">
        <f t="shared" si="5"/>
        <v>14872</v>
      </c>
    </row>
    <row r="55" spans="1:13" ht="20.100000000000001" customHeight="1" x14ac:dyDescent="0.25">
      <c r="A55" s="175"/>
      <c r="B55" s="40"/>
      <c r="C55" s="40"/>
      <c r="D55" s="46" t="s">
        <v>108</v>
      </c>
      <c r="E55" s="179" t="s">
        <v>109</v>
      </c>
      <c r="F55" s="170">
        <v>743451</v>
      </c>
      <c r="G55" s="170">
        <v>687896</v>
      </c>
      <c r="H55" s="171">
        <f>SUM('[1]7. önk.műk.fa'!L169)</f>
        <v>511167</v>
      </c>
      <c r="I55" s="180">
        <f t="shared" si="4"/>
        <v>74.308761789572841</v>
      </c>
      <c r="J55" s="173">
        <f>SUM('[1]7. önk.műk.fa'!M169)</f>
        <v>511167</v>
      </c>
      <c r="K55" s="173">
        <f>SUM('[1]7. önk.műk.fa'!N169)</f>
        <v>0</v>
      </c>
      <c r="L55" s="178">
        <f>SUM('[1]7. önk.műk.fa'!O169)</f>
        <v>0</v>
      </c>
      <c r="M55" s="1">
        <f t="shared" si="5"/>
        <v>511167</v>
      </c>
    </row>
    <row r="56" spans="1:13" ht="20.100000000000001" customHeight="1" x14ac:dyDescent="0.25">
      <c r="A56" s="175"/>
      <c r="B56" s="40"/>
      <c r="C56" s="40"/>
      <c r="D56" s="181" t="s">
        <v>110</v>
      </c>
      <c r="E56" s="182" t="s">
        <v>111</v>
      </c>
      <c r="F56" s="170">
        <v>10800</v>
      </c>
      <c r="G56" s="170">
        <v>10800</v>
      </c>
      <c r="H56" s="171">
        <f>SUM('[1]7. önk.műk.fa'!L170)</f>
        <v>6725</v>
      </c>
      <c r="I56" s="180">
        <f t="shared" si="4"/>
        <v>62.268518518518526</v>
      </c>
      <c r="J56" s="173">
        <f>SUM('[1]7. önk.műk.fa'!M170)</f>
        <v>6725</v>
      </c>
      <c r="K56" s="173">
        <f>SUM('[1]7. önk.műk.fa'!N170)</f>
        <v>0</v>
      </c>
      <c r="L56" s="183"/>
      <c r="M56" s="1">
        <f t="shared" si="5"/>
        <v>6725</v>
      </c>
    </row>
    <row r="57" spans="1:13" ht="20.100000000000001" customHeight="1" x14ac:dyDescent="0.25">
      <c r="A57" s="175"/>
      <c r="B57" s="40"/>
      <c r="C57" s="40"/>
      <c r="D57" s="184" t="s">
        <v>112</v>
      </c>
      <c r="E57" s="46" t="s">
        <v>113</v>
      </c>
      <c r="F57" s="185">
        <v>792419</v>
      </c>
      <c r="G57" s="185">
        <v>1037748</v>
      </c>
      <c r="H57" s="186">
        <f>SUM(H58:H61)</f>
        <v>689206</v>
      </c>
      <c r="I57" s="187">
        <f t="shared" si="4"/>
        <v>66.413618720537158</v>
      </c>
      <c r="J57" s="173">
        <f>SUM(J58:J61)</f>
        <v>689206</v>
      </c>
      <c r="K57" s="173">
        <f t="shared" ref="K57" si="6">SUM(K58:K61)</f>
        <v>0</v>
      </c>
      <c r="L57" s="183"/>
      <c r="M57" s="1">
        <f t="shared" si="5"/>
        <v>689206</v>
      </c>
    </row>
    <row r="58" spans="1:13" ht="18.75" customHeight="1" x14ac:dyDescent="0.25">
      <c r="A58" s="175"/>
      <c r="B58" s="40"/>
      <c r="C58" s="40"/>
      <c r="D58" s="46" t="s">
        <v>114</v>
      </c>
      <c r="E58" s="188" t="s">
        <v>115</v>
      </c>
      <c r="F58" s="189">
        <v>755365</v>
      </c>
      <c r="G58" s="189">
        <v>690825</v>
      </c>
      <c r="H58" s="190">
        <f>SUM('[1]4.sz.támogatás '!E48)</f>
        <v>688612</v>
      </c>
      <c r="I58" s="172">
        <f t="shared" si="4"/>
        <v>99.679658379473807</v>
      </c>
      <c r="J58" s="171">
        <v>688612</v>
      </c>
      <c r="K58" s="186"/>
      <c r="L58" s="178"/>
      <c r="M58" s="1">
        <f t="shared" si="5"/>
        <v>688612</v>
      </c>
    </row>
    <row r="59" spans="1:13" ht="20.100000000000001" customHeight="1" x14ac:dyDescent="0.25">
      <c r="A59" s="175"/>
      <c r="B59" s="40"/>
      <c r="C59" s="40"/>
      <c r="D59" s="34" t="s">
        <v>116</v>
      </c>
      <c r="E59" s="191" t="s">
        <v>117</v>
      </c>
      <c r="F59" s="189">
        <v>20000</v>
      </c>
      <c r="G59" s="189">
        <v>321469</v>
      </c>
      <c r="H59" s="171"/>
      <c r="I59" s="172">
        <f t="shared" si="4"/>
        <v>0</v>
      </c>
      <c r="J59" s="171"/>
      <c r="K59" s="186"/>
      <c r="L59" s="178"/>
      <c r="M59" s="1">
        <f t="shared" si="5"/>
        <v>0</v>
      </c>
    </row>
    <row r="60" spans="1:13" ht="20.100000000000001" customHeight="1" x14ac:dyDescent="0.25">
      <c r="A60" s="175"/>
      <c r="B60" s="40"/>
      <c r="C60" s="40"/>
      <c r="D60" s="46" t="s">
        <v>118</v>
      </c>
      <c r="E60" s="160" t="s">
        <v>117</v>
      </c>
      <c r="F60" s="192">
        <v>17054</v>
      </c>
      <c r="G60" s="192">
        <v>24867</v>
      </c>
      <c r="H60" s="193"/>
      <c r="I60" s="177">
        <f t="shared" si="4"/>
        <v>0</v>
      </c>
      <c r="J60" s="186"/>
      <c r="K60" s="186"/>
      <c r="L60" s="178"/>
      <c r="M60" s="1">
        <f t="shared" si="5"/>
        <v>0</v>
      </c>
    </row>
    <row r="61" spans="1:13" ht="20.100000000000001" customHeight="1" thickBot="1" x14ac:dyDescent="0.3">
      <c r="A61" s="194"/>
      <c r="B61" s="195"/>
      <c r="C61" s="196"/>
      <c r="D61" s="113" t="s">
        <v>119</v>
      </c>
      <c r="E61" s="127" t="s">
        <v>120</v>
      </c>
      <c r="F61" s="197"/>
      <c r="G61" s="197">
        <v>587</v>
      </c>
      <c r="H61" s="198">
        <v>594</v>
      </c>
      <c r="I61" s="199">
        <f t="shared" si="4"/>
        <v>101.19250425894377</v>
      </c>
      <c r="J61" s="200">
        <v>594</v>
      </c>
      <c r="K61" s="200"/>
      <c r="L61" s="201"/>
    </row>
    <row r="62" spans="1:13" ht="20.100000000000001" customHeight="1" thickBot="1" x14ac:dyDescent="0.3">
      <c r="A62" s="16"/>
      <c r="B62" s="60"/>
      <c r="C62" s="18">
        <v>2</v>
      </c>
      <c r="D62" s="145" t="s">
        <v>121</v>
      </c>
      <c r="E62" s="202" t="s">
        <v>122</v>
      </c>
      <c r="F62" s="202">
        <f>SUM(F63:F65)</f>
        <v>868957</v>
      </c>
      <c r="G62" s="202">
        <f>SUM(G63:G65)</f>
        <v>1084969</v>
      </c>
      <c r="H62" s="202">
        <f>SUM(H63:H65)</f>
        <v>219762</v>
      </c>
      <c r="I62" s="203">
        <f t="shared" si="4"/>
        <v>20.255140930293862</v>
      </c>
      <c r="J62" s="145">
        <f>SUM(J63:J65)</f>
        <v>219762</v>
      </c>
      <c r="K62" s="145">
        <f t="shared" ref="K62:L62" si="7">SUM(K63:K65)</f>
        <v>0</v>
      </c>
      <c r="L62" s="167">
        <f t="shared" si="7"/>
        <v>0</v>
      </c>
      <c r="M62" s="1">
        <f t="shared" si="5"/>
        <v>219762</v>
      </c>
    </row>
    <row r="63" spans="1:13" ht="20.100000000000001" customHeight="1" x14ac:dyDescent="0.25">
      <c r="A63" s="31"/>
      <c r="B63" s="168"/>
      <c r="C63" s="33"/>
      <c r="D63" s="46" t="s">
        <v>123</v>
      </c>
      <c r="E63" s="191" t="s">
        <v>124</v>
      </c>
      <c r="F63" s="189">
        <v>519057</v>
      </c>
      <c r="G63" s="189">
        <v>577092</v>
      </c>
      <c r="H63" s="171">
        <f>SUM('[1]6.sz.beruházás '!E68)</f>
        <v>57202</v>
      </c>
      <c r="I63" s="172">
        <f t="shared" si="4"/>
        <v>9.9121110672128534</v>
      </c>
      <c r="J63" s="171">
        <v>57202</v>
      </c>
      <c r="K63" s="173"/>
      <c r="L63" s="183"/>
    </row>
    <row r="64" spans="1:13" ht="20.100000000000001" customHeight="1" x14ac:dyDescent="0.25">
      <c r="A64" s="175"/>
      <c r="B64" s="40"/>
      <c r="C64" s="40"/>
      <c r="D64" s="46" t="s">
        <v>125</v>
      </c>
      <c r="E64" s="160" t="s">
        <v>126</v>
      </c>
      <c r="F64" s="189">
        <v>237993</v>
      </c>
      <c r="G64" s="189">
        <v>344547</v>
      </c>
      <c r="H64" s="204">
        <f>SUM('[1]5.sz.felújítás '!E63)</f>
        <v>136454</v>
      </c>
      <c r="I64" s="177">
        <f t="shared" si="4"/>
        <v>39.603885681779268</v>
      </c>
      <c r="J64" s="204">
        <v>136454</v>
      </c>
      <c r="K64" s="186"/>
      <c r="L64" s="178"/>
    </row>
    <row r="65" spans="1:13" ht="25.5" customHeight="1" x14ac:dyDescent="0.25">
      <c r="A65" s="175"/>
      <c r="B65" s="40"/>
      <c r="C65" s="40"/>
      <c r="D65" s="46" t="s">
        <v>127</v>
      </c>
      <c r="E65" s="160" t="s">
        <v>128</v>
      </c>
      <c r="F65" s="192">
        <v>111907</v>
      </c>
      <c r="G65" s="192">
        <v>163330</v>
      </c>
      <c r="H65" s="204">
        <f>SUM(H66:H68)</f>
        <v>26106</v>
      </c>
      <c r="I65" s="177">
        <f t="shared" si="4"/>
        <v>15.983591501867386</v>
      </c>
      <c r="J65" s="204">
        <v>26106</v>
      </c>
      <c r="K65" s="204">
        <f>SUM(K66:K68)</f>
        <v>0</v>
      </c>
      <c r="L65" s="178">
        <f>SUM(L66:L68)</f>
        <v>0</v>
      </c>
    </row>
    <row r="66" spans="1:13" ht="20.100000000000001" customHeight="1" x14ac:dyDescent="0.25">
      <c r="A66" s="175"/>
      <c r="B66" s="40"/>
      <c r="C66" s="40"/>
      <c r="D66" s="46" t="s">
        <v>129</v>
      </c>
      <c r="E66" s="205" t="s">
        <v>130</v>
      </c>
      <c r="F66" s="192">
        <v>62770</v>
      </c>
      <c r="G66" s="192">
        <v>42476</v>
      </c>
      <c r="H66" s="204">
        <f>SUM('[1]4.sz.támogatás '!E71)</f>
        <v>26106</v>
      </c>
      <c r="I66" s="177">
        <f t="shared" si="4"/>
        <v>61.460589509370003</v>
      </c>
      <c r="J66" s="204">
        <v>26106</v>
      </c>
      <c r="K66" s="186"/>
      <c r="L66" s="178"/>
    </row>
    <row r="67" spans="1:13" ht="20.100000000000001" customHeight="1" x14ac:dyDescent="0.25">
      <c r="A67" s="175"/>
      <c r="B67" s="40"/>
      <c r="C67" s="40"/>
      <c r="D67" s="34" t="s">
        <v>116</v>
      </c>
      <c r="E67" s="191" t="s">
        <v>117</v>
      </c>
      <c r="F67" s="192"/>
      <c r="G67" s="192"/>
      <c r="H67" s="193"/>
      <c r="I67" s="177"/>
      <c r="J67" s="204"/>
      <c r="K67" s="186"/>
      <c r="L67" s="178"/>
    </row>
    <row r="68" spans="1:13" ht="20.100000000000001" customHeight="1" thickBot="1" x14ac:dyDescent="0.3">
      <c r="A68" s="175"/>
      <c r="B68" s="40"/>
      <c r="C68" s="40"/>
      <c r="D68" s="46" t="s">
        <v>118</v>
      </c>
      <c r="E68" s="160" t="s">
        <v>117</v>
      </c>
      <c r="F68" s="192">
        <v>49137</v>
      </c>
      <c r="G68" s="192">
        <v>120854</v>
      </c>
      <c r="H68" s="204"/>
      <c r="I68" s="177">
        <f>H68/G68*100</f>
        <v>0</v>
      </c>
      <c r="J68" s="204"/>
      <c r="K68" s="186"/>
      <c r="L68" s="178"/>
    </row>
    <row r="69" spans="1:13" ht="20.100000000000001" customHeight="1" thickBot="1" x14ac:dyDescent="0.3">
      <c r="A69" s="16"/>
      <c r="B69" s="60"/>
      <c r="C69" s="18"/>
      <c r="D69" s="206" t="s">
        <v>131</v>
      </c>
      <c r="E69" s="207"/>
      <c r="F69" s="202">
        <f>+F52+F62</f>
        <v>2534177</v>
      </c>
      <c r="G69" s="202">
        <f>+G52+G62</f>
        <v>2961954</v>
      </c>
      <c r="H69" s="202">
        <f>+H52+H62</f>
        <v>1520909</v>
      </c>
      <c r="I69" s="203">
        <f>H69/G69*100</f>
        <v>51.348164083574552</v>
      </c>
      <c r="J69" s="202">
        <f>+J52+J62</f>
        <v>1520696</v>
      </c>
      <c r="K69" s="202">
        <f>+K52+K62</f>
        <v>0</v>
      </c>
      <c r="L69" s="167">
        <f>+L52+L62</f>
        <v>213</v>
      </c>
      <c r="M69" s="1">
        <f>SUM(J69:L69)</f>
        <v>1520909</v>
      </c>
    </row>
    <row r="70" spans="1:13" ht="20.100000000000001" customHeight="1" thickBot="1" x14ac:dyDescent="0.3">
      <c r="A70" s="16"/>
      <c r="B70" s="60"/>
      <c r="C70" s="18">
        <v>3</v>
      </c>
      <c r="D70" s="145" t="s">
        <v>132</v>
      </c>
      <c r="E70" s="208" t="s">
        <v>133</v>
      </c>
      <c r="F70" s="202">
        <f>SUM(F71,F76)</f>
        <v>858589</v>
      </c>
      <c r="G70" s="202">
        <f>SUM(G71,G76)</f>
        <v>1058478</v>
      </c>
      <c r="H70" s="202">
        <f>SUM(H71,H76)</f>
        <v>943987</v>
      </c>
      <c r="I70" s="203">
        <f>H70/G70*100</f>
        <v>89.183431304193377</v>
      </c>
      <c r="J70" s="145">
        <f>SUM(J71,J76)</f>
        <v>897171</v>
      </c>
      <c r="K70" s="145">
        <f>SUM(K71,K76)</f>
        <v>43162</v>
      </c>
      <c r="L70" s="167">
        <f>SUM(L71,L76)</f>
        <v>3654</v>
      </c>
      <c r="M70" s="1">
        <f>SUM(J70:L70)</f>
        <v>943987</v>
      </c>
    </row>
    <row r="71" spans="1:13" ht="20.100000000000001" customHeight="1" x14ac:dyDescent="0.25">
      <c r="A71" s="16"/>
      <c r="B71" s="209"/>
      <c r="C71" s="18"/>
      <c r="D71" s="210" t="s">
        <v>134</v>
      </c>
      <c r="E71" s="211"/>
      <c r="F71" s="212">
        <f>SUM(F72:F75)</f>
        <v>858589</v>
      </c>
      <c r="G71" s="212">
        <f>SUM(G72:G75)</f>
        <v>849838</v>
      </c>
      <c r="H71" s="212">
        <f>SUM(H72:H75)</f>
        <v>735347</v>
      </c>
      <c r="I71" s="213">
        <f>H71/G71*100</f>
        <v>86.527902965035679</v>
      </c>
      <c r="J71" s="214">
        <f>SUM(J72:J75)</f>
        <v>688531</v>
      </c>
      <c r="K71" s="214">
        <f>SUM(K72:K75)</f>
        <v>43162</v>
      </c>
      <c r="L71" s="215">
        <f>SUM(L72:L75)</f>
        <v>3654</v>
      </c>
      <c r="M71" s="1">
        <f>SUM(J71:L71)</f>
        <v>735347</v>
      </c>
    </row>
    <row r="72" spans="1:13" ht="20.100000000000001" customHeight="1" x14ac:dyDescent="0.25">
      <c r="A72" s="175"/>
      <c r="B72" s="216"/>
      <c r="C72" s="40"/>
      <c r="D72" s="217" t="s">
        <v>135</v>
      </c>
      <c r="E72" s="218"/>
      <c r="F72" s="192"/>
      <c r="G72" s="192"/>
      <c r="H72" s="204"/>
      <c r="I72" s="177"/>
      <c r="J72" s="186"/>
      <c r="K72" s="186"/>
      <c r="L72" s="178"/>
    </row>
    <row r="73" spans="1:13" ht="20.100000000000001" customHeight="1" x14ac:dyDescent="0.25">
      <c r="A73" s="175"/>
      <c r="B73" s="40"/>
      <c r="C73" s="40"/>
      <c r="D73" s="217" t="s">
        <v>136</v>
      </c>
      <c r="E73" s="219" t="s">
        <v>137</v>
      </c>
      <c r="F73" s="192">
        <v>821692</v>
      </c>
      <c r="G73" s="192">
        <v>809941</v>
      </c>
      <c r="H73" s="204">
        <v>696541</v>
      </c>
      <c r="I73" s="177">
        <f>H73/G73*100</f>
        <v>85.998980172629857</v>
      </c>
      <c r="J73" s="186">
        <f>SUM('[1]3.2.sz.mell. _KH.'!J30,'[1]3.3.sz.Óvoda'!J30,'[1]3.4.sz.Könyvtár'!J30)</f>
        <v>649725</v>
      </c>
      <c r="K73" s="186">
        <f>SUM('[1]3.2.sz.mell. _KH.'!K30,'[1]3.3.sz.Óvoda'!K30,'[1]3.4.sz.Könyvtár'!K30)</f>
        <v>43162</v>
      </c>
      <c r="L73" s="178">
        <f>SUM('[1]3.2.sz.mell. _KH.'!L30,'[1]3.3.sz.Óvoda'!L30,'[1]3.4.sz.Könyvtár'!L30)</f>
        <v>3654</v>
      </c>
      <c r="M73" s="1">
        <f>SUM(J73:L73)</f>
        <v>696541</v>
      </c>
    </row>
    <row r="74" spans="1:13" ht="21" customHeight="1" x14ac:dyDescent="0.25">
      <c r="A74" s="175"/>
      <c r="B74" s="40"/>
      <c r="C74" s="40"/>
      <c r="D74" s="217" t="s">
        <v>138</v>
      </c>
      <c r="E74" s="220" t="s">
        <v>139</v>
      </c>
      <c r="F74" s="192">
        <v>36897</v>
      </c>
      <c r="G74" s="192">
        <v>39897</v>
      </c>
      <c r="H74" s="204">
        <v>38806</v>
      </c>
      <c r="I74" s="177">
        <f>H74/G74*100</f>
        <v>97.265458555781137</v>
      </c>
      <c r="J74" s="186">
        <v>38806</v>
      </c>
      <c r="K74" s="186"/>
      <c r="L74" s="178"/>
    </row>
    <row r="75" spans="1:13" ht="20.100000000000001" customHeight="1" x14ac:dyDescent="0.25">
      <c r="A75" s="175"/>
      <c r="B75" s="40"/>
      <c r="C75" s="40"/>
      <c r="D75" s="217" t="s">
        <v>140</v>
      </c>
      <c r="E75" s="218"/>
      <c r="F75" s="192"/>
      <c r="G75" s="192"/>
      <c r="H75" s="204"/>
      <c r="I75" s="177"/>
      <c r="J75" s="186"/>
      <c r="K75" s="186"/>
      <c r="L75" s="178"/>
    </row>
    <row r="76" spans="1:13" ht="20.100000000000001" customHeight="1" x14ac:dyDescent="0.25">
      <c r="A76" s="221"/>
      <c r="B76" s="222"/>
      <c r="C76" s="222"/>
      <c r="D76" s="210" t="s">
        <v>141</v>
      </c>
      <c r="E76" s="211"/>
      <c r="F76" s="212">
        <f>SUM(F77:F81)</f>
        <v>0</v>
      </c>
      <c r="G76" s="212">
        <f>SUM(G77:G81)</f>
        <v>208640</v>
      </c>
      <c r="H76" s="212">
        <f>SUM(H77:H81)</f>
        <v>208640</v>
      </c>
      <c r="I76" s="213">
        <f t="shared" ref="I76:I79" si="8">H76/G76*100</f>
        <v>100</v>
      </c>
      <c r="J76" s="214">
        <f>SUM(J77:J81)</f>
        <v>208640</v>
      </c>
      <c r="K76" s="214">
        <f>SUM(K77:K81)</f>
        <v>0</v>
      </c>
      <c r="L76" s="215">
        <f>SUM(L77:L81)</f>
        <v>0</v>
      </c>
    </row>
    <row r="77" spans="1:13" ht="20.100000000000001" customHeight="1" x14ac:dyDescent="0.25">
      <c r="A77" s="175"/>
      <c r="B77" s="40"/>
      <c r="C77" s="40"/>
      <c r="D77" s="217" t="s">
        <v>142</v>
      </c>
      <c r="E77" s="223" t="s">
        <v>143</v>
      </c>
      <c r="F77" s="197"/>
      <c r="G77" s="197"/>
      <c r="H77" s="224"/>
      <c r="I77" s="199"/>
      <c r="J77" s="200"/>
      <c r="K77" s="200"/>
      <c r="L77" s="225"/>
    </row>
    <row r="78" spans="1:13" ht="18.75" customHeight="1" x14ac:dyDescent="0.25">
      <c r="A78" s="175"/>
      <c r="B78" s="40"/>
      <c r="C78" s="40"/>
      <c r="D78" s="217" t="s">
        <v>144</v>
      </c>
      <c r="E78" s="223"/>
      <c r="F78" s="192"/>
      <c r="G78" s="192"/>
      <c r="H78" s="204"/>
      <c r="I78" s="177"/>
      <c r="J78" s="186"/>
      <c r="K78" s="186"/>
      <c r="L78" s="178"/>
    </row>
    <row r="79" spans="1:13" ht="20.100000000000001" customHeight="1" x14ac:dyDescent="0.25">
      <c r="A79" s="175"/>
      <c r="B79" s="40"/>
      <c r="C79" s="40"/>
      <c r="D79" s="217" t="s">
        <v>145</v>
      </c>
      <c r="E79" s="223" t="s">
        <v>146</v>
      </c>
      <c r="F79" s="226"/>
      <c r="G79" s="226">
        <v>208640</v>
      </c>
      <c r="H79" s="227">
        <v>208640</v>
      </c>
      <c r="I79" s="180">
        <f t="shared" si="8"/>
        <v>100</v>
      </c>
      <c r="J79" s="228">
        <v>208640</v>
      </c>
      <c r="K79" s="228"/>
      <c r="L79" s="229"/>
    </row>
    <row r="80" spans="1:13" ht="20.100000000000001" customHeight="1" x14ac:dyDescent="0.25">
      <c r="A80" s="175"/>
      <c r="B80" s="40"/>
      <c r="C80" s="40"/>
      <c r="D80" s="217" t="s">
        <v>140</v>
      </c>
      <c r="E80" s="223" t="s">
        <v>147</v>
      </c>
      <c r="F80" s="226"/>
      <c r="G80" s="226"/>
      <c r="H80" s="227"/>
      <c r="I80" s="180"/>
      <c r="J80" s="228"/>
      <c r="K80" s="228"/>
      <c r="L80" s="229"/>
    </row>
    <row r="81" spans="1:16" ht="20.100000000000001" customHeight="1" thickBot="1" x14ac:dyDescent="0.3">
      <c r="A81" s="194"/>
      <c r="B81" s="230"/>
      <c r="C81" s="196"/>
      <c r="D81" s="217" t="s">
        <v>148</v>
      </c>
      <c r="E81" s="231"/>
      <c r="F81" s="232"/>
      <c r="G81" s="232"/>
      <c r="H81" s="233"/>
      <c r="I81" s="234"/>
      <c r="J81" s="235"/>
      <c r="K81" s="235"/>
      <c r="L81" s="236"/>
    </row>
    <row r="82" spans="1:16" ht="20.100000000000001" customHeight="1" thickBot="1" x14ac:dyDescent="0.3">
      <c r="A82" s="59"/>
      <c r="B82" s="60"/>
      <c r="C82" s="18"/>
      <c r="D82" s="145" t="s">
        <v>149</v>
      </c>
      <c r="E82" s="202" t="s">
        <v>150</v>
      </c>
      <c r="F82" s="202">
        <f>SUM(F69,F70)</f>
        <v>3392766</v>
      </c>
      <c r="G82" s="202">
        <f>SUM(G69,G70)</f>
        <v>4020432</v>
      </c>
      <c r="H82" s="202">
        <f>SUM(H69,H70)</f>
        <v>2464896</v>
      </c>
      <c r="I82" s="203">
        <f>H82/G82*100</f>
        <v>61.309232440692938</v>
      </c>
      <c r="J82" s="145">
        <f>SUM(J69,J70)</f>
        <v>2417867</v>
      </c>
      <c r="K82" s="145">
        <f>SUM(K69,K70)</f>
        <v>43162</v>
      </c>
      <c r="L82" s="167">
        <f>SUM(L69,L70)</f>
        <v>3867</v>
      </c>
      <c r="M82" s="237">
        <f>SUM(J82:L82)</f>
        <v>2464896</v>
      </c>
      <c r="N82" s="237"/>
      <c r="O82" s="237"/>
      <c r="P82" s="237"/>
    </row>
    <row r="83" spans="1:16" ht="20.100000000000001" customHeight="1" x14ac:dyDescent="0.25">
      <c r="A83" s="31"/>
      <c r="B83" s="238"/>
      <c r="C83" s="238"/>
      <c r="D83" s="239"/>
      <c r="E83" s="240"/>
      <c r="F83" s="239"/>
      <c r="G83" s="239"/>
      <c r="H83" s="239"/>
      <c r="I83" s="239"/>
      <c r="J83" s="239"/>
      <c r="K83" s="239"/>
      <c r="L83" s="239"/>
      <c r="M83" s="241"/>
      <c r="N83" s="237"/>
      <c r="O83" s="237"/>
      <c r="P83" s="237"/>
    </row>
    <row r="84" spans="1:16" s="243" customFormat="1" ht="15" customHeight="1" x14ac:dyDescent="0.25">
      <c r="A84" s="509"/>
      <c r="B84" s="510"/>
      <c r="C84" s="510"/>
      <c r="D84" s="510"/>
      <c r="E84" s="242"/>
      <c r="F84" s="242"/>
      <c r="G84" s="242"/>
      <c r="H84" s="242"/>
      <c r="I84" s="242"/>
      <c r="J84" s="242"/>
      <c r="K84" s="242"/>
      <c r="L84" s="242"/>
    </row>
    <row r="85" spans="1:16" s="243" customFormat="1" ht="15" customHeight="1" x14ac:dyDescent="0.25">
      <c r="A85" s="509"/>
      <c r="B85" s="509"/>
      <c r="C85" s="509"/>
      <c r="D85" s="509"/>
      <c r="E85" s="242"/>
      <c r="F85" s="242"/>
      <c r="G85" s="242"/>
      <c r="H85" s="242"/>
      <c r="I85" s="242"/>
      <c r="J85" s="242"/>
      <c r="K85" s="242"/>
      <c r="L85" s="242"/>
    </row>
    <row r="86" spans="1:16" s="243" customFormat="1" ht="15" customHeight="1" x14ac:dyDescent="0.25">
      <c r="A86" s="509"/>
      <c r="B86" s="511"/>
      <c r="C86" s="511"/>
      <c r="D86" s="511"/>
      <c r="E86" s="242"/>
      <c r="F86" s="242"/>
      <c r="G86" s="242"/>
      <c r="H86" s="242"/>
      <c r="I86" s="242"/>
      <c r="J86" s="242"/>
      <c r="K86" s="242"/>
      <c r="L86" s="242"/>
    </row>
    <row r="87" spans="1:16" ht="12.75" customHeight="1" x14ac:dyDescent="0.25"/>
  </sheetData>
  <mergeCells count="16">
    <mergeCell ref="C51:F51"/>
    <mergeCell ref="A84:D84"/>
    <mergeCell ref="A85:D85"/>
    <mergeCell ref="A86:D86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workbookViewId="0">
      <selection sqref="A1:XFD1048576"/>
    </sheetView>
  </sheetViews>
  <sheetFormatPr defaultColWidth="8" defaultRowHeight="15.75" x14ac:dyDescent="0.25"/>
  <cols>
    <col min="1" max="1" width="3.140625" style="247" customWidth="1"/>
    <col min="2" max="2" width="3.42578125" style="247" customWidth="1"/>
    <col min="3" max="3" width="4.7109375" style="247" customWidth="1"/>
    <col min="4" max="4" width="51" style="244" customWidth="1"/>
    <col min="5" max="5" width="7.7109375" style="244" customWidth="1"/>
    <col min="6" max="8" width="12.5703125" style="244" customWidth="1"/>
    <col min="9" max="10" width="12.7109375" style="244" customWidth="1"/>
    <col min="11" max="12" width="11.5703125" style="244" customWidth="1"/>
    <col min="13" max="13" width="8.85546875" style="244" bestFit="1" customWidth="1"/>
    <col min="14" max="16384" width="8" style="244"/>
  </cols>
  <sheetData>
    <row r="1" spans="1:12" ht="15.75" customHeight="1" x14ac:dyDescent="0.25">
      <c r="A1" s="244"/>
      <c r="B1" s="244"/>
      <c r="C1" s="512"/>
      <c r="D1" s="512"/>
      <c r="E1" s="512"/>
      <c r="F1" s="512"/>
      <c r="G1" s="245"/>
      <c r="H1" s="245"/>
      <c r="I1" s="245"/>
      <c r="J1" s="246"/>
    </row>
    <row r="2" spans="1:12" ht="15" customHeight="1" thickBot="1" x14ac:dyDescent="0.3">
      <c r="F2" s="245"/>
      <c r="G2" s="245"/>
      <c r="H2" s="245"/>
      <c r="I2" s="245"/>
      <c r="J2" s="245"/>
      <c r="K2" s="245"/>
      <c r="L2" s="245"/>
    </row>
    <row r="3" spans="1:12" ht="19.5" customHeight="1" thickBot="1" x14ac:dyDescent="0.3">
      <c r="A3" s="513" t="s">
        <v>1</v>
      </c>
      <c r="B3" s="514" t="s">
        <v>2</v>
      </c>
      <c r="C3" s="515" t="s">
        <v>3</v>
      </c>
      <c r="D3" s="248" t="s">
        <v>4</v>
      </c>
      <c r="E3" s="516" t="s">
        <v>5</v>
      </c>
      <c r="F3" s="517" t="s">
        <v>151</v>
      </c>
      <c r="G3" s="517" t="s">
        <v>7</v>
      </c>
      <c r="H3" s="517" t="s">
        <v>8</v>
      </c>
      <c r="I3" s="526" t="s">
        <v>9</v>
      </c>
      <c r="J3" s="527" t="s">
        <v>10</v>
      </c>
      <c r="K3" s="528" t="s">
        <v>11</v>
      </c>
      <c r="L3" s="529" t="s">
        <v>12</v>
      </c>
    </row>
    <row r="4" spans="1:12" ht="39" customHeight="1" thickBot="1" x14ac:dyDescent="0.3">
      <c r="A4" s="513"/>
      <c r="B4" s="514"/>
      <c r="C4" s="515"/>
      <c r="D4" s="249" t="s">
        <v>13</v>
      </c>
      <c r="E4" s="516"/>
      <c r="F4" s="518"/>
      <c r="G4" s="518"/>
      <c r="H4" s="518"/>
      <c r="I4" s="526"/>
      <c r="J4" s="527"/>
      <c r="K4" s="528"/>
      <c r="L4" s="529"/>
    </row>
    <row r="5" spans="1:12" ht="29.25" customHeight="1" thickBot="1" x14ac:dyDescent="0.3">
      <c r="A5" s="250" t="s">
        <v>152</v>
      </c>
      <c r="B5" s="250" t="s">
        <v>14</v>
      </c>
      <c r="C5" s="251"/>
      <c r="D5" s="252" t="s">
        <v>153</v>
      </c>
      <c r="E5" s="516"/>
      <c r="F5" s="519"/>
      <c r="G5" s="519"/>
      <c r="H5" s="519"/>
      <c r="I5" s="526"/>
      <c r="J5" s="527"/>
      <c r="K5" s="528"/>
      <c r="L5" s="529"/>
    </row>
    <row r="6" spans="1:12" ht="20.100000000000001" customHeight="1" thickBot="1" x14ac:dyDescent="0.3">
      <c r="A6" s="253">
        <v>1</v>
      </c>
      <c r="B6" s="254">
        <v>2</v>
      </c>
      <c r="C6" s="255">
        <v>3</v>
      </c>
      <c r="D6" s="254">
        <v>4</v>
      </c>
      <c r="E6" s="256">
        <v>5</v>
      </c>
      <c r="F6" s="256">
        <v>6</v>
      </c>
      <c r="G6" s="256">
        <v>7</v>
      </c>
      <c r="H6" s="256">
        <v>8</v>
      </c>
      <c r="I6" s="256">
        <v>9</v>
      </c>
      <c r="J6" s="254">
        <v>10</v>
      </c>
      <c r="K6" s="254">
        <v>11</v>
      </c>
      <c r="L6" s="257">
        <v>12</v>
      </c>
    </row>
    <row r="7" spans="1:12" ht="20.100000000000001" customHeight="1" thickBot="1" x14ac:dyDescent="0.3">
      <c r="A7" s="253"/>
      <c r="B7" s="254"/>
      <c r="C7" s="258"/>
      <c r="D7" s="259" t="s">
        <v>0</v>
      </c>
      <c r="E7" s="260"/>
      <c r="F7" s="256"/>
      <c r="G7" s="256"/>
      <c r="H7" s="256"/>
      <c r="I7" s="256"/>
      <c r="J7" s="254"/>
      <c r="K7" s="255"/>
      <c r="L7" s="257"/>
    </row>
    <row r="8" spans="1:12" ht="23.25" customHeight="1" thickBot="1" x14ac:dyDescent="0.3">
      <c r="A8" s="261"/>
      <c r="B8" s="262"/>
      <c r="C8" s="263">
        <v>1</v>
      </c>
      <c r="D8" s="264" t="s">
        <v>16</v>
      </c>
      <c r="E8" s="265" t="s">
        <v>17</v>
      </c>
      <c r="F8" s="266"/>
      <c r="G8" s="266"/>
      <c r="H8" s="266"/>
      <c r="I8" s="267"/>
      <c r="J8" s="268"/>
      <c r="K8" s="269"/>
      <c r="L8" s="270"/>
    </row>
    <row r="9" spans="1:12" ht="30.75" customHeight="1" thickBot="1" x14ac:dyDescent="0.3">
      <c r="A9" s="271"/>
      <c r="B9" s="262"/>
      <c r="C9" s="263">
        <v>2</v>
      </c>
      <c r="D9" s="272" t="s">
        <v>34</v>
      </c>
      <c r="E9" s="273" t="s">
        <v>35</v>
      </c>
      <c r="F9" s="274"/>
      <c r="G9" s="275"/>
      <c r="H9" s="274"/>
      <c r="I9" s="267"/>
      <c r="J9" s="274"/>
      <c r="K9" s="274"/>
      <c r="L9" s="276">
        <f>SUM(L11:L16)</f>
        <v>0</v>
      </c>
    </row>
    <row r="10" spans="1:12" ht="20.100000000000001" customHeight="1" thickBot="1" x14ac:dyDescent="0.3">
      <c r="A10" s="271"/>
      <c r="B10" s="262"/>
      <c r="C10" s="263">
        <v>3</v>
      </c>
      <c r="D10" s="277" t="s">
        <v>36</v>
      </c>
      <c r="E10" s="273" t="s">
        <v>37</v>
      </c>
      <c r="F10" s="274"/>
      <c r="G10" s="274"/>
      <c r="H10" s="274"/>
      <c r="I10" s="267"/>
      <c r="J10" s="274">
        <v>0</v>
      </c>
      <c r="K10" s="278"/>
      <c r="L10" s="276">
        <v>0</v>
      </c>
    </row>
    <row r="11" spans="1:12" ht="20.100000000000001" customHeight="1" thickBot="1" x14ac:dyDescent="0.3">
      <c r="A11" s="271"/>
      <c r="B11" s="262"/>
      <c r="C11" s="263">
        <v>4</v>
      </c>
      <c r="D11" s="277" t="s">
        <v>52</v>
      </c>
      <c r="E11" s="273" t="s">
        <v>53</v>
      </c>
      <c r="F11" s="266">
        <f>SUM(F12:F21)</f>
        <v>0</v>
      </c>
      <c r="G11" s="266">
        <f>SUM(G12:G21)</f>
        <v>0</v>
      </c>
      <c r="H11" s="266">
        <f>SUM(H12:H21)</f>
        <v>978</v>
      </c>
      <c r="I11" s="267"/>
      <c r="J11" s="268">
        <f>SUM(J12:J21)</f>
        <v>978</v>
      </c>
      <c r="K11" s="269">
        <f>SUM(K12:K21)</f>
        <v>0</v>
      </c>
      <c r="L11" s="270">
        <f>SUM(L12:L21)</f>
        <v>0</v>
      </c>
    </row>
    <row r="12" spans="1:12" ht="20.100000000000001" customHeight="1" x14ac:dyDescent="0.25">
      <c r="A12" s="279"/>
      <c r="B12" s="280"/>
      <c r="C12" s="281"/>
      <c r="D12" s="282" t="s">
        <v>54</v>
      </c>
      <c r="E12" s="282" t="s">
        <v>55</v>
      </c>
      <c r="F12" s="283"/>
      <c r="G12" s="283"/>
      <c r="H12" s="283"/>
      <c r="I12" s="283"/>
      <c r="J12" s="284"/>
      <c r="K12" s="285"/>
      <c r="L12" s="286"/>
    </row>
    <row r="13" spans="1:12" ht="20.100000000000001" customHeight="1" x14ac:dyDescent="0.25">
      <c r="A13" s="287"/>
      <c r="B13" s="288"/>
      <c r="C13" s="288"/>
      <c r="D13" s="289" t="s">
        <v>56</v>
      </c>
      <c r="E13" s="289" t="s">
        <v>57</v>
      </c>
      <c r="F13" s="290"/>
      <c r="G13" s="290"/>
      <c r="H13" s="290">
        <v>13</v>
      </c>
      <c r="I13" s="290"/>
      <c r="J13" s="291">
        <v>13</v>
      </c>
      <c r="K13" s="290"/>
      <c r="L13" s="292"/>
    </row>
    <row r="14" spans="1:12" ht="20.100000000000001" customHeight="1" x14ac:dyDescent="0.25">
      <c r="A14" s="287"/>
      <c r="B14" s="288"/>
      <c r="C14" s="288"/>
      <c r="D14" s="289" t="s">
        <v>58</v>
      </c>
      <c r="E14" s="289" t="s">
        <v>59</v>
      </c>
      <c r="F14" s="293"/>
      <c r="G14" s="293"/>
      <c r="H14" s="293">
        <v>80</v>
      </c>
      <c r="I14" s="294"/>
      <c r="J14" s="295">
        <v>80</v>
      </c>
      <c r="K14" s="290"/>
      <c r="L14" s="292"/>
    </row>
    <row r="15" spans="1:12" ht="20.100000000000001" customHeight="1" x14ac:dyDescent="0.25">
      <c r="A15" s="287"/>
      <c r="B15" s="288"/>
      <c r="C15" s="288"/>
      <c r="D15" s="289" t="s">
        <v>60</v>
      </c>
      <c r="E15" s="289" t="s">
        <v>61</v>
      </c>
      <c r="F15" s="290"/>
      <c r="G15" s="290"/>
      <c r="H15" s="290"/>
      <c r="I15" s="296"/>
      <c r="J15" s="291"/>
      <c r="K15" s="290"/>
      <c r="L15" s="292"/>
    </row>
    <row r="16" spans="1:12" ht="20.100000000000001" customHeight="1" x14ac:dyDescent="0.25">
      <c r="A16" s="287"/>
      <c r="B16" s="288"/>
      <c r="C16" s="288"/>
      <c r="D16" s="297" t="s">
        <v>62</v>
      </c>
      <c r="E16" s="289" t="s">
        <v>63</v>
      </c>
      <c r="F16" s="293"/>
      <c r="G16" s="293"/>
      <c r="H16" s="293"/>
      <c r="I16" s="296"/>
      <c r="J16" s="295"/>
      <c r="K16" s="293"/>
      <c r="L16" s="298"/>
    </row>
    <row r="17" spans="1:13" ht="20.100000000000001" customHeight="1" x14ac:dyDescent="0.25">
      <c r="A17" s="287"/>
      <c r="B17" s="288"/>
      <c r="C17" s="288"/>
      <c r="D17" s="289" t="s">
        <v>64</v>
      </c>
      <c r="E17" s="289" t="s">
        <v>65</v>
      </c>
      <c r="F17" s="290"/>
      <c r="G17" s="290"/>
      <c r="H17" s="290">
        <v>28</v>
      </c>
      <c r="I17" s="299"/>
      <c r="J17" s="291">
        <v>28</v>
      </c>
      <c r="K17" s="290"/>
      <c r="L17" s="300"/>
    </row>
    <row r="18" spans="1:13" ht="20.100000000000001" customHeight="1" x14ac:dyDescent="0.25">
      <c r="A18" s="287"/>
      <c r="B18" s="288"/>
      <c r="C18" s="288"/>
      <c r="D18" s="289" t="s">
        <v>66</v>
      </c>
      <c r="E18" s="289" t="s">
        <v>67</v>
      </c>
      <c r="F18" s="290"/>
      <c r="G18" s="290"/>
      <c r="H18" s="290"/>
      <c r="I18" s="296"/>
      <c r="J18" s="291"/>
      <c r="K18" s="290"/>
      <c r="L18" s="300"/>
    </row>
    <row r="19" spans="1:13" ht="20.100000000000001" customHeight="1" x14ac:dyDescent="0.25">
      <c r="A19" s="287"/>
      <c r="B19" s="288"/>
      <c r="C19" s="288"/>
      <c r="D19" s="289" t="s">
        <v>154</v>
      </c>
      <c r="E19" s="289" t="s">
        <v>69</v>
      </c>
      <c r="F19" s="290"/>
      <c r="G19" s="290"/>
      <c r="H19" s="290"/>
      <c r="I19" s="296"/>
      <c r="J19" s="291"/>
      <c r="K19" s="290"/>
      <c r="L19" s="300"/>
    </row>
    <row r="20" spans="1:13" ht="20.100000000000001" customHeight="1" x14ac:dyDescent="0.25">
      <c r="A20" s="287"/>
      <c r="B20" s="301"/>
      <c r="C20" s="288"/>
      <c r="D20" s="289" t="s">
        <v>155</v>
      </c>
      <c r="E20" s="289" t="s">
        <v>156</v>
      </c>
      <c r="F20" s="290"/>
      <c r="G20" s="290"/>
      <c r="H20" s="290"/>
      <c r="I20" s="296"/>
      <c r="J20" s="291"/>
      <c r="K20" s="290"/>
      <c r="L20" s="292"/>
    </row>
    <row r="21" spans="1:13" ht="20.100000000000001" customHeight="1" thickBot="1" x14ac:dyDescent="0.3">
      <c r="A21" s="302"/>
      <c r="B21" s="301"/>
      <c r="C21" s="303"/>
      <c r="D21" s="304" t="s">
        <v>72</v>
      </c>
      <c r="E21" s="305" t="s">
        <v>73</v>
      </c>
      <c r="F21" s="306"/>
      <c r="G21" s="307"/>
      <c r="H21" s="307">
        <v>857</v>
      </c>
      <c r="I21" s="308"/>
      <c r="J21" s="309">
        <v>857</v>
      </c>
      <c r="K21" s="307"/>
      <c r="L21" s="310"/>
    </row>
    <row r="22" spans="1:13" ht="20.100000000000001" customHeight="1" thickBot="1" x14ac:dyDescent="0.3">
      <c r="A22" s="271"/>
      <c r="B22" s="262"/>
      <c r="C22" s="263">
        <v>5</v>
      </c>
      <c r="D22" s="277" t="s">
        <v>74</v>
      </c>
      <c r="E22" s="273" t="s">
        <v>75</v>
      </c>
      <c r="F22" s="311">
        <f t="shared" ref="F22:L22" si="0">SUM(F23:F23)</f>
        <v>0</v>
      </c>
      <c r="G22" s="311">
        <f t="shared" si="0"/>
        <v>0</v>
      </c>
      <c r="H22" s="311">
        <f t="shared" si="0"/>
        <v>36</v>
      </c>
      <c r="I22" s="311">
        <f t="shared" si="0"/>
        <v>0</v>
      </c>
      <c r="J22" s="312">
        <f t="shared" si="0"/>
        <v>36</v>
      </c>
      <c r="K22" s="312">
        <f t="shared" si="0"/>
        <v>0</v>
      </c>
      <c r="L22" s="276">
        <f t="shared" si="0"/>
        <v>0</v>
      </c>
    </row>
    <row r="23" spans="1:13" ht="20.100000000000001" customHeight="1" thickBot="1" x14ac:dyDescent="0.3">
      <c r="A23" s="313"/>
      <c r="B23" s="314"/>
      <c r="C23" s="315"/>
      <c r="D23" s="289" t="s">
        <v>78</v>
      </c>
      <c r="E23" s="289" t="s">
        <v>79</v>
      </c>
      <c r="F23" s="293"/>
      <c r="G23" s="293"/>
      <c r="H23" s="293">
        <v>36</v>
      </c>
      <c r="I23" s="316"/>
      <c r="J23" s="293">
        <v>36</v>
      </c>
      <c r="K23" s="293"/>
      <c r="L23" s="317"/>
    </row>
    <row r="24" spans="1:13" ht="20.100000000000001" customHeight="1" thickBot="1" x14ac:dyDescent="0.3">
      <c r="A24" s="271"/>
      <c r="B24" s="262"/>
      <c r="C24" s="263">
        <v>6</v>
      </c>
      <c r="D24" s="318" t="s">
        <v>82</v>
      </c>
      <c r="E24" s="273" t="s">
        <v>83</v>
      </c>
      <c r="F24" s="266"/>
      <c r="G24" s="266"/>
      <c r="H24" s="266"/>
      <c r="I24" s="266"/>
      <c r="J24" s="266"/>
      <c r="K24" s="268"/>
      <c r="L24" s="270"/>
    </row>
    <row r="25" spans="1:13" ht="30" customHeight="1" thickBot="1" x14ac:dyDescent="0.3">
      <c r="A25" s="271"/>
      <c r="B25" s="262"/>
      <c r="C25" s="263">
        <v>7</v>
      </c>
      <c r="D25" s="272" t="s">
        <v>157</v>
      </c>
      <c r="E25" s="277" t="s">
        <v>85</v>
      </c>
      <c r="F25" s="268"/>
      <c r="G25" s="268"/>
      <c r="H25" s="268"/>
      <c r="I25" s="268"/>
      <c r="J25" s="268"/>
      <c r="K25" s="268"/>
      <c r="L25" s="270"/>
    </row>
    <row r="26" spans="1:13" ht="20.25" customHeight="1" thickBot="1" x14ac:dyDescent="0.3">
      <c r="A26" s="271"/>
      <c r="B26" s="262"/>
      <c r="C26" s="263"/>
      <c r="D26" s="319" t="s">
        <v>86</v>
      </c>
      <c r="E26" s="320" t="s">
        <v>87</v>
      </c>
      <c r="F26" s="321">
        <f>SUM(F8,F9,F10,F11,F22,F24,F25)</f>
        <v>0</v>
      </c>
      <c r="G26" s="321">
        <f>SUM(G8,G9,G10,G11,G22,G24,G25)</f>
        <v>0</v>
      </c>
      <c r="H26" s="321">
        <f>SUM(H8,H9,H10,H11,H22,H24,H25)</f>
        <v>1014</v>
      </c>
      <c r="I26" s="322"/>
      <c r="J26" s="321">
        <f>SUM(J8,J9,J10,J11,J22,J24,J25)</f>
        <v>1014</v>
      </c>
      <c r="K26" s="321">
        <f>SUM(K8,K9,K10,K11,K22,K24,K25)</f>
        <v>0</v>
      </c>
      <c r="L26" s="323">
        <f>SUM(L8,L9,L10,L11,L22,L24,L25)</f>
        <v>0</v>
      </c>
    </row>
    <row r="27" spans="1:13" ht="20.100000000000001" customHeight="1" thickBot="1" x14ac:dyDescent="0.3">
      <c r="A27" s="271"/>
      <c r="B27" s="262"/>
      <c r="C27" s="263">
        <v>8</v>
      </c>
      <c r="D27" s="277" t="s">
        <v>88</v>
      </c>
      <c r="E27" s="273" t="s">
        <v>89</v>
      </c>
      <c r="F27" s="266">
        <f>SUM(F28:F30)</f>
        <v>404449</v>
      </c>
      <c r="G27" s="266">
        <f>SUM(G28:G30)</f>
        <v>408098</v>
      </c>
      <c r="H27" s="266">
        <f>SUM(H28:H30)</f>
        <v>312939</v>
      </c>
      <c r="I27" s="267">
        <f>H27/G27*100</f>
        <v>76.682316502408725</v>
      </c>
      <c r="J27" s="266">
        <f>SUM(J28:J30)</f>
        <v>266123</v>
      </c>
      <c r="K27" s="266">
        <f>SUM(K28:K30)</f>
        <v>43162</v>
      </c>
      <c r="L27" s="270">
        <f>SUM(L28:L30)</f>
        <v>3654</v>
      </c>
    </row>
    <row r="28" spans="1:13" ht="21" customHeight="1" x14ac:dyDescent="0.25">
      <c r="A28" s="279"/>
      <c r="B28" s="280"/>
      <c r="C28" s="281"/>
      <c r="D28" s="324" t="s">
        <v>90</v>
      </c>
      <c r="E28" s="282" t="s">
        <v>91</v>
      </c>
      <c r="F28" s="285"/>
      <c r="G28" s="285">
        <v>3649</v>
      </c>
      <c r="H28" s="285">
        <v>3649</v>
      </c>
      <c r="I28" s="325">
        <f>H28/G28*100</f>
        <v>100</v>
      </c>
      <c r="J28" s="285">
        <v>3649</v>
      </c>
      <c r="K28" s="285"/>
      <c r="L28" s="326"/>
    </row>
    <row r="29" spans="1:13" ht="19.5" customHeight="1" x14ac:dyDescent="0.25">
      <c r="A29" s="287"/>
      <c r="B29" s="288"/>
      <c r="C29" s="288"/>
      <c r="D29" s="327" t="s">
        <v>92</v>
      </c>
      <c r="E29" s="297" t="s">
        <v>91</v>
      </c>
      <c r="F29" s="293"/>
      <c r="G29" s="293">
        <v>0</v>
      </c>
      <c r="H29" s="293"/>
      <c r="I29" s="293"/>
      <c r="J29" s="293"/>
      <c r="K29" s="293"/>
      <c r="L29" s="317"/>
    </row>
    <row r="30" spans="1:13" ht="20.100000000000001" customHeight="1" thickBot="1" x14ac:dyDescent="0.3">
      <c r="A30" s="302"/>
      <c r="B30" s="328"/>
      <c r="C30" s="303"/>
      <c r="D30" s="329" t="s">
        <v>158</v>
      </c>
      <c r="E30" s="330" t="s">
        <v>159</v>
      </c>
      <c r="F30" s="306">
        <v>404449</v>
      </c>
      <c r="G30" s="306">
        <v>404449</v>
      </c>
      <c r="H30" s="306">
        <v>309290</v>
      </c>
      <c r="I30" s="316">
        <f>H30/G30*100</f>
        <v>76.471940838029013</v>
      </c>
      <c r="J30" s="306">
        <v>262474</v>
      </c>
      <c r="K30" s="306">
        <v>43162</v>
      </c>
      <c r="L30" s="331">
        <v>3654</v>
      </c>
      <c r="M30" s="332">
        <f>SUM(J30:L30)</f>
        <v>309290</v>
      </c>
    </row>
    <row r="31" spans="1:13" ht="20.100000000000001" customHeight="1" thickBot="1" x14ac:dyDescent="0.3">
      <c r="A31" s="261"/>
      <c r="B31" s="262"/>
      <c r="C31" s="333"/>
      <c r="D31" s="277" t="s">
        <v>99</v>
      </c>
      <c r="E31" s="334" t="s">
        <v>100</v>
      </c>
      <c r="F31" s="266">
        <f>+F26+F27</f>
        <v>404449</v>
      </c>
      <c r="G31" s="266">
        <f>+G26+G27</f>
        <v>408098</v>
      </c>
      <c r="H31" s="266">
        <f>+H26+H27</f>
        <v>313953</v>
      </c>
      <c r="I31" s="267">
        <f>H31/G31*100</f>
        <v>76.930786232718603</v>
      </c>
      <c r="J31" s="268">
        <f>+J26+J27</f>
        <v>267137</v>
      </c>
      <c r="K31" s="268">
        <f>+K26+K27</f>
        <v>43162</v>
      </c>
      <c r="L31" s="270">
        <f>+L26+L27</f>
        <v>3654</v>
      </c>
      <c r="M31" s="332">
        <f>SUM(J31:L31)</f>
        <v>313953</v>
      </c>
    </row>
    <row r="32" spans="1:13" ht="20.100000000000001" customHeight="1" x14ac:dyDescent="0.25">
      <c r="A32" s="335"/>
      <c r="B32" s="335"/>
      <c r="C32" s="336"/>
      <c r="D32" s="337"/>
      <c r="E32" s="338"/>
      <c r="F32" s="339"/>
      <c r="G32" s="339"/>
      <c r="H32" s="339"/>
      <c r="I32" s="339"/>
      <c r="J32" s="339"/>
      <c r="K32" s="339"/>
      <c r="L32" s="339"/>
    </row>
    <row r="33" spans="1:13" ht="20.100000000000001" customHeight="1" x14ac:dyDescent="0.25">
      <c r="A33" s="336"/>
      <c r="B33" s="336"/>
      <c r="C33" s="336"/>
      <c r="D33" s="337"/>
      <c r="E33" s="338"/>
      <c r="F33" s="339"/>
      <c r="G33" s="339"/>
      <c r="H33" s="339"/>
      <c r="I33" s="339"/>
      <c r="J33" s="339"/>
      <c r="K33" s="339"/>
      <c r="L33" s="339"/>
    </row>
    <row r="34" spans="1:13" ht="20.100000000000001" customHeight="1" x14ac:dyDescent="0.25">
      <c r="A34" s="336"/>
      <c r="B34" s="336"/>
      <c r="C34" s="336"/>
      <c r="D34" s="337"/>
      <c r="E34" s="338"/>
      <c r="F34" s="339"/>
      <c r="G34" s="339"/>
      <c r="H34" s="339"/>
      <c r="I34" s="339"/>
      <c r="J34" s="339"/>
      <c r="K34" s="339"/>
      <c r="L34" s="339"/>
    </row>
    <row r="35" spans="1:13" ht="20.100000000000001" customHeight="1" thickBot="1" x14ac:dyDescent="0.3">
      <c r="A35" s="340"/>
      <c r="B35" s="340"/>
      <c r="C35" s="341"/>
      <c r="D35" s="342" t="s">
        <v>101</v>
      </c>
      <c r="E35" s="341"/>
      <c r="F35" s="341"/>
      <c r="G35" s="341"/>
      <c r="H35" s="341"/>
      <c r="I35" s="341"/>
      <c r="J35" s="341"/>
      <c r="K35" s="340"/>
      <c r="L35" s="340"/>
      <c r="M35" s="343"/>
    </row>
    <row r="36" spans="1:13" ht="20.100000000000001" customHeight="1" thickBot="1" x14ac:dyDescent="0.3">
      <c r="A36" s="344"/>
      <c r="B36" s="345"/>
      <c r="C36" s="346">
        <v>1</v>
      </c>
      <c r="D36" s="347" t="s">
        <v>102</v>
      </c>
      <c r="E36" s="348" t="s">
        <v>103</v>
      </c>
      <c r="F36" s="349">
        <f>SUM(F37:F41)</f>
        <v>401549</v>
      </c>
      <c r="G36" s="349">
        <f>SUM(G37:G41)</f>
        <v>405198</v>
      </c>
      <c r="H36" s="349">
        <f>SUM(H37:H41)</f>
        <v>304346</v>
      </c>
      <c r="I36" s="350">
        <f>H36/G36*100</f>
        <v>75.11043983435259</v>
      </c>
      <c r="J36" s="351">
        <f>SUM(J37:J41)</f>
        <v>257530</v>
      </c>
      <c r="K36" s="351">
        <f>SUM(K37:K41)</f>
        <v>43162</v>
      </c>
      <c r="L36" s="352">
        <f>SUM(L37:L41)</f>
        <v>3654</v>
      </c>
      <c r="M36" s="332">
        <f t="shared" ref="M36:M41" si="1">SUM(J36:L36)</f>
        <v>304346</v>
      </c>
    </row>
    <row r="37" spans="1:13" ht="20.100000000000001" customHeight="1" x14ac:dyDescent="0.25">
      <c r="A37" s="353"/>
      <c r="B37" s="354"/>
      <c r="C37" s="355"/>
      <c r="D37" s="282" t="s">
        <v>104</v>
      </c>
      <c r="E37" s="356" t="s">
        <v>105</v>
      </c>
      <c r="F37" s="357">
        <v>283965</v>
      </c>
      <c r="G37" s="357">
        <v>286473</v>
      </c>
      <c r="H37" s="357">
        <v>224593</v>
      </c>
      <c r="I37" s="358">
        <f>H37/G37*100</f>
        <v>78.399360498197041</v>
      </c>
      <c r="J37" s="359">
        <v>190361</v>
      </c>
      <c r="K37" s="359">
        <v>31426</v>
      </c>
      <c r="L37" s="360">
        <v>2806</v>
      </c>
      <c r="M37" s="332">
        <f t="shared" si="1"/>
        <v>224593</v>
      </c>
    </row>
    <row r="38" spans="1:13" ht="20.100000000000001" customHeight="1" x14ac:dyDescent="0.25">
      <c r="A38" s="361"/>
      <c r="B38" s="362"/>
      <c r="C38" s="362"/>
      <c r="D38" s="176" t="s">
        <v>106</v>
      </c>
      <c r="E38" s="363" t="s">
        <v>107</v>
      </c>
      <c r="F38" s="364">
        <v>57246</v>
      </c>
      <c r="G38" s="364">
        <v>57246</v>
      </c>
      <c r="H38" s="364">
        <v>41217</v>
      </c>
      <c r="I38" s="365">
        <f>H38/G38*100</f>
        <v>71.999790378367052</v>
      </c>
      <c r="J38" s="366">
        <v>35569</v>
      </c>
      <c r="K38" s="366">
        <v>5185</v>
      </c>
      <c r="L38" s="367">
        <v>463</v>
      </c>
      <c r="M38" s="332">
        <f t="shared" si="1"/>
        <v>41217</v>
      </c>
    </row>
    <row r="39" spans="1:13" ht="20.100000000000001" customHeight="1" x14ac:dyDescent="0.25">
      <c r="A39" s="361"/>
      <c r="B39" s="362"/>
      <c r="C39" s="362"/>
      <c r="D39" s="289" t="s">
        <v>108</v>
      </c>
      <c r="E39" s="368" t="s">
        <v>109</v>
      </c>
      <c r="F39" s="369">
        <v>60338</v>
      </c>
      <c r="G39" s="369">
        <v>61479</v>
      </c>
      <c r="H39" s="369">
        <v>38536</v>
      </c>
      <c r="I39" s="370">
        <f>H39/G39*100</f>
        <v>62.681566063208571</v>
      </c>
      <c r="J39" s="371">
        <v>31600</v>
      </c>
      <c r="K39" s="371">
        <v>6551</v>
      </c>
      <c r="L39" s="367">
        <v>385</v>
      </c>
      <c r="M39" s="332">
        <f t="shared" si="1"/>
        <v>38536</v>
      </c>
    </row>
    <row r="40" spans="1:13" ht="20.100000000000001" customHeight="1" x14ac:dyDescent="0.25">
      <c r="A40" s="361"/>
      <c r="B40" s="362"/>
      <c r="C40" s="362"/>
      <c r="D40" s="372" t="s">
        <v>110</v>
      </c>
      <c r="E40" s="373" t="s">
        <v>111</v>
      </c>
      <c r="F40" s="369"/>
      <c r="G40" s="369"/>
      <c r="H40" s="369"/>
      <c r="I40" s="369"/>
      <c r="J40" s="371"/>
      <c r="K40" s="371"/>
      <c r="L40" s="367"/>
      <c r="M40" s="332">
        <f t="shared" si="1"/>
        <v>0</v>
      </c>
    </row>
    <row r="41" spans="1:13" ht="20.100000000000001" customHeight="1" thickBot="1" x14ac:dyDescent="0.3">
      <c r="A41" s="374"/>
      <c r="B41" s="375"/>
      <c r="C41" s="376"/>
      <c r="D41" s="377" t="s">
        <v>112</v>
      </c>
      <c r="E41" s="378" t="s">
        <v>113</v>
      </c>
      <c r="F41" s="369"/>
      <c r="G41" s="369"/>
      <c r="H41" s="369"/>
      <c r="I41" s="369"/>
      <c r="J41" s="369"/>
      <c r="K41" s="369"/>
      <c r="L41" s="379"/>
      <c r="M41" s="332">
        <f t="shared" si="1"/>
        <v>0</v>
      </c>
    </row>
    <row r="42" spans="1:13" ht="20.100000000000001" customHeight="1" thickBot="1" x14ac:dyDescent="0.3">
      <c r="A42" s="380"/>
      <c r="B42" s="262"/>
      <c r="C42" s="263">
        <v>2</v>
      </c>
      <c r="D42" s="318" t="s">
        <v>121</v>
      </c>
      <c r="E42" s="318" t="s">
        <v>122</v>
      </c>
      <c r="F42" s="381">
        <f>SUM(F43:F45)</f>
        <v>2900</v>
      </c>
      <c r="G42" s="381">
        <f>SUM(G43:G45)</f>
        <v>2900</v>
      </c>
      <c r="H42" s="381">
        <f>SUM(H43:H45)</f>
        <v>2358</v>
      </c>
      <c r="I42" s="382">
        <f>H42/G42*100</f>
        <v>81.310344827586206</v>
      </c>
      <c r="J42" s="383">
        <f>SUM(J43:J45)</f>
        <v>2358</v>
      </c>
      <c r="K42" s="383">
        <f>SUM(K43:K45)</f>
        <v>0</v>
      </c>
      <c r="L42" s="384">
        <f>SUM(L43:L45)</f>
        <v>0</v>
      </c>
    </row>
    <row r="43" spans="1:13" ht="20.100000000000001" customHeight="1" x14ac:dyDescent="0.25">
      <c r="A43" s="353"/>
      <c r="B43" s="354"/>
      <c r="C43" s="355"/>
      <c r="D43" s="289" t="s">
        <v>123</v>
      </c>
      <c r="E43" s="385" t="s">
        <v>124</v>
      </c>
      <c r="F43" s="386">
        <v>2900</v>
      </c>
      <c r="G43" s="386">
        <v>2900</v>
      </c>
      <c r="H43" s="386">
        <v>2358</v>
      </c>
      <c r="I43" s="387">
        <f>H43/G43*100</f>
        <v>81.310344827586206</v>
      </c>
      <c r="J43" s="386">
        <v>2358</v>
      </c>
      <c r="K43" s="388"/>
      <c r="L43" s="360"/>
    </row>
    <row r="44" spans="1:13" ht="20.100000000000001" customHeight="1" x14ac:dyDescent="0.25">
      <c r="A44" s="361"/>
      <c r="B44" s="362"/>
      <c r="C44" s="389"/>
      <c r="D44" s="289" t="s">
        <v>125</v>
      </c>
      <c r="E44" s="363" t="s">
        <v>126</v>
      </c>
      <c r="F44" s="364"/>
      <c r="G44" s="364"/>
      <c r="H44" s="364"/>
      <c r="I44" s="364"/>
      <c r="J44" s="364"/>
      <c r="K44" s="366"/>
      <c r="L44" s="367"/>
    </row>
    <row r="45" spans="1:13" ht="20.100000000000001" customHeight="1" thickBot="1" x14ac:dyDescent="0.3">
      <c r="A45" s="374"/>
      <c r="B45" s="375"/>
      <c r="C45" s="376"/>
      <c r="D45" s="289" t="s">
        <v>160</v>
      </c>
      <c r="E45" s="363" t="s">
        <v>128</v>
      </c>
      <c r="F45" s="364"/>
      <c r="G45" s="364"/>
      <c r="H45" s="364"/>
      <c r="I45" s="364"/>
      <c r="J45" s="364"/>
      <c r="K45" s="366"/>
      <c r="L45" s="379"/>
    </row>
    <row r="46" spans="1:13" ht="20.100000000000001" customHeight="1" thickBot="1" x14ac:dyDescent="0.3">
      <c r="A46" s="380"/>
      <c r="B46" s="390"/>
      <c r="C46" s="262">
        <v>3</v>
      </c>
      <c r="D46" s="318" t="s">
        <v>161</v>
      </c>
      <c r="E46" s="391"/>
      <c r="F46" s="381">
        <f>SUM(F47:F48)</f>
        <v>0</v>
      </c>
      <c r="G46" s="381">
        <f>SUM(G47:G48)</f>
        <v>0</v>
      </c>
      <c r="H46" s="381">
        <f>SUM(H47:H48)</f>
        <v>0</v>
      </c>
      <c r="I46" s="381"/>
      <c r="J46" s="381">
        <f>SUM(J47:J48)</f>
        <v>0</v>
      </c>
      <c r="K46" s="381">
        <f>SUM(K47:K48)</f>
        <v>0</v>
      </c>
      <c r="L46" s="384">
        <f>SUM(L47:L48)</f>
        <v>0</v>
      </c>
      <c r="M46" s="392"/>
    </row>
    <row r="47" spans="1:13" ht="20.100000000000001" customHeight="1" x14ac:dyDescent="0.25">
      <c r="A47" s="353"/>
      <c r="B47" s="393"/>
      <c r="C47" s="376"/>
      <c r="D47" s="394" t="s">
        <v>162</v>
      </c>
      <c r="E47" s="385"/>
      <c r="F47" s="386"/>
      <c r="G47" s="386"/>
      <c r="H47" s="386"/>
      <c r="I47" s="386"/>
      <c r="J47" s="388"/>
      <c r="K47" s="388"/>
      <c r="L47" s="360"/>
    </row>
    <row r="48" spans="1:13" ht="20.100000000000001" customHeight="1" thickBot="1" x14ac:dyDescent="0.3">
      <c r="A48" s="395"/>
      <c r="B48" s="396"/>
      <c r="C48" s="397"/>
      <c r="D48" s="289" t="s">
        <v>163</v>
      </c>
      <c r="E48" s="363"/>
      <c r="F48" s="364"/>
      <c r="G48" s="364"/>
      <c r="H48" s="364"/>
      <c r="I48" s="364"/>
      <c r="J48" s="366"/>
      <c r="K48" s="366"/>
      <c r="L48" s="379"/>
    </row>
    <row r="49" spans="1:16" ht="20.100000000000001" customHeight="1" thickBot="1" x14ac:dyDescent="0.3">
      <c r="A49" s="380"/>
      <c r="B49" s="262"/>
      <c r="C49" s="263"/>
      <c r="D49" s="398" t="s">
        <v>131</v>
      </c>
      <c r="E49" s="399"/>
      <c r="F49" s="381">
        <f>+F36+F42+F46</f>
        <v>404449</v>
      </c>
      <c r="G49" s="381">
        <f>+G36+G42+G46</f>
        <v>408098</v>
      </c>
      <c r="H49" s="381">
        <f>+H36+H42+H46</f>
        <v>306704</v>
      </c>
      <c r="I49" s="382">
        <f>H49/G49*100</f>
        <v>75.154497204102938</v>
      </c>
      <c r="J49" s="381">
        <f>+J36+J42+J46</f>
        <v>259888</v>
      </c>
      <c r="K49" s="381">
        <f>+K36+K42+K46</f>
        <v>43162</v>
      </c>
      <c r="L49" s="384">
        <f>+L36+L42+L46</f>
        <v>3654</v>
      </c>
    </row>
    <row r="50" spans="1:16" ht="20.100000000000001" customHeight="1" thickBot="1" x14ac:dyDescent="0.3">
      <c r="A50" s="380"/>
      <c r="B50" s="345"/>
      <c r="C50" s="263">
        <v>4</v>
      </c>
      <c r="D50" s="318" t="s">
        <v>132</v>
      </c>
      <c r="E50" s="400" t="s">
        <v>133</v>
      </c>
      <c r="F50" s="381">
        <f>SUM(F51,F53)</f>
        <v>0</v>
      </c>
      <c r="G50" s="381">
        <f>SUM(G51,G53)</f>
        <v>0</v>
      </c>
      <c r="H50" s="381">
        <f>SUM(H51,H53)</f>
        <v>0</v>
      </c>
      <c r="I50" s="381"/>
      <c r="J50" s="383">
        <f>SUM(J51,J53)</f>
        <v>0</v>
      </c>
      <c r="K50" s="383">
        <f>SUM(K51,K53)</f>
        <v>0</v>
      </c>
      <c r="L50" s="401">
        <f>SUM(L51,L53)</f>
        <v>0</v>
      </c>
    </row>
    <row r="51" spans="1:16" ht="20.100000000000001" customHeight="1" x14ac:dyDescent="0.25">
      <c r="A51" s="380"/>
      <c r="B51" s="402"/>
      <c r="C51" s="263"/>
      <c r="D51" s="403" t="s">
        <v>134</v>
      </c>
      <c r="E51" s="404"/>
      <c r="F51" s="405">
        <f>SUM(F52:F52)</f>
        <v>0</v>
      </c>
      <c r="G51" s="405">
        <f>SUM(G52:G52)</f>
        <v>0</v>
      </c>
      <c r="H51" s="405">
        <f>SUM(H52:H52)</f>
        <v>0</v>
      </c>
      <c r="I51" s="405"/>
      <c r="J51" s="406">
        <f>SUM(J52:J52)</f>
        <v>0</v>
      </c>
      <c r="K51" s="406">
        <f>SUM(K52:K52)</f>
        <v>0</v>
      </c>
      <c r="L51" s="407">
        <f>SUM(L52:L52)</f>
        <v>0</v>
      </c>
    </row>
    <row r="52" spans="1:16" ht="20.100000000000001" customHeight="1" x14ac:dyDescent="0.25">
      <c r="A52" s="361"/>
      <c r="B52" s="362"/>
      <c r="C52" s="389"/>
      <c r="D52" s="408" t="s">
        <v>140</v>
      </c>
      <c r="E52" s="409"/>
      <c r="F52" s="364"/>
      <c r="G52" s="364"/>
      <c r="H52" s="364"/>
      <c r="I52" s="364"/>
      <c r="J52" s="366"/>
      <c r="K52" s="366"/>
      <c r="L52" s="367"/>
    </row>
    <row r="53" spans="1:16" ht="20.100000000000001" customHeight="1" x14ac:dyDescent="0.25">
      <c r="A53" s="410"/>
      <c r="B53" s="411"/>
      <c r="C53" s="412"/>
      <c r="D53" s="403" t="s">
        <v>141</v>
      </c>
      <c r="E53" s="404"/>
      <c r="F53" s="405">
        <f>SUM(F54:F54)</f>
        <v>0</v>
      </c>
      <c r="G53" s="405">
        <f>SUM(G54:G54)</f>
        <v>0</v>
      </c>
      <c r="H53" s="405">
        <f>SUM(H54:H54)</f>
        <v>0</v>
      </c>
      <c r="I53" s="405"/>
      <c r="J53" s="406">
        <f>SUM(J54:J54)</f>
        <v>0</v>
      </c>
      <c r="K53" s="406">
        <f>SUM(K54:K54)</f>
        <v>0</v>
      </c>
      <c r="L53" s="413">
        <f>SUM(L54:L54)</f>
        <v>0</v>
      </c>
    </row>
    <row r="54" spans="1:16" ht="20.100000000000001" customHeight="1" thickBot="1" x14ac:dyDescent="0.3">
      <c r="A54" s="374"/>
      <c r="B54" s="375"/>
      <c r="C54" s="376"/>
      <c r="D54" s="408" t="s">
        <v>140</v>
      </c>
      <c r="E54" s="414"/>
      <c r="F54" s="369"/>
      <c r="G54" s="369"/>
      <c r="H54" s="369"/>
      <c r="I54" s="369"/>
      <c r="J54" s="371"/>
      <c r="K54" s="371"/>
      <c r="L54" s="379"/>
    </row>
    <row r="55" spans="1:16" ht="20.100000000000001" customHeight="1" thickBot="1" x14ac:dyDescent="0.3">
      <c r="A55" s="415"/>
      <c r="B55" s="262"/>
      <c r="C55" s="263"/>
      <c r="D55" s="318" t="s">
        <v>149</v>
      </c>
      <c r="E55" s="391" t="s">
        <v>150</v>
      </c>
      <c r="F55" s="381">
        <f>SUM(F49,F50)</f>
        <v>404449</v>
      </c>
      <c r="G55" s="381">
        <f>SUM(G49,G50)</f>
        <v>408098</v>
      </c>
      <c r="H55" s="381">
        <f>SUM(H49,H50)</f>
        <v>306704</v>
      </c>
      <c r="I55" s="382">
        <f>H55/G55*100</f>
        <v>75.154497204102938</v>
      </c>
      <c r="J55" s="383">
        <f>SUM(J49,J50)</f>
        <v>259888</v>
      </c>
      <c r="K55" s="383">
        <f>SUM(K49,K50)</f>
        <v>43162</v>
      </c>
      <c r="L55" s="384">
        <f>SUM(L49,L50)</f>
        <v>3654</v>
      </c>
      <c r="M55" s="416">
        <f>SUM(J55:L55)</f>
        <v>306704</v>
      </c>
      <c r="N55" s="417"/>
      <c r="O55" s="417"/>
      <c r="P55" s="417"/>
    </row>
    <row r="56" spans="1:16" ht="20.100000000000001" customHeight="1" x14ac:dyDescent="0.25">
      <c r="A56" s="520"/>
      <c r="B56" s="521"/>
      <c r="C56" s="521"/>
      <c r="D56" s="521"/>
      <c r="E56" s="521"/>
      <c r="F56" s="521"/>
      <c r="G56" s="521"/>
      <c r="H56" s="521"/>
      <c r="I56" s="521"/>
      <c r="J56" s="521"/>
      <c r="K56" s="521"/>
      <c r="L56" s="522"/>
      <c r="M56" s="419"/>
      <c r="N56" s="417"/>
      <c r="O56" s="417"/>
      <c r="P56" s="417"/>
    </row>
    <row r="57" spans="1:16" s="424" customFormat="1" ht="15" customHeight="1" x14ac:dyDescent="0.25">
      <c r="A57" s="420"/>
      <c r="B57" s="420"/>
      <c r="C57" s="421"/>
      <c r="D57" s="422"/>
      <c r="E57" s="423"/>
      <c r="F57" s="423"/>
      <c r="G57" s="423"/>
      <c r="H57" s="423"/>
      <c r="I57" s="423"/>
      <c r="J57" s="423"/>
      <c r="K57" s="423"/>
      <c r="L57" s="423"/>
    </row>
    <row r="58" spans="1:16" s="424" customFormat="1" ht="15" customHeight="1" x14ac:dyDescent="0.25">
      <c r="A58" s="523"/>
      <c r="B58" s="524"/>
      <c r="C58" s="524"/>
      <c r="D58" s="525"/>
      <c r="E58" s="423"/>
      <c r="F58" s="423"/>
      <c r="G58" s="423"/>
      <c r="H58" s="423"/>
      <c r="I58" s="423"/>
      <c r="J58" s="423"/>
      <c r="K58" s="423"/>
      <c r="L58" s="423"/>
    </row>
    <row r="59" spans="1:16" ht="20.100000000000001" customHeight="1" x14ac:dyDescent="0.25">
      <c r="A59" s="425"/>
      <c r="B59" s="425"/>
      <c r="C59" s="425"/>
    </row>
  </sheetData>
  <mergeCells count="14">
    <mergeCell ref="A56:L56"/>
    <mergeCell ref="A58:D58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workbookViewId="0">
      <selection sqref="A1:XFD1048576"/>
    </sheetView>
  </sheetViews>
  <sheetFormatPr defaultColWidth="8" defaultRowHeight="15.75" x14ac:dyDescent="0.25"/>
  <cols>
    <col min="1" max="1" width="3.140625" style="247" customWidth="1"/>
    <col min="2" max="2" width="3.42578125" style="247" customWidth="1"/>
    <col min="3" max="3" width="4.7109375" style="247" customWidth="1"/>
    <col min="4" max="4" width="49.7109375" style="244" customWidth="1"/>
    <col min="5" max="5" width="8.85546875" style="244" customWidth="1"/>
    <col min="6" max="6" width="12.140625" style="244" customWidth="1"/>
    <col min="7" max="7" width="12.7109375" style="244" customWidth="1"/>
    <col min="8" max="8" width="13.5703125" style="244" customWidth="1"/>
    <col min="9" max="9" width="10.42578125" style="244" customWidth="1"/>
    <col min="10" max="10" width="11.85546875" style="244" customWidth="1"/>
    <col min="11" max="12" width="11.5703125" style="244" customWidth="1"/>
    <col min="13" max="16384" width="8" style="244"/>
  </cols>
  <sheetData>
    <row r="1" spans="1:12" ht="15.75" customHeight="1" x14ac:dyDescent="0.25">
      <c r="A1" s="244"/>
      <c r="B1" s="244"/>
      <c r="C1" s="512"/>
      <c r="D1" s="512"/>
      <c r="E1" s="512"/>
      <c r="F1" s="512"/>
      <c r="G1" s="245"/>
      <c r="H1" s="245"/>
      <c r="I1" s="245"/>
      <c r="J1" s="246"/>
    </row>
    <row r="2" spans="1:12" ht="15" customHeight="1" thickBot="1" x14ac:dyDescent="0.3">
      <c r="F2" s="245"/>
      <c r="G2" s="245"/>
      <c r="H2" s="245"/>
      <c r="I2" s="245"/>
      <c r="J2" s="245"/>
      <c r="K2" s="245"/>
      <c r="L2" s="245"/>
    </row>
    <row r="3" spans="1:12" ht="19.5" customHeight="1" thickBot="1" x14ac:dyDescent="0.3">
      <c r="A3" s="513" t="s">
        <v>1</v>
      </c>
      <c r="B3" s="514" t="s">
        <v>2</v>
      </c>
      <c r="C3" s="515" t="s">
        <v>3</v>
      </c>
      <c r="D3" s="248" t="s">
        <v>4</v>
      </c>
      <c r="E3" s="516" t="s">
        <v>5</v>
      </c>
      <c r="F3" s="530" t="s">
        <v>151</v>
      </c>
      <c r="G3" s="530" t="s">
        <v>7</v>
      </c>
      <c r="H3" s="530" t="s">
        <v>169</v>
      </c>
      <c r="I3" s="528" t="s">
        <v>9</v>
      </c>
      <c r="J3" s="527" t="s">
        <v>10</v>
      </c>
      <c r="K3" s="528" t="s">
        <v>11</v>
      </c>
      <c r="L3" s="533" t="s">
        <v>12</v>
      </c>
    </row>
    <row r="4" spans="1:12" ht="39" customHeight="1" thickBot="1" x14ac:dyDescent="0.3">
      <c r="A4" s="513"/>
      <c r="B4" s="514"/>
      <c r="C4" s="515"/>
      <c r="D4" s="249" t="s">
        <v>13</v>
      </c>
      <c r="E4" s="516"/>
      <c r="F4" s="531"/>
      <c r="G4" s="531"/>
      <c r="H4" s="531"/>
      <c r="I4" s="528"/>
      <c r="J4" s="527"/>
      <c r="K4" s="528"/>
      <c r="L4" s="533"/>
    </row>
    <row r="5" spans="1:12" ht="29.25" customHeight="1" thickBot="1" x14ac:dyDescent="0.3">
      <c r="A5" s="474" t="s">
        <v>152</v>
      </c>
      <c r="B5" s="475" t="s">
        <v>152</v>
      </c>
      <c r="C5" s="251"/>
      <c r="D5" s="252" t="s">
        <v>170</v>
      </c>
      <c r="E5" s="516"/>
      <c r="F5" s="532"/>
      <c r="G5" s="532"/>
      <c r="H5" s="532"/>
      <c r="I5" s="528"/>
      <c r="J5" s="527"/>
      <c r="K5" s="528"/>
      <c r="L5" s="533"/>
    </row>
    <row r="6" spans="1:12" ht="20.100000000000001" customHeight="1" thickBot="1" x14ac:dyDescent="0.3">
      <c r="A6" s="253">
        <v>1</v>
      </c>
      <c r="B6" s="254">
        <v>2</v>
      </c>
      <c r="C6" s="255">
        <v>3</v>
      </c>
      <c r="D6" s="254">
        <v>4</v>
      </c>
      <c r="E6" s="256">
        <v>5</v>
      </c>
      <c r="F6" s="256">
        <v>6</v>
      </c>
      <c r="G6" s="256">
        <v>7</v>
      </c>
      <c r="H6" s="256">
        <v>8</v>
      </c>
      <c r="I6" s="256">
        <v>9</v>
      </c>
      <c r="J6" s="254">
        <v>10</v>
      </c>
      <c r="K6" s="254">
        <v>11</v>
      </c>
      <c r="L6" s="476">
        <v>12</v>
      </c>
    </row>
    <row r="7" spans="1:12" ht="20.100000000000001" customHeight="1" thickBot="1" x14ac:dyDescent="0.3">
      <c r="A7" s="253"/>
      <c r="B7" s="259"/>
      <c r="C7" s="258"/>
      <c r="D7" s="259" t="s">
        <v>0</v>
      </c>
      <c r="E7" s="256"/>
      <c r="F7" s="254"/>
      <c r="G7" s="477"/>
      <c r="H7" s="256"/>
      <c r="I7" s="254"/>
      <c r="J7" s="254"/>
      <c r="K7" s="255"/>
      <c r="L7" s="476"/>
    </row>
    <row r="8" spans="1:12" ht="23.25" customHeight="1" thickBot="1" x14ac:dyDescent="0.3">
      <c r="A8" s="261"/>
      <c r="B8" s="402"/>
      <c r="C8" s="263">
        <v>1</v>
      </c>
      <c r="D8" s="264" t="s">
        <v>16</v>
      </c>
      <c r="E8" s="277" t="s">
        <v>17</v>
      </c>
      <c r="F8" s="478"/>
      <c r="G8" s="268"/>
      <c r="H8" s="268"/>
      <c r="I8" s="267"/>
      <c r="J8" s="268"/>
      <c r="K8" s="269"/>
      <c r="L8" s="479"/>
    </row>
    <row r="9" spans="1:12" ht="30.75" customHeight="1" thickBot="1" x14ac:dyDescent="0.3">
      <c r="A9" s="271"/>
      <c r="B9" s="402"/>
      <c r="C9" s="263">
        <v>2</v>
      </c>
      <c r="D9" s="272" t="s">
        <v>34</v>
      </c>
      <c r="E9" s="277" t="s">
        <v>35</v>
      </c>
      <c r="F9" s="275"/>
      <c r="G9" s="274"/>
      <c r="H9" s="274"/>
      <c r="I9" s="267"/>
      <c r="J9" s="274"/>
      <c r="K9" s="278"/>
      <c r="L9" s="276">
        <f>SUM(L11:L16)</f>
        <v>0</v>
      </c>
    </row>
    <row r="10" spans="1:12" ht="20.100000000000001" customHeight="1" thickBot="1" x14ac:dyDescent="0.3">
      <c r="A10" s="271"/>
      <c r="B10" s="402"/>
      <c r="C10" s="263">
        <v>3</v>
      </c>
      <c r="D10" s="277" t="s">
        <v>36</v>
      </c>
      <c r="E10" s="277" t="s">
        <v>37</v>
      </c>
      <c r="F10" s="275"/>
      <c r="G10" s="274"/>
      <c r="H10" s="274"/>
      <c r="I10" s="267"/>
      <c r="J10" s="274"/>
      <c r="K10" s="278"/>
      <c r="L10" s="276"/>
    </row>
    <row r="11" spans="1:12" ht="20.100000000000001" customHeight="1" thickBot="1" x14ac:dyDescent="0.3">
      <c r="A11" s="271"/>
      <c r="B11" s="262"/>
      <c r="C11" s="263">
        <v>4</v>
      </c>
      <c r="D11" s="277" t="s">
        <v>52</v>
      </c>
      <c r="E11" s="273" t="s">
        <v>53</v>
      </c>
      <c r="F11" s="266">
        <f>SUM(F12:F21)</f>
        <v>203</v>
      </c>
      <c r="G11" s="266">
        <v>221</v>
      </c>
      <c r="H11" s="266">
        <f>SUM(H12:H21)</f>
        <v>220</v>
      </c>
      <c r="I11" s="267">
        <f>H11/G11*100</f>
        <v>99.547511312217196</v>
      </c>
      <c r="J11" s="268">
        <f>SUM(J12:J21)</f>
        <v>220</v>
      </c>
      <c r="K11" s="269">
        <f>SUM(K12:K21)</f>
        <v>0</v>
      </c>
      <c r="L11" s="270">
        <f>SUM(L12:L21)</f>
        <v>0</v>
      </c>
    </row>
    <row r="12" spans="1:12" ht="20.100000000000001" customHeight="1" x14ac:dyDescent="0.25">
      <c r="A12" s="279"/>
      <c r="B12" s="480"/>
      <c r="C12" s="281"/>
      <c r="D12" s="282" t="s">
        <v>54</v>
      </c>
      <c r="E12" s="282" t="s">
        <v>55</v>
      </c>
      <c r="F12" s="283"/>
      <c r="G12" s="283"/>
      <c r="H12" s="283"/>
      <c r="I12" s="283"/>
      <c r="J12" s="283"/>
      <c r="K12" s="285"/>
      <c r="L12" s="286"/>
    </row>
    <row r="13" spans="1:12" ht="20.100000000000001" customHeight="1" x14ac:dyDescent="0.25">
      <c r="A13" s="287"/>
      <c r="B13" s="288"/>
      <c r="C13" s="288"/>
      <c r="D13" s="289" t="s">
        <v>56</v>
      </c>
      <c r="E13" s="289" t="s">
        <v>57</v>
      </c>
      <c r="F13" s="290"/>
      <c r="G13" s="290"/>
      <c r="H13" s="290"/>
      <c r="I13" s="296"/>
      <c r="J13" s="290"/>
      <c r="K13" s="290"/>
      <c r="L13" s="292"/>
    </row>
    <row r="14" spans="1:12" ht="20.100000000000001" customHeight="1" x14ac:dyDescent="0.25">
      <c r="A14" s="287"/>
      <c r="B14" s="288"/>
      <c r="C14" s="288"/>
      <c r="D14" s="289" t="s">
        <v>58</v>
      </c>
      <c r="E14" s="289" t="s">
        <v>59</v>
      </c>
      <c r="F14" s="293">
        <v>143</v>
      </c>
      <c r="G14" s="293">
        <v>125</v>
      </c>
      <c r="H14" s="293">
        <v>125</v>
      </c>
      <c r="I14" s="299">
        <f>H14/G14*100</f>
        <v>100</v>
      </c>
      <c r="J14" s="293">
        <v>125</v>
      </c>
      <c r="K14" s="290"/>
      <c r="L14" s="292"/>
    </row>
    <row r="15" spans="1:12" ht="20.100000000000001" customHeight="1" x14ac:dyDescent="0.25">
      <c r="A15" s="287"/>
      <c r="B15" s="288"/>
      <c r="C15" s="288"/>
      <c r="D15" s="289" t="s">
        <v>60</v>
      </c>
      <c r="E15" s="289" t="s">
        <v>61</v>
      </c>
      <c r="F15" s="290">
        <v>60</v>
      </c>
      <c r="G15" s="290">
        <v>75</v>
      </c>
      <c r="H15" s="290">
        <v>75</v>
      </c>
      <c r="I15" s="290">
        <f t="shared" ref="I15:I21" si="0">H15/G15*100</f>
        <v>100</v>
      </c>
      <c r="J15" s="290">
        <v>75</v>
      </c>
      <c r="K15" s="290"/>
      <c r="L15" s="481"/>
    </row>
    <row r="16" spans="1:12" ht="20.100000000000001" customHeight="1" x14ac:dyDescent="0.25">
      <c r="A16" s="287"/>
      <c r="B16" s="288"/>
      <c r="C16" s="288"/>
      <c r="D16" s="297" t="s">
        <v>62</v>
      </c>
      <c r="E16" s="289" t="s">
        <v>63</v>
      </c>
      <c r="F16" s="293"/>
      <c r="G16" s="293"/>
      <c r="H16" s="293"/>
      <c r="I16" s="293"/>
      <c r="J16" s="293"/>
      <c r="K16" s="293"/>
      <c r="L16" s="482"/>
    </row>
    <row r="17" spans="1:12" ht="20.100000000000001" customHeight="1" x14ac:dyDescent="0.25">
      <c r="A17" s="287"/>
      <c r="B17" s="288"/>
      <c r="C17" s="288"/>
      <c r="D17" s="289" t="s">
        <v>64</v>
      </c>
      <c r="E17" s="289" t="s">
        <v>65</v>
      </c>
      <c r="F17" s="290"/>
      <c r="G17" s="290"/>
      <c r="H17" s="290"/>
      <c r="I17" s="290"/>
      <c r="J17" s="290"/>
      <c r="K17" s="290"/>
      <c r="L17" s="483"/>
    </row>
    <row r="18" spans="1:12" ht="20.100000000000001" customHeight="1" x14ac:dyDescent="0.25">
      <c r="A18" s="287"/>
      <c r="B18" s="288"/>
      <c r="C18" s="288"/>
      <c r="D18" s="289" t="s">
        <v>66</v>
      </c>
      <c r="E18" s="289" t="s">
        <v>67</v>
      </c>
      <c r="F18" s="290"/>
      <c r="G18" s="290"/>
      <c r="H18" s="290"/>
      <c r="I18" s="290"/>
      <c r="J18" s="290"/>
      <c r="K18" s="290"/>
      <c r="L18" s="483"/>
    </row>
    <row r="19" spans="1:12" ht="20.100000000000001" customHeight="1" x14ac:dyDescent="0.25">
      <c r="A19" s="287"/>
      <c r="B19" s="288"/>
      <c r="C19" s="288"/>
      <c r="D19" s="289" t="s">
        <v>154</v>
      </c>
      <c r="E19" s="289" t="s">
        <v>69</v>
      </c>
      <c r="F19" s="290"/>
      <c r="G19" s="290"/>
      <c r="H19" s="290"/>
      <c r="I19" s="299"/>
      <c r="J19" s="290"/>
      <c r="K19" s="290"/>
      <c r="L19" s="483"/>
    </row>
    <row r="20" spans="1:12" ht="20.100000000000001" customHeight="1" x14ac:dyDescent="0.25">
      <c r="A20" s="287"/>
      <c r="B20" s="288"/>
      <c r="C20" s="288"/>
      <c r="D20" s="289" t="s">
        <v>155</v>
      </c>
      <c r="E20" s="289" t="s">
        <v>156</v>
      </c>
      <c r="F20" s="290"/>
      <c r="G20" s="290"/>
      <c r="H20" s="290"/>
      <c r="I20" s="296"/>
      <c r="J20" s="290"/>
      <c r="K20" s="290"/>
      <c r="L20" s="481"/>
    </row>
    <row r="21" spans="1:12" ht="20.100000000000001" customHeight="1" thickBot="1" x14ac:dyDescent="0.3">
      <c r="A21" s="484"/>
      <c r="B21" s="301"/>
      <c r="C21" s="301"/>
      <c r="D21" s="304" t="s">
        <v>72</v>
      </c>
      <c r="E21" s="305" t="s">
        <v>73</v>
      </c>
      <c r="F21" s="306"/>
      <c r="G21" s="307">
        <v>21</v>
      </c>
      <c r="H21" s="307">
        <v>20</v>
      </c>
      <c r="I21" s="308">
        <f t="shared" si="0"/>
        <v>95.238095238095227</v>
      </c>
      <c r="J21" s="307">
        <v>20</v>
      </c>
      <c r="K21" s="307"/>
      <c r="L21" s="485"/>
    </row>
    <row r="22" spans="1:12" ht="20.100000000000001" customHeight="1" thickBot="1" x14ac:dyDescent="0.3">
      <c r="A22" s="261"/>
      <c r="B22" s="262"/>
      <c r="C22" s="333">
        <v>5</v>
      </c>
      <c r="D22" s="277" t="s">
        <v>74</v>
      </c>
      <c r="E22" s="273" t="s">
        <v>75</v>
      </c>
      <c r="F22" s="311">
        <f>SUM(F23:F23)</f>
        <v>0</v>
      </c>
      <c r="G22" s="311">
        <f>SUM(G23:G23)</f>
        <v>0</v>
      </c>
      <c r="H22" s="311">
        <f>SUM(H23:H23)</f>
        <v>0</v>
      </c>
      <c r="I22" s="311"/>
      <c r="J22" s="311">
        <f>SUM(J23:J23)</f>
        <v>0</v>
      </c>
      <c r="K22" s="312">
        <f>SUM(K23:K23)</f>
        <v>0</v>
      </c>
      <c r="L22" s="276">
        <f>SUM(L23:L23)</f>
        <v>0</v>
      </c>
    </row>
    <row r="23" spans="1:12" ht="20.100000000000001" customHeight="1" thickBot="1" x14ac:dyDescent="0.3">
      <c r="A23" s="313"/>
      <c r="B23" s="314"/>
      <c r="C23" s="315"/>
      <c r="D23" s="289" t="s">
        <v>78</v>
      </c>
      <c r="E23" s="289" t="s">
        <v>79</v>
      </c>
      <c r="F23" s="293"/>
      <c r="G23" s="293"/>
      <c r="H23" s="293"/>
      <c r="I23" s="293"/>
      <c r="J23" s="293"/>
      <c r="K23" s="293"/>
      <c r="L23" s="317"/>
    </row>
    <row r="24" spans="1:12" ht="20.100000000000001" customHeight="1" thickBot="1" x14ac:dyDescent="0.3">
      <c r="A24" s="271"/>
      <c r="B24" s="402"/>
      <c r="C24" s="263">
        <v>6</v>
      </c>
      <c r="D24" s="318" t="s">
        <v>82</v>
      </c>
      <c r="E24" s="273" t="s">
        <v>83</v>
      </c>
      <c r="F24" s="266"/>
      <c r="G24" s="266"/>
      <c r="H24" s="266"/>
      <c r="I24" s="266"/>
      <c r="J24" s="266"/>
      <c r="K24" s="268"/>
      <c r="L24" s="479"/>
    </row>
    <row r="25" spans="1:12" ht="30.75" customHeight="1" thickBot="1" x14ac:dyDescent="0.3">
      <c r="A25" s="261"/>
      <c r="B25" s="262"/>
      <c r="C25" s="262">
        <v>7</v>
      </c>
      <c r="D25" s="272" t="s">
        <v>157</v>
      </c>
      <c r="E25" s="277" t="s">
        <v>85</v>
      </c>
      <c r="F25" s="268"/>
      <c r="G25" s="268"/>
      <c r="H25" s="268"/>
      <c r="I25" s="268"/>
      <c r="J25" s="268"/>
      <c r="K25" s="268"/>
      <c r="L25" s="270"/>
    </row>
    <row r="26" spans="1:12" ht="24.75" customHeight="1" thickBot="1" x14ac:dyDescent="0.3">
      <c r="A26" s="271"/>
      <c r="B26" s="402"/>
      <c r="C26" s="263"/>
      <c r="D26" s="319" t="s">
        <v>86</v>
      </c>
      <c r="E26" s="320" t="s">
        <v>87</v>
      </c>
      <c r="F26" s="321">
        <f>SUM(F8,F9,F10,F11,F22,F24,F25)</f>
        <v>203</v>
      </c>
      <c r="G26" s="321">
        <f>SUM(G8,G9,G10,G11,G22,G24,G25)</f>
        <v>221</v>
      </c>
      <c r="H26" s="321">
        <f>SUM(H8,H9,H10,H11,H22,H24,H25)</f>
        <v>220</v>
      </c>
      <c r="I26" s="322">
        <f>H26/G26*100</f>
        <v>99.547511312217196</v>
      </c>
      <c r="J26" s="321">
        <f>SUM(J8,J9,J10,J11,J22,J24,J25)</f>
        <v>220</v>
      </c>
      <c r="K26" s="321">
        <f t="shared" ref="K26:L26" si="1">SUM(K8,K9,K10,K11,K22,K24,K25)</f>
        <v>0</v>
      </c>
      <c r="L26" s="323">
        <f t="shared" si="1"/>
        <v>0</v>
      </c>
    </row>
    <row r="27" spans="1:12" ht="20.100000000000001" customHeight="1" thickBot="1" x14ac:dyDescent="0.3">
      <c r="A27" s="271"/>
      <c r="B27" s="402"/>
      <c r="C27" s="263">
        <v>8</v>
      </c>
      <c r="D27" s="277" t="s">
        <v>88</v>
      </c>
      <c r="E27" s="273" t="s">
        <v>89</v>
      </c>
      <c r="F27" s="266">
        <f>SUM(F28:F30)</f>
        <v>347911</v>
      </c>
      <c r="G27" s="266">
        <f>SUM(G28:G30)</f>
        <v>339452</v>
      </c>
      <c r="H27" s="266">
        <f>SUM(H28:H30)</f>
        <v>320062</v>
      </c>
      <c r="I27" s="267">
        <f>H27/G27*100</f>
        <v>94.287852185286866</v>
      </c>
      <c r="J27" s="266">
        <f>SUM(J28:J30)</f>
        <v>320062</v>
      </c>
      <c r="K27" s="266">
        <f>SUM(K28:K30)</f>
        <v>0</v>
      </c>
      <c r="L27" s="270">
        <f>SUM(L28:L30)</f>
        <v>0</v>
      </c>
    </row>
    <row r="28" spans="1:12" ht="20.100000000000001" customHeight="1" thickBot="1" x14ac:dyDescent="0.3">
      <c r="A28" s="313"/>
      <c r="B28" s="314"/>
      <c r="C28" s="315"/>
      <c r="D28" s="324" t="s">
        <v>90</v>
      </c>
      <c r="E28" s="282" t="s">
        <v>91</v>
      </c>
      <c r="F28" s="285"/>
      <c r="G28" s="285">
        <v>1223</v>
      </c>
      <c r="H28" s="285">
        <v>1223</v>
      </c>
      <c r="I28" s="325">
        <f>H28/G28*100</f>
        <v>100</v>
      </c>
      <c r="J28" s="285">
        <v>1223</v>
      </c>
      <c r="K28" s="285"/>
      <c r="L28" s="486"/>
    </row>
    <row r="29" spans="1:12" ht="20.100000000000001" customHeight="1" thickBot="1" x14ac:dyDescent="0.3">
      <c r="A29" s="313"/>
      <c r="B29" s="314"/>
      <c r="C29" s="315"/>
      <c r="D29" s="443" t="s">
        <v>92</v>
      </c>
      <c r="E29" s="289" t="s">
        <v>91</v>
      </c>
      <c r="F29" s="290"/>
      <c r="G29" s="290"/>
      <c r="H29" s="290"/>
      <c r="I29" s="290"/>
      <c r="J29" s="290"/>
      <c r="K29" s="290"/>
      <c r="L29" s="487"/>
    </row>
    <row r="30" spans="1:12" ht="20.100000000000001" customHeight="1" thickBot="1" x14ac:dyDescent="0.3">
      <c r="A30" s="313"/>
      <c r="B30" s="314"/>
      <c r="C30" s="315"/>
      <c r="D30" s="244" t="s">
        <v>158</v>
      </c>
      <c r="E30" s="297" t="s">
        <v>159</v>
      </c>
      <c r="F30" s="293">
        <v>347911</v>
      </c>
      <c r="G30" s="293">
        <v>338229</v>
      </c>
      <c r="H30" s="293">
        <v>318839</v>
      </c>
      <c r="I30" s="299">
        <f>H30/G30*100</f>
        <v>94.267197667852258</v>
      </c>
      <c r="J30" s="293">
        <v>318839</v>
      </c>
      <c r="K30" s="293"/>
      <c r="L30" s="488"/>
    </row>
    <row r="31" spans="1:12" ht="27" customHeight="1" thickBot="1" x14ac:dyDescent="0.3">
      <c r="A31" s="261"/>
      <c r="B31" s="262"/>
      <c r="C31" s="333"/>
      <c r="D31" s="277" t="s">
        <v>99</v>
      </c>
      <c r="E31" s="334" t="s">
        <v>100</v>
      </c>
      <c r="F31" s="266">
        <f>+F26+F27</f>
        <v>348114</v>
      </c>
      <c r="G31" s="266">
        <f>+G26+G27</f>
        <v>339673</v>
      </c>
      <c r="H31" s="266">
        <f>+H26+H27</f>
        <v>320282</v>
      </c>
      <c r="I31" s="267">
        <f>H31/G31*100</f>
        <v>94.291274254945208</v>
      </c>
      <c r="J31" s="266">
        <f>+J26+J27</f>
        <v>320282</v>
      </c>
      <c r="K31" s="268">
        <f>+K26+K27</f>
        <v>0</v>
      </c>
      <c r="L31" s="479">
        <f>+L26+L27</f>
        <v>0</v>
      </c>
    </row>
    <row r="32" spans="1:12" ht="20.100000000000001" customHeight="1" thickBot="1" x14ac:dyDescent="0.3">
      <c r="A32" s="489"/>
      <c r="B32" s="445"/>
      <c r="C32" s="342"/>
      <c r="D32" s="446" t="s">
        <v>101</v>
      </c>
      <c r="E32" s="342"/>
      <c r="F32" s="446"/>
      <c r="G32" s="245"/>
      <c r="H32" s="446"/>
      <c r="I32" s="245"/>
      <c r="J32" s="446"/>
      <c r="L32" s="447"/>
    </row>
    <row r="33" spans="1:13" ht="20.100000000000001" customHeight="1" thickBot="1" x14ac:dyDescent="0.3">
      <c r="A33" s="271"/>
      <c r="B33" s="262"/>
      <c r="C33" s="263">
        <v>1</v>
      </c>
      <c r="D33" s="347" t="s">
        <v>102</v>
      </c>
      <c r="E33" s="448" t="s">
        <v>103</v>
      </c>
      <c r="F33" s="449">
        <f>SUM(F34:F38)</f>
        <v>348114</v>
      </c>
      <c r="G33" s="449">
        <f>SUM(G34:G38)</f>
        <v>338432</v>
      </c>
      <c r="H33" s="449">
        <f>SUM(H34:H38)</f>
        <v>315148</v>
      </c>
      <c r="I33" s="450">
        <f>H33/G33*100</f>
        <v>93.120035930408477</v>
      </c>
      <c r="J33" s="449">
        <f>SUM(J34:J38)</f>
        <v>315148</v>
      </c>
      <c r="K33" s="451">
        <f>SUM(K34:K38)</f>
        <v>0</v>
      </c>
      <c r="L33" s="452">
        <f>SUM(L34:L38)</f>
        <v>0</v>
      </c>
    </row>
    <row r="34" spans="1:13" ht="20.100000000000001" customHeight="1" x14ac:dyDescent="0.25">
      <c r="A34" s="418"/>
      <c r="B34" s="490"/>
      <c r="C34" s="355"/>
      <c r="D34" s="282" t="s">
        <v>104</v>
      </c>
      <c r="E34" s="356" t="s">
        <v>105</v>
      </c>
      <c r="F34" s="357">
        <v>267665</v>
      </c>
      <c r="G34" s="357">
        <v>263506</v>
      </c>
      <c r="H34" s="357">
        <v>248680</v>
      </c>
      <c r="I34" s="358">
        <f>H34/G34*100</f>
        <v>94.373562651324832</v>
      </c>
      <c r="J34" s="357">
        <v>248680</v>
      </c>
      <c r="K34" s="359"/>
      <c r="L34" s="453"/>
    </row>
    <row r="35" spans="1:13" ht="20.100000000000001" customHeight="1" x14ac:dyDescent="0.25">
      <c r="A35" s="361"/>
      <c r="B35" s="362"/>
      <c r="C35" s="362"/>
      <c r="D35" s="176" t="s">
        <v>106</v>
      </c>
      <c r="E35" s="363" t="s">
        <v>107</v>
      </c>
      <c r="F35" s="364">
        <v>53214</v>
      </c>
      <c r="G35" s="364">
        <v>48697</v>
      </c>
      <c r="H35" s="364">
        <v>46884</v>
      </c>
      <c r="I35" s="365">
        <f>H35/G35*100</f>
        <v>96.276978047929035</v>
      </c>
      <c r="J35" s="364">
        <v>46884</v>
      </c>
      <c r="K35" s="366"/>
      <c r="L35" s="454"/>
    </row>
    <row r="36" spans="1:13" ht="20.100000000000001" customHeight="1" x14ac:dyDescent="0.25">
      <c r="A36" s="361"/>
      <c r="B36" s="362"/>
      <c r="C36" s="362"/>
      <c r="D36" s="289" t="s">
        <v>108</v>
      </c>
      <c r="E36" s="368" t="s">
        <v>109</v>
      </c>
      <c r="F36" s="369">
        <v>27235</v>
      </c>
      <c r="G36" s="369">
        <v>26229</v>
      </c>
      <c r="H36" s="369">
        <v>19584</v>
      </c>
      <c r="I36" s="370">
        <f>H36/G36*100</f>
        <v>74.665446643028716</v>
      </c>
      <c r="J36" s="369">
        <v>19584</v>
      </c>
      <c r="K36" s="371"/>
      <c r="L36" s="456"/>
    </row>
    <row r="37" spans="1:13" ht="20.100000000000001" customHeight="1" x14ac:dyDescent="0.25">
      <c r="A37" s="361"/>
      <c r="B37" s="362"/>
      <c r="C37" s="362"/>
      <c r="D37" s="372" t="s">
        <v>110</v>
      </c>
      <c r="E37" s="373" t="s">
        <v>111</v>
      </c>
      <c r="F37" s="369"/>
      <c r="G37" s="369"/>
      <c r="H37" s="369"/>
      <c r="I37" s="369"/>
      <c r="J37" s="369"/>
      <c r="K37" s="371"/>
      <c r="L37" s="456"/>
    </row>
    <row r="38" spans="1:13" ht="20.100000000000001" customHeight="1" thickBot="1" x14ac:dyDescent="0.3">
      <c r="A38" s="491"/>
      <c r="B38" s="397"/>
      <c r="C38" s="376"/>
      <c r="D38" s="377" t="s">
        <v>112</v>
      </c>
      <c r="E38" s="330" t="s">
        <v>113</v>
      </c>
      <c r="F38" s="369"/>
      <c r="G38" s="369"/>
      <c r="H38" s="369"/>
      <c r="I38" s="369"/>
      <c r="J38" s="369"/>
      <c r="K38" s="369"/>
      <c r="L38" s="367"/>
    </row>
    <row r="39" spans="1:13" ht="20.100000000000001" customHeight="1" thickBot="1" x14ac:dyDescent="0.3">
      <c r="A39" s="271"/>
      <c r="B39" s="402"/>
      <c r="C39" s="263">
        <v>2</v>
      </c>
      <c r="D39" s="318" t="s">
        <v>121</v>
      </c>
      <c r="E39" s="457" t="s">
        <v>122</v>
      </c>
      <c r="F39" s="381">
        <f>SUM(F40:F42)</f>
        <v>0</v>
      </c>
      <c r="G39" s="381">
        <f>SUM(G40:G42)</f>
        <v>1241</v>
      </c>
      <c r="H39" s="381">
        <f>SUM(H40:H42)</f>
        <v>911</v>
      </c>
      <c r="I39" s="382">
        <f>H39/G39*100</f>
        <v>73.408541498791308</v>
      </c>
      <c r="J39" s="381">
        <f>SUM(J40:J42)</f>
        <v>911</v>
      </c>
      <c r="K39" s="383">
        <f>SUM(K40:K42)</f>
        <v>0</v>
      </c>
      <c r="L39" s="384">
        <f>SUM(L40:L42)</f>
        <v>0</v>
      </c>
    </row>
    <row r="40" spans="1:13" ht="20.100000000000001" customHeight="1" x14ac:dyDescent="0.25">
      <c r="A40" s="492"/>
      <c r="B40" s="490"/>
      <c r="C40" s="490"/>
      <c r="D40" s="289" t="s">
        <v>123</v>
      </c>
      <c r="E40" s="385" t="s">
        <v>124</v>
      </c>
      <c r="F40" s="386"/>
      <c r="G40" s="386">
        <v>1241</v>
      </c>
      <c r="H40" s="386">
        <v>911</v>
      </c>
      <c r="I40" s="387">
        <f>H40/G40*100</f>
        <v>73.408541498791308</v>
      </c>
      <c r="J40" s="386">
        <v>911</v>
      </c>
      <c r="K40" s="388"/>
      <c r="L40" s="459"/>
    </row>
    <row r="41" spans="1:13" ht="20.100000000000001" customHeight="1" x14ac:dyDescent="0.25">
      <c r="A41" s="361"/>
      <c r="B41" s="396"/>
      <c r="C41" s="396"/>
      <c r="D41" s="289" t="s">
        <v>125</v>
      </c>
      <c r="E41" s="363" t="s">
        <v>126</v>
      </c>
      <c r="F41" s="364"/>
      <c r="G41" s="364"/>
      <c r="H41" s="364"/>
      <c r="I41" s="364"/>
      <c r="J41" s="364"/>
      <c r="K41" s="366"/>
      <c r="L41" s="367"/>
    </row>
    <row r="42" spans="1:13" ht="20.100000000000001" customHeight="1" thickBot="1" x14ac:dyDescent="0.3">
      <c r="A42" s="395"/>
      <c r="B42" s="397"/>
      <c r="C42" s="397"/>
      <c r="D42" s="289" t="s">
        <v>160</v>
      </c>
      <c r="E42" s="363" t="s">
        <v>128</v>
      </c>
      <c r="F42" s="364"/>
      <c r="G42" s="364"/>
      <c r="H42" s="364"/>
      <c r="I42" s="364"/>
      <c r="J42" s="364"/>
      <c r="K42" s="366"/>
      <c r="L42" s="367"/>
    </row>
    <row r="43" spans="1:13" ht="20.100000000000001" customHeight="1" thickBot="1" x14ac:dyDescent="0.3">
      <c r="A43" s="271"/>
      <c r="B43" s="402"/>
      <c r="C43" s="263">
        <v>3</v>
      </c>
      <c r="D43" s="318" t="s">
        <v>161</v>
      </c>
      <c r="E43" s="391"/>
      <c r="F43" s="381">
        <f>SUM(F44:F45)</f>
        <v>0</v>
      </c>
      <c r="G43" s="381">
        <f>SUM(G44:G45)</f>
        <v>0</v>
      </c>
      <c r="H43" s="381">
        <f>SUM(H44:H45)</f>
        <v>0</v>
      </c>
      <c r="I43" s="381"/>
      <c r="J43" s="381">
        <f>SUM(J44:J45)</f>
        <v>0</v>
      </c>
      <c r="K43" s="381">
        <f>SUM(K44:K45)</f>
        <v>0</v>
      </c>
      <c r="L43" s="384">
        <f>SUM(L44:L45)</f>
        <v>0</v>
      </c>
      <c r="M43" s="392"/>
    </row>
    <row r="44" spans="1:13" ht="20.100000000000001" customHeight="1" x14ac:dyDescent="0.25">
      <c r="A44" s="418"/>
      <c r="B44" s="354"/>
      <c r="C44" s="355"/>
      <c r="D44" s="394" t="s">
        <v>162</v>
      </c>
      <c r="E44" s="385"/>
      <c r="F44" s="386"/>
      <c r="G44" s="386"/>
      <c r="H44" s="386"/>
      <c r="I44" s="386"/>
      <c r="J44" s="386"/>
      <c r="K44" s="388"/>
      <c r="L44" s="461"/>
    </row>
    <row r="45" spans="1:13" ht="20.100000000000001" customHeight="1" thickBot="1" x14ac:dyDescent="0.3">
      <c r="A45" s="493"/>
      <c r="B45" s="397"/>
      <c r="C45" s="462"/>
      <c r="D45" s="289" t="s">
        <v>163</v>
      </c>
      <c r="E45" s="363"/>
      <c r="F45" s="364"/>
      <c r="G45" s="364"/>
      <c r="H45" s="364"/>
      <c r="I45" s="364"/>
      <c r="J45" s="364"/>
      <c r="K45" s="366"/>
      <c r="L45" s="454"/>
    </row>
    <row r="46" spans="1:13" ht="20.100000000000001" customHeight="1" thickBot="1" x14ac:dyDescent="0.3">
      <c r="A46" s="271"/>
      <c r="B46" s="402"/>
      <c r="C46" s="263"/>
      <c r="D46" s="398" t="s">
        <v>131</v>
      </c>
      <c r="E46" s="399"/>
      <c r="F46" s="381">
        <f>+F33+F39+F43</f>
        <v>348114</v>
      </c>
      <c r="G46" s="381">
        <f>+G33+G39+G43</f>
        <v>339673</v>
      </c>
      <c r="H46" s="381">
        <f>+H33+H39+H43</f>
        <v>316059</v>
      </c>
      <c r="I46" s="382">
        <f>H46/G46*100</f>
        <v>93.048019713076997</v>
      </c>
      <c r="J46" s="381">
        <f>+J33+J39+J43</f>
        <v>316059</v>
      </c>
      <c r="K46" s="381">
        <f>+K33+K39+K43</f>
        <v>0</v>
      </c>
      <c r="L46" s="384">
        <f>+L33+L39+L43</f>
        <v>0</v>
      </c>
    </row>
    <row r="47" spans="1:13" ht="20.100000000000001" customHeight="1" thickBot="1" x14ac:dyDescent="0.3">
      <c r="A47" s="271"/>
      <c r="B47" s="402"/>
      <c r="C47" s="263">
        <v>4</v>
      </c>
      <c r="D47" s="318" t="s">
        <v>132</v>
      </c>
      <c r="E47" s="400" t="s">
        <v>133</v>
      </c>
      <c r="F47" s="381">
        <f>SUM(F48,F50)</f>
        <v>0</v>
      </c>
      <c r="G47" s="381">
        <f>SUM(G48,G50)</f>
        <v>0</v>
      </c>
      <c r="H47" s="381">
        <f>SUM(H48,H50)</f>
        <v>0</v>
      </c>
      <c r="I47" s="381"/>
      <c r="J47" s="381">
        <f>SUM(J48,J50)</f>
        <v>0</v>
      </c>
      <c r="K47" s="383">
        <f>SUM(K48,K50)</f>
        <v>0</v>
      </c>
      <c r="L47" s="463">
        <f>SUM(L48,L50)</f>
        <v>0</v>
      </c>
    </row>
    <row r="48" spans="1:13" ht="20.100000000000001" customHeight="1" x14ac:dyDescent="0.25">
      <c r="A48" s="494"/>
      <c r="B48" s="465"/>
      <c r="C48" s="466"/>
      <c r="D48" s="403" t="s">
        <v>134</v>
      </c>
      <c r="E48" s="404"/>
      <c r="F48" s="405">
        <f>SUM(F49:F49)</f>
        <v>0</v>
      </c>
      <c r="G48" s="405">
        <f>SUM(G49:G49)</f>
        <v>0</v>
      </c>
      <c r="H48" s="405">
        <f>SUM(H49:H49)</f>
        <v>0</v>
      </c>
      <c r="I48" s="405"/>
      <c r="J48" s="405">
        <f>SUM(J49:J49)</f>
        <v>0</v>
      </c>
      <c r="K48" s="406">
        <f>SUM(K49:K49)</f>
        <v>0</v>
      </c>
      <c r="L48" s="467">
        <f>SUM(L49:L49)</f>
        <v>0</v>
      </c>
    </row>
    <row r="49" spans="1:16" ht="20.100000000000001" customHeight="1" x14ac:dyDescent="0.25">
      <c r="A49" s="495"/>
      <c r="B49" s="362"/>
      <c r="C49" s="389"/>
      <c r="D49" s="408" t="s">
        <v>140</v>
      </c>
      <c r="E49" s="409"/>
      <c r="F49" s="364"/>
      <c r="G49" s="364"/>
      <c r="H49" s="364"/>
      <c r="I49" s="364"/>
      <c r="J49" s="364"/>
      <c r="K49" s="366"/>
      <c r="L49" s="454"/>
    </row>
    <row r="50" spans="1:16" ht="20.100000000000001" customHeight="1" x14ac:dyDescent="0.25">
      <c r="A50" s="496"/>
      <c r="B50" s="411"/>
      <c r="C50" s="412"/>
      <c r="D50" s="403" t="s">
        <v>141</v>
      </c>
      <c r="E50" s="404"/>
      <c r="F50" s="405">
        <f>SUM(F51:F51)</f>
        <v>0</v>
      </c>
      <c r="G50" s="405">
        <f>SUM(G51:G51)</f>
        <v>0</v>
      </c>
      <c r="H50" s="405">
        <f>SUM(H51:H51)</f>
        <v>0</v>
      </c>
      <c r="I50" s="405"/>
      <c r="J50" s="405">
        <f>SUM(J51:J51)</f>
        <v>0</v>
      </c>
      <c r="K50" s="406">
        <f>SUM(K51:K51)</f>
        <v>0</v>
      </c>
      <c r="L50" s="467">
        <f>SUM(L51:L51)</f>
        <v>0</v>
      </c>
    </row>
    <row r="51" spans="1:16" ht="20.100000000000001" customHeight="1" thickBot="1" x14ac:dyDescent="0.3">
      <c r="A51" s="491"/>
      <c r="B51" s="455"/>
      <c r="C51" s="376"/>
      <c r="D51" s="408" t="s">
        <v>140</v>
      </c>
      <c r="E51" s="414"/>
      <c r="F51" s="369"/>
      <c r="G51" s="369"/>
      <c r="H51" s="369"/>
      <c r="I51" s="369"/>
      <c r="J51" s="369"/>
      <c r="K51" s="371"/>
      <c r="L51" s="456"/>
    </row>
    <row r="52" spans="1:16" ht="20.100000000000001" customHeight="1" thickBot="1" x14ac:dyDescent="0.3">
      <c r="A52" s="261"/>
      <c r="B52" s="262"/>
      <c r="C52" s="263"/>
      <c r="D52" s="318" t="s">
        <v>149</v>
      </c>
      <c r="E52" s="391" t="s">
        <v>150</v>
      </c>
      <c r="F52" s="381">
        <f>SUM(F46,F47)</f>
        <v>348114</v>
      </c>
      <c r="G52" s="381">
        <f>SUM(G46,G47)</f>
        <v>339673</v>
      </c>
      <c r="H52" s="381">
        <f>SUM(H46,H47)</f>
        <v>316059</v>
      </c>
      <c r="I52" s="382">
        <f>H52/G52*100</f>
        <v>93.048019713076997</v>
      </c>
      <c r="J52" s="381">
        <f>SUM(J46,J47)</f>
        <v>316059</v>
      </c>
      <c r="K52" s="383">
        <f>SUM(K46,K47)</f>
        <v>0</v>
      </c>
      <c r="L52" s="384">
        <f>SUM(L46,L47)</f>
        <v>0</v>
      </c>
      <c r="M52" s="419"/>
      <c r="N52" s="417"/>
      <c r="O52" s="417"/>
      <c r="P52" s="417"/>
    </row>
    <row r="53" spans="1:16" ht="20.100000000000001" customHeight="1" x14ac:dyDescent="0.25">
      <c r="A53" s="520"/>
      <c r="B53" s="521"/>
      <c r="C53" s="521"/>
      <c r="D53" s="521"/>
      <c r="E53" s="521"/>
      <c r="F53" s="521"/>
      <c r="G53" s="521"/>
      <c r="H53" s="521"/>
      <c r="I53" s="521"/>
      <c r="J53" s="521"/>
      <c r="K53" s="521"/>
      <c r="L53" s="522"/>
      <c r="M53" s="419"/>
      <c r="N53" s="417"/>
      <c r="O53" s="417"/>
      <c r="P53" s="417"/>
    </row>
    <row r="54" spans="1:16" s="424" customFormat="1" ht="15" customHeight="1" x14ac:dyDescent="0.25">
      <c r="A54" s="471"/>
      <c r="B54" s="471"/>
      <c r="C54" s="421"/>
      <c r="D54" s="422"/>
      <c r="E54" s="423"/>
      <c r="F54" s="423"/>
      <c r="G54" s="423"/>
      <c r="H54" s="423"/>
      <c r="I54" s="423"/>
      <c r="J54" s="423"/>
      <c r="K54" s="423"/>
      <c r="L54" s="423"/>
    </row>
    <row r="55" spans="1:16" s="424" customFormat="1" ht="15" customHeight="1" x14ac:dyDescent="0.25">
      <c r="A55" s="523"/>
      <c r="B55" s="524"/>
      <c r="C55" s="524"/>
      <c r="D55" s="525"/>
      <c r="E55" s="423"/>
      <c r="F55" s="423"/>
      <c r="G55" s="423"/>
      <c r="H55" s="423"/>
      <c r="I55" s="423"/>
      <c r="J55" s="423"/>
      <c r="K55" s="423"/>
      <c r="L55" s="423"/>
    </row>
  </sheetData>
  <mergeCells count="14">
    <mergeCell ref="L3:L5"/>
    <mergeCell ref="A53:L53"/>
    <mergeCell ref="A55:D55"/>
    <mergeCell ref="G3:G5"/>
    <mergeCell ref="H3:H5"/>
    <mergeCell ref="I3:I5"/>
    <mergeCell ref="J3:J5"/>
    <mergeCell ref="K3:K5"/>
    <mergeCell ref="C1:F1"/>
    <mergeCell ref="A3:A4"/>
    <mergeCell ref="B3:B4"/>
    <mergeCell ref="C3:C4"/>
    <mergeCell ref="E3:E5"/>
    <mergeCell ref="F3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workbookViewId="0">
      <selection activeCell="N9" sqref="N9"/>
    </sheetView>
  </sheetViews>
  <sheetFormatPr defaultColWidth="8" defaultRowHeight="15.75" x14ac:dyDescent="0.25"/>
  <cols>
    <col min="1" max="1" width="3.140625" style="247" customWidth="1"/>
    <col min="2" max="2" width="3.42578125" style="247" customWidth="1"/>
    <col min="3" max="3" width="4.7109375" style="247" customWidth="1"/>
    <col min="4" max="4" width="51" style="244" customWidth="1"/>
    <col min="5" max="5" width="8.140625" style="244" customWidth="1"/>
    <col min="6" max="8" width="12.5703125" style="244" customWidth="1"/>
    <col min="9" max="9" width="13.140625" style="244" bestFit="1" customWidth="1"/>
    <col min="10" max="10" width="12.7109375" style="244" customWidth="1"/>
    <col min="11" max="12" width="11.5703125" style="244" customWidth="1"/>
    <col min="13" max="16384" width="8" style="244"/>
  </cols>
  <sheetData>
    <row r="1" spans="1:12" ht="15.75" customHeight="1" x14ac:dyDescent="0.25">
      <c r="A1" s="244"/>
      <c r="B1" s="244"/>
      <c r="C1" s="512"/>
      <c r="D1" s="512"/>
      <c r="E1" s="512"/>
      <c r="F1" s="512"/>
      <c r="G1" s="245"/>
      <c r="H1" s="245"/>
      <c r="I1" s="245"/>
      <c r="J1" s="246"/>
    </row>
    <row r="2" spans="1:12" ht="15" customHeight="1" thickBot="1" x14ac:dyDescent="0.3">
      <c r="F2" s="245"/>
      <c r="G2" s="245"/>
      <c r="H2" s="245"/>
      <c r="I2" s="245"/>
      <c r="J2" s="245"/>
      <c r="K2" s="245"/>
      <c r="L2" s="245"/>
    </row>
    <row r="3" spans="1:12" ht="19.5" customHeight="1" thickBot="1" x14ac:dyDescent="0.3">
      <c r="A3" s="513" t="s">
        <v>1</v>
      </c>
      <c r="B3" s="514" t="s">
        <v>2</v>
      </c>
      <c r="C3" s="515" t="s">
        <v>3</v>
      </c>
      <c r="D3" s="248" t="s">
        <v>4</v>
      </c>
      <c r="E3" s="516" t="s">
        <v>5</v>
      </c>
      <c r="F3" s="530" t="s">
        <v>151</v>
      </c>
      <c r="G3" s="530" t="s">
        <v>7</v>
      </c>
      <c r="H3" s="530" t="s">
        <v>8</v>
      </c>
      <c r="I3" s="528" t="s">
        <v>164</v>
      </c>
      <c r="J3" s="527" t="s">
        <v>10</v>
      </c>
      <c r="K3" s="528" t="s">
        <v>11</v>
      </c>
      <c r="L3" s="529" t="s">
        <v>12</v>
      </c>
    </row>
    <row r="4" spans="1:12" ht="39" customHeight="1" thickBot="1" x14ac:dyDescent="0.3">
      <c r="A4" s="513"/>
      <c r="B4" s="514"/>
      <c r="C4" s="515"/>
      <c r="D4" s="249" t="s">
        <v>13</v>
      </c>
      <c r="E4" s="516"/>
      <c r="F4" s="531"/>
      <c r="G4" s="531"/>
      <c r="H4" s="531"/>
      <c r="I4" s="528"/>
      <c r="J4" s="527"/>
      <c r="K4" s="528"/>
      <c r="L4" s="529"/>
    </row>
    <row r="5" spans="1:12" ht="29.25" customHeight="1" thickBot="1" x14ac:dyDescent="0.3">
      <c r="A5" s="250" t="s">
        <v>152</v>
      </c>
      <c r="B5" s="250" t="s">
        <v>165</v>
      </c>
      <c r="C5" s="251"/>
      <c r="D5" s="252" t="s">
        <v>166</v>
      </c>
      <c r="E5" s="516"/>
      <c r="F5" s="532"/>
      <c r="G5" s="532"/>
      <c r="H5" s="532"/>
      <c r="I5" s="528"/>
      <c r="J5" s="527"/>
      <c r="K5" s="528"/>
      <c r="L5" s="529"/>
    </row>
    <row r="6" spans="1:12" ht="20.100000000000001" customHeight="1" thickBot="1" x14ac:dyDescent="0.3">
      <c r="A6" s="253">
        <v>1</v>
      </c>
      <c r="B6" s="426">
        <v>2</v>
      </c>
      <c r="C6" s="255">
        <v>3</v>
      </c>
      <c r="D6" s="254">
        <v>4</v>
      </c>
      <c r="E6" s="256">
        <v>5</v>
      </c>
      <c r="F6" s="256">
        <v>6</v>
      </c>
      <c r="G6" s="256">
        <v>7</v>
      </c>
      <c r="H6" s="256">
        <v>8</v>
      </c>
      <c r="I6" s="256">
        <v>9</v>
      </c>
      <c r="J6" s="254">
        <v>10</v>
      </c>
      <c r="K6" s="254">
        <v>11</v>
      </c>
      <c r="L6" s="257">
        <v>12</v>
      </c>
    </row>
    <row r="7" spans="1:12" ht="20.100000000000001" customHeight="1" thickBot="1" x14ac:dyDescent="0.3">
      <c r="A7" s="253"/>
      <c r="B7" s="427"/>
      <c r="C7" s="258"/>
      <c r="D7" s="259" t="s">
        <v>0</v>
      </c>
      <c r="E7" s="260"/>
      <c r="F7" s="256"/>
      <c r="G7" s="256"/>
      <c r="H7" s="256"/>
      <c r="I7" s="256"/>
      <c r="J7" s="254"/>
      <c r="K7" s="255"/>
      <c r="L7" s="257"/>
    </row>
    <row r="8" spans="1:12" ht="23.25" customHeight="1" thickBot="1" x14ac:dyDescent="0.3">
      <c r="A8" s="261"/>
      <c r="B8" s="402"/>
      <c r="C8" s="263">
        <v>1</v>
      </c>
      <c r="D8" s="264" t="s">
        <v>16</v>
      </c>
      <c r="E8" s="265" t="s">
        <v>17</v>
      </c>
      <c r="F8" s="266"/>
      <c r="G8" s="266">
        <v>6531</v>
      </c>
      <c r="H8" s="266">
        <v>6531</v>
      </c>
      <c r="I8" s="428">
        <f>H8/G8*100</f>
        <v>100</v>
      </c>
      <c r="J8" s="268">
        <v>6531</v>
      </c>
      <c r="K8" s="269"/>
      <c r="L8" s="270"/>
    </row>
    <row r="9" spans="1:12" ht="28.5" customHeight="1" thickBot="1" x14ac:dyDescent="0.3">
      <c r="A9" s="271"/>
      <c r="B9" s="402"/>
      <c r="C9" s="263">
        <v>2</v>
      </c>
      <c r="D9" s="272" t="s">
        <v>34</v>
      </c>
      <c r="E9" s="273" t="s">
        <v>35</v>
      </c>
      <c r="F9" s="274"/>
      <c r="G9" s="274">
        <v>19069</v>
      </c>
      <c r="H9" s="274">
        <v>19069</v>
      </c>
      <c r="I9" s="429">
        <f>H9/G9*100</f>
        <v>100</v>
      </c>
      <c r="J9" s="274">
        <v>19069</v>
      </c>
      <c r="K9" s="278"/>
      <c r="L9" s="276">
        <f>SUM(L11:L16)</f>
        <v>0</v>
      </c>
    </row>
    <row r="10" spans="1:12" ht="20.100000000000001" customHeight="1" thickBot="1" x14ac:dyDescent="0.3">
      <c r="A10" s="271"/>
      <c r="B10" s="402"/>
      <c r="C10" s="263">
        <v>3</v>
      </c>
      <c r="D10" s="277" t="s">
        <v>36</v>
      </c>
      <c r="E10" s="273" t="s">
        <v>37</v>
      </c>
      <c r="F10" s="274"/>
      <c r="G10" s="274"/>
      <c r="H10" s="274"/>
      <c r="I10" s="429"/>
      <c r="J10" s="274"/>
      <c r="K10" s="278"/>
      <c r="L10" s="276"/>
    </row>
    <row r="11" spans="1:12" ht="20.100000000000001" customHeight="1" thickBot="1" x14ac:dyDescent="0.3">
      <c r="A11" s="271"/>
      <c r="B11" s="402"/>
      <c r="C11" s="263">
        <v>4</v>
      </c>
      <c r="D11" s="277" t="s">
        <v>52</v>
      </c>
      <c r="E11" s="273" t="s">
        <v>53</v>
      </c>
      <c r="F11" s="270">
        <f>SUM(F12:F21)</f>
        <v>2315</v>
      </c>
      <c r="G11" s="270">
        <f>SUM(G12:G21)</f>
        <v>1665</v>
      </c>
      <c r="H11" s="266">
        <f>SUM(H12:H21)</f>
        <v>1663</v>
      </c>
      <c r="I11" s="430">
        <f>H11/G11*100</f>
        <v>99.87987987987988</v>
      </c>
      <c r="J11" s="268">
        <f>SUM(J12:J21)</f>
        <v>1663</v>
      </c>
      <c r="K11" s="269">
        <f>SUM(K12:K21)</f>
        <v>0</v>
      </c>
      <c r="L11" s="270">
        <f>SUM(L12:L21)</f>
        <v>0</v>
      </c>
    </row>
    <row r="12" spans="1:12" ht="20.100000000000001" customHeight="1" x14ac:dyDescent="0.25">
      <c r="A12" s="279"/>
      <c r="B12" s="280"/>
      <c r="C12" s="281"/>
      <c r="D12" s="282" t="s">
        <v>54</v>
      </c>
      <c r="E12" s="282" t="s">
        <v>55</v>
      </c>
      <c r="F12" s="283"/>
      <c r="G12" s="283"/>
      <c r="H12" s="283"/>
      <c r="I12" s="431"/>
      <c r="J12" s="432"/>
      <c r="K12" s="285"/>
      <c r="L12" s="286"/>
    </row>
    <row r="13" spans="1:12" ht="20.100000000000001" customHeight="1" x14ac:dyDescent="0.25">
      <c r="A13" s="287"/>
      <c r="B13" s="288"/>
      <c r="C13" s="288"/>
      <c r="D13" s="289" t="s">
        <v>56</v>
      </c>
      <c r="E13" s="289" t="s">
        <v>57</v>
      </c>
      <c r="F13" s="290">
        <v>2300</v>
      </c>
      <c r="G13" s="290">
        <v>1418</v>
      </c>
      <c r="H13" s="290">
        <v>1417</v>
      </c>
      <c r="I13" s="433">
        <f>H13/G13*100</f>
        <v>99.929478138222848</v>
      </c>
      <c r="J13" s="434">
        <v>1417</v>
      </c>
      <c r="K13" s="290"/>
      <c r="L13" s="292"/>
    </row>
    <row r="14" spans="1:12" ht="20.100000000000001" customHeight="1" x14ac:dyDescent="0.25">
      <c r="A14" s="287"/>
      <c r="B14" s="288"/>
      <c r="C14" s="288"/>
      <c r="D14" s="289" t="s">
        <v>58</v>
      </c>
      <c r="E14" s="289" t="s">
        <v>59</v>
      </c>
      <c r="F14" s="293">
        <v>15</v>
      </c>
      <c r="G14" s="293">
        <v>244</v>
      </c>
      <c r="H14" s="293">
        <v>244</v>
      </c>
      <c r="I14" s="433">
        <f>H14/G14*100</f>
        <v>100</v>
      </c>
      <c r="J14" s="435">
        <v>244</v>
      </c>
      <c r="K14" s="290"/>
      <c r="L14" s="292"/>
    </row>
    <row r="15" spans="1:12" ht="20.100000000000001" customHeight="1" x14ac:dyDescent="0.25">
      <c r="A15" s="287"/>
      <c r="B15" s="288"/>
      <c r="C15" s="288"/>
      <c r="D15" s="289" t="s">
        <v>60</v>
      </c>
      <c r="E15" s="289" t="s">
        <v>61</v>
      </c>
      <c r="F15" s="290"/>
      <c r="G15" s="290"/>
      <c r="H15" s="290"/>
      <c r="I15" s="433"/>
      <c r="J15" s="434"/>
      <c r="K15" s="290"/>
      <c r="L15" s="292"/>
    </row>
    <row r="16" spans="1:12" ht="20.100000000000001" customHeight="1" x14ac:dyDescent="0.25">
      <c r="A16" s="287"/>
      <c r="B16" s="288"/>
      <c r="C16" s="288"/>
      <c r="D16" s="297" t="s">
        <v>62</v>
      </c>
      <c r="E16" s="289" t="s">
        <v>63</v>
      </c>
      <c r="F16" s="293"/>
      <c r="G16" s="293"/>
      <c r="H16" s="293"/>
      <c r="I16" s="433"/>
      <c r="J16" s="435"/>
      <c r="K16" s="293"/>
      <c r="L16" s="298"/>
    </row>
    <row r="17" spans="1:13" ht="20.100000000000001" customHeight="1" x14ac:dyDescent="0.25">
      <c r="A17" s="287"/>
      <c r="B17" s="288"/>
      <c r="C17" s="288"/>
      <c r="D17" s="289" t="s">
        <v>64</v>
      </c>
      <c r="E17" s="289" t="s">
        <v>65</v>
      </c>
      <c r="F17" s="290"/>
      <c r="G17" s="290"/>
      <c r="H17" s="290"/>
      <c r="I17" s="433"/>
      <c r="J17" s="434"/>
      <c r="K17" s="290"/>
      <c r="L17" s="300"/>
    </row>
    <row r="18" spans="1:13" ht="20.100000000000001" customHeight="1" x14ac:dyDescent="0.25">
      <c r="A18" s="287"/>
      <c r="B18" s="288"/>
      <c r="C18" s="288"/>
      <c r="D18" s="289" t="s">
        <v>66</v>
      </c>
      <c r="E18" s="289" t="s">
        <v>67</v>
      </c>
      <c r="F18" s="290"/>
      <c r="G18" s="290"/>
      <c r="H18" s="290"/>
      <c r="I18" s="433"/>
      <c r="J18" s="434"/>
      <c r="K18" s="290"/>
      <c r="L18" s="300"/>
    </row>
    <row r="19" spans="1:13" ht="20.100000000000001" customHeight="1" x14ac:dyDescent="0.25">
      <c r="A19" s="287"/>
      <c r="B19" s="288"/>
      <c r="C19" s="288"/>
      <c r="D19" s="289" t="s">
        <v>154</v>
      </c>
      <c r="E19" s="289" t="s">
        <v>69</v>
      </c>
      <c r="F19" s="290"/>
      <c r="G19" s="290">
        <v>1</v>
      </c>
      <c r="H19" s="290"/>
      <c r="I19" s="433">
        <f t="shared" ref="I19" si="0">H19/G19*100</f>
        <v>0</v>
      </c>
      <c r="J19" s="290"/>
      <c r="K19" s="290"/>
      <c r="L19" s="300"/>
    </row>
    <row r="20" spans="1:13" ht="20.100000000000001" customHeight="1" x14ac:dyDescent="0.25">
      <c r="A20" s="287"/>
      <c r="B20" s="288"/>
      <c r="C20" s="288"/>
      <c r="D20" s="289" t="s">
        <v>155</v>
      </c>
      <c r="E20" s="289" t="s">
        <v>156</v>
      </c>
      <c r="F20" s="290"/>
      <c r="G20" s="290"/>
      <c r="H20" s="290"/>
      <c r="I20" s="433"/>
      <c r="J20" s="290"/>
      <c r="K20" s="290"/>
      <c r="L20" s="292"/>
    </row>
    <row r="21" spans="1:13" ht="20.100000000000001" customHeight="1" thickBot="1" x14ac:dyDescent="0.3">
      <c r="A21" s="302"/>
      <c r="B21" s="436"/>
      <c r="C21" s="303"/>
      <c r="D21" s="304" t="s">
        <v>72</v>
      </c>
      <c r="E21" s="305" t="s">
        <v>73</v>
      </c>
      <c r="F21" s="306"/>
      <c r="G21" s="307">
        <v>2</v>
      </c>
      <c r="H21" s="307">
        <v>2</v>
      </c>
      <c r="I21" s="437">
        <f>H21/G21*100</f>
        <v>100</v>
      </c>
      <c r="J21" s="307">
        <v>2</v>
      </c>
      <c r="K21" s="307"/>
      <c r="L21" s="310"/>
    </row>
    <row r="22" spans="1:13" ht="20.100000000000001" customHeight="1" thickBot="1" x14ac:dyDescent="0.3">
      <c r="A22" s="271"/>
      <c r="B22" s="402"/>
      <c r="C22" s="263">
        <v>5</v>
      </c>
      <c r="D22" s="277" t="s">
        <v>74</v>
      </c>
      <c r="E22" s="273" t="s">
        <v>75</v>
      </c>
      <c r="F22" s="311">
        <f>SUM(F23:F23)</f>
        <v>0</v>
      </c>
      <c r="G22" s="311"/>
      <c r="H22" s="311">
        <f>SUM(H23:H23)</f>
        <v>0</v>
      </c>
      <c r="I22" s="274"/>
      <c r="J22" s="311">
        <f>SUM(J23:J23)</f>
        <v>0</v>
      </c>
      <c r="K22" s="312">
        <f>SUM(K23:K23)</f>
        <v>0</v>
      </c>
      <c r="L22" s="276">
        <f>SUM(L23:L23)</f>
        <v>0</v>
      </c>
    </row>
    <row r="23" spans="1:13" ht="20.100000000000001" customHeight="1" thickBot="1" x14ac:dyDescent="0.3">
      <c r="A23" s="313"/>
      <c r="B23" s="314"/>
      <c r="C23" s="315"/>
      <c r="D23" s="289" t="s">
        <v>78</v>
      </c>
      <c r="E23" s="289" t="s">
        <v>79</v>
      </c>
      <c r="F23" s="293"/>
      <c r="G23" s="293"/>
      <c r="H23" s="293"/>
      <c r="I23" s="293"/>
      <c r="J23" s="293"/>
      <c r="K23" s="293"/>
      <c r="L23" s="317"/>
    </row>
    <row r="24" spans="1:13" ht="30.75" customHeight="1" thickBot="1" x14ac:dyDescent="0.3">
      <c r="A24" s="271"/>
      <c r="B24" s="402"/>
      <c r="C24" s="263">
        <v>6</v>
      </c>
      <c r="D24" s="318" t="s">
        <v>167</v>
      </c>
      <c r="E24" s="273" t="s">
        <v>83</v>
      </c>
      <c r="F24" s="266"/>
      <c r="G24" s="266"/>
      <c r="H24" s="266"/>
      <c r="I24" s="266"/>
      <c r="J24" s="266"/>
      <c r="K24" s="268"/>
      <c r="L24" s="270"/>
    </row>
    <row r="25" spans="1:13" ht="30" customHeight="1" thickBot="1" x14ac:dyDescent="0.3">
      <c r="A25" s="271"/>
      <c r="B25" s="402"/>
      <c r="C25" s="263">
        <v>7</v>
      </c>
      <c r="D25" s="277" t="s">
        <v>168</v>
      </c>
      <c r="E25" s="277" t="s">
        <v>85</v>
      </c>
      <c r="F25" s="268"/>
      <c r="G25" s="268"/>
      <c r="H25" s="268"/>
      <c r="I25" s="268"/>
      <c r="J25" s="268"/>
      <c r="K25" s="268"/>
      <c r="L25" s="270"/>
    </row>
    <row r="26" spans="1:13" ht="25.5" customHeight="1" thickBot="1" x14ac:dyDescent="0.3">
      <c r="A26" s="271"/>
      <c r="B26" s="402"/>
      <c r="C26" s="263"/>
      <c r="D26" s="398" t="s">
        <v>86</v>
      </c>
      <c r="E26" s="320" t="s">
        <v>87</v>
      </c>
      <c r="F26" s="321">
        <f>SUM(F8,F9,F10,F11,F22,F24,F25)</f>
        <v>2315</v>
      </c>
      <c r="G26" s="321">
        <f>SUM(G8,G9,G10,G11,G22,G24,G25)</f>
        <v>27265</v>
      </c>
      <c r="H26" s="321">
        <f>SUM(H8,H9,H10,H11,H22,H24,H25)</f>
        <v>27263</v>
      </c>
      <c r="I26" s="322">
        <f>H26/G26*100</f>
        <v>99.992664588300016</v>
      </c>
      <c r="J26" s="321">
        <f>SUM(J8,J9,J10,J11,J22,J24,J25)</f>
        <v>27263</v>
      </c>
      <c r="K26" s="321">
        <f>SUM(K8,K9,K10,K11,K22,K24,K25)</f>
        <v>0</v>
      </c>
      <c r="L26" s="323">
        <f>SUM(L8,L9,L10,L11,L22,L24,L25)</f>
        <v>0</v>
      </c>
    </row>
    <row r="27" spans="1:13" ht="20.100000000000001" customHeight="1" thickBot="1" x14ac:dyDescent="0.3">
      <c r="A27" s="261"/>
      <c r="B27" s="262"/>
      <c r="C27" s="333">
        <v>8</v>
      </c>
      <c r="D27" s="277" t="s">
        <v>88</v>
      </c>
      <c r="E27" s="273" t="s">
        <v>89</v>
      </c>
      <c r="F27" s="266">
        <f>SUM(F28:F30)</f>
        <v>69332</v>
      </c>
      <c r="G27" s="266">
        <f>SUM(G28:G30)</f>
        <v>68051</v>
      </c>
      <c r="H27" s="266">
        <f>SUM(H28:H30)</f>
        <v>69200</v>
      </c>
      <c r="I27" s="267">
        <f>H27/G27*100</f>
        <v>101.68843955268842</v>
      </c>
      <c r="J27" s="266">
        <f>SUM(J28:J30)</f>
        <v>69200</v>
      </c>
      <c r="K27" s="266">
        <f>SUM(K28:K30)</f>
        <v>0</v>
      </c>
      <c r="L27" s="270">
        <f>SUM(L28:L30)</f>
        <v>0</v>
      </c>
    </row>
    <row r="28" spans="1:13" ht="20.100000000000001" customHeight="1" x14ac:dyDescent="0.25">
      <c r="A28" s="438"/>
      <c r="B28" s="439"/>
      <c r="C28" s="440"/>
      <c r="D28" s="324" t="s">
        <v>90</v>
      </c>
      <c r="E28" s="282" t="s">
        <v>91</v>
      </c>
      <c r="F28" s="285"/>
      <c r="G28" s="285">
        <v>788</v>
      </c>
      <c r="H28" s="285">
        <v>788</v>
      </c>
      <c r="I28" s="325">
        <f>H28/G28*100</f>
        <v>100</v>
      </c>
      <c r="J28" s="285">
        <v>788</v>
      </c>
      <c r="K28" s="285"/>
      <c r="L28" s="326"/>
    </row>
    <row r="29" spans="1:13" ht="30.75" customHeight="1" x14ac:dyDescent="0.25">
      <c r="A29" s="441"/>
      <c r="B29" s="288"/>
      <c r="C29" s="442"/>
      <c r="D29" s="443" t="s">
        <v>92</v>
      </c>
      <c r="E29" s="289" t="s">
        <v>91</v>
      </c>
      <c r="F29" s="290"/>
      <c r="G29" s="290"/>
      <c r="H29" s="290"/>
      <c r="I29" s="290"/>
      <c r="J29" s="290"/>
      <c r="K29" s="290"/>
      <c r="L29" s="444"/>
    </row>
    <row r="30" spans="1:13" ht="20.100000000000001" customHeight="1" thickBot="1" x14ac:dyDescent="0.3">
      <c r="A30" s="302"/>
      <c r="B30" s="328"/>
      <c r="C30" s="303"/>
      <c r="D30" s="244" t="s">
        <v>158</v>
      </c>
      <c r="E30" s="297" t="s">
        <v>159</v>
      </c>
      <c r="F30" s="293">
        <v>69332</v>
      </c>
      <c r="G30" s="293">
        <v>67263</v>
      </c>
      <c r="H30" s="293">
        <v>68412</v>
      </c>
      <c r="I30" s="299">
        <f>H30/G30*100</f>
        <v>101.70821997234737</v>
      </c>
      <c r="J30" s="293">
        <v>68412</v>
      </c>
      <c r="K30" s="293"/>
      <c r="L30" s="317"/>
    </row>
    <row r="31" spans="1:13" ht="27" customHeight="1" thickBot="1" x14ac:dyDescent="0.3">
      <c r="A31" s="261"/>
      <c r="B31" s="262"/>
      <c r="C31" s="333"/>
      <c r="D31" s="277" t="s">
        <v>99</v>
      </c>
      <c r="E31" s="334" t="s">
        <v>100</v>
      </c>
      <c r="F31" s="266">
        <f>+F26+F27</f>
        <v>71647</v>
      </c>
      <c r="G31" s="266">
        <f>+G26+G27</f>
        <v>95316</v>
      </c>
      <c r="H31" s="266">
        <f>+H26+H27</f>
        <v>96463</v>
      </c>
      <c r="I31" s="267">
        <f>H31/G31*100</f>
        <v>101.20336564690085</v>
      </c>
      <c r="J31" s="266">
        <f>+J26+J27</f>
        <v>96463</v>
      </c>
      <c r="K31" s="268">
        <f>+K26+K27</f>
        <v>0</v>
      </c>
      <c r="L31" s="270">
        <f>+L26+L27</f>
        <v>0</v>
      </c>
    </row>
    <row r="32" spans="1:13" ht="20.100000000000001" customHeight="1" thickBot="1" x14ac:dyDescent="0.3">
      <c r="A32" s="392"/>
      <c r="B32" s="445"/>
      <c r="C32" s="342"/>
      <c r="D32" s="446" t="s">
        <v>101</v>
      </c>
      <c r="E32" s="342"/>
      <c r="F32" s="446"/>
      <c r="G32" s="245"/>
      <c r="H32" s="446"/>
      <c r="I32" s="245"/>
      <c r="J32" s="446"/>
      <c r="K32" s="445"/>
      <c r="L32" s="447"/>
      <c r="M32" s="392"/>
    </row>
    <row r="33" spans="1:13" ht="20.100000000000001" customHeight="1" thickBot="1" x14ac:dyDescent="0.3">
      <c r="A33" s="380"/>
      <c r="B33" s="402"/>
      <c r="C33" s="263">
        <v>1</v>
      </c>
      <c r="D33" s="347" t="s">
        <v>102</v>
      </c>
      <c r="E33" s="448" t="s">
        <v>103</v>
      </c>
      <c r="F33" s="449">
        <f>SUM(F34:F38)</f>
        <v>70147</v>
      </c>
      <c r="G33" s="449">
        <f>SUM(G34:G38)</f>
        <v>69344</v>
      </c>
      <c r="H33" s="449">
        <f>SUM(H34:H38)</f>
        <v>61447</v>
      </c>
      <c r="I33" s="450">
        <f>H33/G33*100</f>
        <v>88.611848177203512</v>
      </c>
      <c r="J33" s="449">
        <f>SUM(J34:J38)</f>
        <v>61447</v>
      </c>
      <c r="K33" s="451">
        <f>SUM(K34:K38)</f>
        <v>0</v>
      </c>
      <c r="L33" s="452">
        <f>SUM(L34:L38)</f>
        <v>0</v>
      </c>
    </row>
    <row r="34" spans="1:13" ht="20.100000000000001" customHeight="1" x14ac:dyDescent="0.25">
      <c r="A34" s="353"/>
      <c r="B34" s="354"/>
      <c r="C34" s="355"/>
      <c r="D34" s="282" t="s">
        <v>104</v>
      </c>
      <c r="E34" s="356" t="s">
        <v>105</v>
      </c>
      <c r="F34" s="357">
        <v>46815</v>
      </c>
      <c r="G34" s="357">
        <v>43085</v>
      </c>
      <c r="H34" s="357">
        <v>41908</v>
      </c>
      <c r="I34" s="358">
        <f>H34/G34*100</f>
        <v>97.268190785656259</v>
      </c>
      <c r="J34" s="357">
        <v>41908</v>
      </c>
      <c r="K34" s="359"/>
      <c r="L34" s="453"/>
    </row>
    <row r="35" spans="1:13" ht="20.100000000000001" customHeight="1" x14ac:dyDescent="0.25">
      <c r="A35" s="361"/>
      <c r="B35" s="362"/>
      <c r="C35" s="389"/>
      <c r="D35" s="176" t="s">
        <v>106</v>
      </c>
      <c r="E35" s="363" t="s">
        <v>107</v>
      </c>
      <c r="F35" s="364">
        <v>8459</v>
      </c>
      <c r="G35" s="364">
        <v>7031</v>
      </c>
      <c r="H35" s="364">
        <v>7030</v>
      </c>
      <c r="I35" s="365">
        <f>H35/G35*100</f>
        <v>99.985777272080796</v>
      </c>
      <c r="J35" s="364">
        <v>7030</v>
      </c>
      <c r="K35" s="366"/>
      <c r="L35" s="454"/>
    </row>
    <row r="36" spans="1:13" ht="20.100000000000001" customHeight="1" x14ac:dyDescent="0.25">
      <c r="A36" s="374"/>
      <c r="B36" s="455"/>
      <c r="C36" s="376"/>
      <c r="D36" s="289" t="s">
        <v>108</v>
      </c>
      <c r="E36" s="368" t="s">
        <v>109</v>
      </c>
      <c r="F36" s="369">
        <v>14873</v>
      </c>
      <c r="G36" s="369">
        <v>19228</v>
      </c>
      <c r="H36" s="369">
        <v>12509</v>
      </c>
      <c r="I36" s="365">
        <f>H36/G36*100</f>
        <v>65.0561680882047</v>
      </c>
      <c r="J36" s="369">
        <v>12509</v>
      </c>
      <c r="K36" s="371"/>
      <c r="L36" s="456"/>
    </row>
    <row r="37" spans="1:13" ht="20.100000000000001" customHeight="1" x14ac:dyDescent="0.25">
      <c r="A37" s="361"/>
      <c r="B37" s="362"/>
      <c r="C37" s="389"/>
      <c r="D37" s="372" t="s">
        <v>110</v>
      </c>
      <c r="E37" s="373" t="s">
        <v>111</v>
      </c>
      <c r="F37" s="369"/>
      <c r="G37" s="369"/>
      <c r="H37" s="369"/>
      <c r="I37" s="369"/>
      <c r="J37" s="369"/>
      <c r="K37" s="371"/>
      <c r="L37" s="456"/>
    </row>
    <row r="38" spans="1:13" ht="20.100000000000001" customHeight="1" thickBot="1" x14ac:dyDescent="0.3">
      <c r="A38" s="374"/>
      <c r="B38" s="455"/>
      <c r="C38" s="376"/>
      <c r="D38" s="377" t="s">
        <v>112</v>
      </c>
      <c r="E38" s="330" t="s">
        <v>113</v>
      </c>
      <c r="F38" s="369"/>
      <c r="G38" s="369"/>
      <c r="H38" s="369"/>
      <c r="I38" s="369"/>
      <c r="J38" s="369"/>
      <c r="K38" s="369"/>
      <c r="L38" s="367"/>
    </row>
    <row r="39" spans="1:13" ht="20.100000000000001" customHeight="1" thickBot="1" x14ac:dyDescent="0.3">
      <c r="A39" s="380"/>
      <c r="B39" s="402"/>
      <c r="C39" s="263">
        <v>2</v>
      </c>
      <c r="D39" s="318" t="s">
        <v>121</v>
      </c>
      <c r="E39" s="457" t="s">
        <v>122</v>
      </c>
      <c r="F39" s="381">
        <f>SUM(F40:F42)</f>
        <v>1500</v>
      </c>
      <c r="G39" s="381">
        <f>SUM(G40:G42)</f>
        <v>25972</v>
      </c>
      <c r="H39" s="381">
        <f>SUM(H40:H42)</f>
        <v>25134</v>
      </c>
      <c r="I39" s="381">
        <f t="shared" ref="I39" si="1">H39/G39*100</f>
        <v>96.773448328969664</v>
      </c>
      <c r="J39" s="381">
        <f>SUM(J40:J42)</f>
        <v>25134</v>
      </c>
      <c r="K39" s="383">
        <f>SUM(K40:K42)</f>
        <v>0</v>
      </c>
      <c r="L39" s="384">
        <f>SUM(L40:L42)</f>
        <v>0</v>
      </c>
    </row>
    <row r="40" spans="1:13" ht="20.100000000000001" customHeight="1" x14ac:dyDescent="0.25">
      <c r="A40" s="353"/>
      <c r="B40" s="354"/>
      <c r="C40" s="355"/>
      <c r="D40" s="289" t="s">
        <v>123</v>
      </c>
      <c r="E40" s="385" t="s">
        <v>124</v>
      </c>
      <c r="F40" s="386">
        <v>1500</v>
      </c>
      <c r="G40" s="386">
        <v>7821</v>
      </c>
      <c r="H40" s="386">
        <v>6983</v>
      </c>
      <c r="I40" s="458">
        <f>H40/G40*100</f>
        <v>89.285257639688027</v>
      </c>
      <c r="J40" s="386">
        <v>6983</v>
      </c>
      <c r="K40" s="388"/>
      <c r="L40" s="459"/>
    </row>
    <row r="41" spans="1:13" ht="20.100000000000001" customHeight="1" x14ac:dyDescent="0.25">
      <c r="A41" s="361"/>
      <c r="B41" s="362"/>
      <c r="C41" s="389"/>
      <c r="D41" s="289" t="s">
        <v>125</v>
      </c>
      <c r="E41" s="363" t="s">
        <v>126</v>
      </c>
      <c r="F41" s="364"/>
      <c r="G41" s="364">
        <v>18151</v>
      </c>
      <c r="H41" s="364">
        <v>18151</v>
      </c>
      <c r="I41" s="460">
        <f>H41/G41*100</f>
        <v>100</v>
      </c>
      <c r="J41" s="364">
        <v>18151</v>
      </c>
      <c r="K41" s="366"/>
      <c r="L41" s="367"/>
    </row>
    <row r="42" spans="1:13" ht="20.100000000000001" customHeight="1" thickBot="1" x14ac:dyDescent="0.3">
      <c r="A42" s="374"/>
      <c r="B42" s="455"/>
      <c r="C42" s="376"/>
      <c r="D42" s="289" t="s">
        <v>160</v>
      </c>
      <c r="E42" s="363" t="s">
        <v>128</v>
      </c>
      <c r="F42" s="364"/>
      <c r="G42" s="364"/>
      <c r="H42" s="364"/>
      <c r="I42" s="364"/>
      <c r="J42" s="364"/>
      <c r="K42" s="366"/>
      <c r="L42" s="367"/>
    </row>
    <row r="43" spans="1:13" ht="20.100000000000001" customHeight="1" thickBot="1" x14ac:dyDescent="0.3">
      <c r="A43" s="380"/>
      <c r="B43" s="402"/>
      <c r="C43" s="263">
        <v>3</v>
      </c>
      <c r="D43" s="318" t="s">
        <v>161</v>
      </c>
      <c r="E43" s="391"/>
      <c r="F43" s="381">
        <f>SUM(F44:F45)</f>
        <v>0</v>
      </c>
      <c r="G43" s="381">
        <f>SUM(G44:G45)</f>
        <v>0</v>
      </c>
      <c r="H43" s="381">
        <f>SUM(H44:H45)</f>
        <v>0</v>
      </c>
      <c r="I43" s="381"/>
      <c r="J43" s="381">
        <f>SUM(J44:J45)</f>
        <v>0</v>
      </c>
      <c r="K43" s="381">
        <f>SUM(K44:K45)</f>
        <v>0</v>
      </c>
      <c r="L43" s="384">
        <f>SUM(L44:L45)</f>
        <v>0</v>
      </c>
      <c r="M43" s="392"/>
    </row>
    <row r="44" spans="1:13" ht="20.100000000000001" customHeight="1" x14ac:dyDescent="0.25">
      <c r="A44" s="353"/>
      <c r="B44" s="354"/>
      <c r="C44" s="355"/>
      <c r="D44" s="394" t="s">
        <v>162</v>
      </c>
      <c r="E44" s="385"/>
      <c r="F44" s="386"/>
      <c r="G44" s="386"/>
      <c r="H44" s="386"/>
      <c r="I44" s="386"/>
      <c r="J44" s="386"/>
      <c r="K44" s="388"/>
      <c r="L44" s="461"/>
    </row>
    <row r="45" spans="1:13" ht="20.100000000000001" customHeight="1" thickBot="1" x14ac:dyDescent="0.3">
      <c r="A45" s="395"/>
      <c r="B45" s="397"/>
      <c r="C45" s="462"/>
      <c r="D45" s="289" t="s">
        <v>163</v>
      </c>
      <c r="E45" s="363"/>
      <c r="F45" s="364"/>
      <c r="G45" s="364"/>
      <c r="H45" s="364"/>
      <c r="I45" s="364"/>
      <c r="J45" s="364"/>
      <c r="K45" s="366"/>
      <c r="L45" s="454"/>
    </row>
    <row r="46" spans="1:13" ht="20.100000000000001" customHeight="1" thickBot="1" x14ac:dyDescent="0.3">
      <c r="A46" s="380"/>
      <c r="B46" s="402"/>
      <c r="C46" s="263"/>
      <c r="D46" s="398" t="s">
        <v>131</v>
      </c>
      <c r="E46" s="399"/>
      <c r="F46" s="381">
        <f>+F33+F39+F43</f>
        <v>71647</v>
      </c>
      <c r="G46" s="381">
        <f>+G33+G39+G43</f>
        <v>95316</v>
      </c>
      <c r="H46" s="381">
        <f>+H33+H39+H43</f>
        <v>86581</v>
      </c>
      <c r="I46" s="382">
        <f>H46/G46*100</f>
        <v>90.835746359477938</v>
      </c>
      <c r="J46" s="381">
        <f>+J33+J39+J43</f>
        <v>86581</v>
      </c>
      <c r="K46" s="381">
        <f>+K33+K39+K43</f>
        <v>0</v>
      </c>
      <c r="L46" s="384">
        <f>+L33+L39+L43</f>
        <v>0</v>
      </c>
    </row>
    <row r="47" spans="1:13" ht="20.100000000000001" customHeight="1" thickBot="1" x14ac:dyDescent="0.3">
      <c r="A47" s="380"/>
      <c r="B47" s="402"/>
      <c r="C47" s="263">
        <v>4</v>
      </c>
      <c r="D47" s="318" t="s">
        <v>132</v>
      </c>
      <c r="E47" s="400" t="s">
        <v>133</v>
      </c>
      <c r="F47" s="381">
        <f>SUM(F48,F50)</f>
        <v>0</v>
      </c>
      <c r="G47" s="381">
        <f>SUM(G48,G50)</f>
        <v>0</v>
      </c>
      <c r="H47" s="381">
        <f>SUM(H48,H50)</f>
        <v>0</v>
      </c>
      <c r="I47" s="381"/>
      <c r="J47" s="381">
        <f>SUM(J48,J50)</f>
        <v>0</v>
      </c>
      <c r="K47" s="383">
        <f>SUM(K48,K50)</f>
        <v>0</v>
      </c>
      <c r="L47" s="463">
        <f>SUM(L48,L50)</f>
        <v>0</v>
      </c>
    </row>
    <row r="48" spans="1:13" ht="20.100000000000001" customHeight="1" x14ac:dyDescent="0.25">
      <c r="A48" s="464"/>
      <c r="B48" s="465"/>
      <c r="C48" s="466"/>
      <c r="D48" s="403" t="s">
        <v>134</v>
      </c>
      <c r="E48" s="404"/>
      <c r="F48" s="405">
        <f>SUM(F49:F49)</f>
        <v>0</v>
      </c>
      <c r="G48" s="405">
        <f>SUM(G49:G49)</f>
        <v>0</v>
      </c>
      <c r="H48" s="405">
        <f>SUM(H49:H49)</f>
        <v>0</v>
      </c>
      <c r="I48" s="405"/>
      <c r="J48" s="405">
        <f>SUM(J49:J49)</f>
        <v>0</v>
      </c>
      <c r="K48" s="406">
        <f>SUM(K49:K49)</f>
        <v>0</v>
      </c>
      <c r="L48" s="467">
        <f>SUM(L49:L49)</f>
        <v>0</v>
      </c>
    </row>
    <row r="49" spans="1:16" ht="20.100000000000001" customHeight="1" x14ac:dyDescent="0.25">
      <c r="A49" s="374"/>
      <c r="B49" s="455"/>
      <c r="C49" s="376"/>
      <c r="D49" s="408" t="s">
        <v>140</v>
      </c>
      <c r="E49" s="409"/>
      <c r="F49" s="364"/>
      <c r="G49" s="364"/>
      <c r="H49" s="364"/>
      <c r="I49" s="364"/>
      <c r="J49" s="364"/>
      <c r="K49" s="366"/>
      <c r="L49" s="454"/>
    </row>
    <row r="50" spans="1:16" ht="20.100000000000001" customHeight="1" x14ac:dyDescent="0.25">
      <c r="A50" s="410"/>
      <c r="B50" s="411"/>
      <c r="C50" s="412"/>
      <c r="D50" s="403" t="s">
        <v>141</v>
      </c>
      <c r="E50" s="404"/>
      <c r="F50" s="405">
        <f>SUM(F51:F51)</f>
        <v>0</v>
      </c>
      <c r="G50" s="405">
        <f>SUM(G51:G51)</f>
        <v>0</v>
      </c>
      <c r="H50" s="405">
        <f>SUM(H51:H51)</f>
        <v>0</v>
      </c>
      <c r="I50" s="405"/>
      <c r="J50" s="405">
        <f>SUM(J51:J51)</f>
        <v>0</v>
      </c>
      <c r="K50" s="406">
        <f>SUM(K51:K51)</f>
        <v>0</v>
      </c>
      <c r="L50" s="467">
        <f>SUM(L51:L51)</f>
        <v>0</v>
      </c>
      <c r="N50" s="468"/>
    </row>
    <row r="51" spans="1:16" ht="20.100000000000001" customHeight="1" thickBot="1" x14ac:dyDescent="0.3">
      <c r="A51" s="374"/>
      <c r="B51" s="455"/>
      <c r="C51" s="376"/>
      <c r="D51" s="408" t="s">
        <v>140</v>
      </c>
      <c r="E51" s="414"/>
      <c r="F51" s="369"/>
      <c r="G51" s="369"/>
      <c r="H51" s="369"/>
      <c r="I51" s="369"/>
      <c r="J51" s="369"/>
      <c r="K51" s="371"/>
      <c r="L51" s="456"/>
    </row>
    <row r="52" spans="1:16" ht="20.100000000000001" customHeight="1" thickBot="1" x14ac:dyDescent="0.3">
      <c r="A52" s="415"/>
      <c r="B52" s="262"/>
      <c r="C52" s="263"/>
      <c r="D52" s="318" t="s">
        <v>149</v>
      </c>
      <c r="E52" s="391" t="s">
        <v>150</v>
      </c>
      <c r="F52" s="381">
        <f>SUM(F46,F47)</f>
        <v>71647</v>
      </c>
      <c r="G52" s="381">
        <f>SUM(G46,G47)</f>
        <v>95316</v>
      </c>
      <c r="H52" s="381">
        <f>SUM(H46,H47)</f>
        <v>86581</v>
      </c>
      <c r="I52" s="382">
        <f>H52/G52*100</f>
        <v>90.835746359477938</v>
      </c>
      <c r="J52" s="381">
        <f>SUM(J46,J47)</f>
        <v>86581</v>
      </c>
      <c r="K52" s="383">
        <f>SUM(K46,K47)</f>
        <v>0</v>
      </c>
      <c r="L52" s="384">
        <f>SUM(L46,L47)</f>
        <v>0</v>
      </c>
      <c r="M52" s="419"/>
      <c r="N52" s="417"/>
      <c r="O52" s="417"/>
      <c r="P52" s="417"/>
    </row>
    <row r="53" spans="1:16" ht="20.100000000000001" customHeight="1" x14ac:dyDescent="0.25">
      <c r="A53" s="520"/>
      <c r="B53" s="521"/>
      <c r="C53" s="521"/>
      <c r="D53" s="521"/>
      <c r="E53" s="521"/>
      <c r="F53" s="521"/>
      <c r="G53" s="521"/>
      <c r="H53" s="521"/>
      <c r="I53" s="521"/>
      <c r="J53" s="521"/>
      <c r="K53" s="521"/>
      <c r="L53" s="522"/>
      <c r="M53" s="419"/>
      <c r="N53" s="417"/>
      <c r="O53" s="417"/>
      <c r="P53" s="417"/>
    </row>
    <row r="54" spans="1:16" s="424" customFormat="1" ht="15" customHeight="1" x14ac:dyDescent="0.2">
      <c r="A54" s="420"/>
      <c r="B54" s="420"/>
      <c r="C54" s="421"/>
      <c r="D54" s="422"/>
      <c r="E54" s="423"/>
      <c r="F54" s="469"/>
      <c r="G54" s="469"/>
      <c r="H54" s="469"/>
      <c r="I54" s="469"/>
      <c r="J54" s="470"/>
      <c r="K54" s="423"/>
      <c r="L54" s="423"/>
    </row>
    <row r="55" spans="1:16" s="424" customFormat="1" ht="15" customHeight="1" x14ac:dyDescent="0.25">
      <c r="A55" s="534"/>
      <c r="B55" s="534"/>
      <c r="C55" s="534"/>
      <c r="D55" s="534"/>
      <c r="E55" s="423"/>
      <c r="F55" s="423"/>
      <c r="G55" s="423"/>
      <c r="H55" s="423"/>
      <c r="I55" s="423"/>
      <c r="J55" s="423"/>
      <c r="K55" s="423"/>
      <c r="L55" s="423"/>
    </row>
    <row r="56" spans="1:16" ht="16.5" customHeight="1" x14ac:dyDescent="0.25">
      <c r="A56" s="535"/>
      <c r="B56" s="535"/>
      <c r="C56" s="535"/>
      <c r="D56" s="535"/>
      <c r="E56" s="343"/>
      <c r="F56" s="472"/>
      <c r="G56" s="472"/>
      <c r="H56" s="472"/>
      <c r="I56" s="472"/>
      <c r="J56" s="473"/>
      <c r="K56" s="343"/>
      <c r="L56" s="343"/>
    </row>
  </sheetData>
  <mergeCells count="15">
    <mergeCell ref="A53:L53"/>
    <mergeCell ref="A55:D55"/>
    <mergeCell ref="A56:D56"/>
    <mergeCell ref="G3:G5"/>
    <mergeCell ref="H3:H5"/>
    <mergeCell ref="I3:I5"/>
    <mergeCell ref="J3:J5"/>
    <mergeCell ref="K3:K5"/>
    <mergeCell ref="L3:L5"/>
    <mergeCell ref="C1:F1"/>
    <mergeCell ref="A3:A4"/>
    <mergeCell ref="B3:B4"/>
    <mergeCell ref="C3:C4"/>
    <mergeCell ref="E3:E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3. mell_ önk</vt:lpstr>
      <vt:lpstr>3. mell_ KH</vt:lpstr>
      <vt:lpstr>3. mell_ óvoda</vt:lpstr>
      <vt:lpstr>3. mell_ könyvtár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2021-05-27T14:00:22Z</dcterms:created>
  <dcterms:modified xsi:type="dcterms:W3CDTF">2021-05-27T15:03:02Z</dcterms:modified>
</cp:coreProperties>
</file>