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D28" i="1"/>
  <c r="G36" i="1"/>
  <c r="E36" i="1"/>
  <c r="F34" i="1"/>
  <c r="G34" i="1" s="1"/>
  <c r="D31" i="1"/>
  <c r="D27" i="1"/>
  <c r="D26" i="1"/>
  <c r="E18" i="1"/>
  <c r="G16" i="1"/>
  <c r="E16" i="1" s="1"/>
  <c r="E33" i="1" s="1"/>
  <c r="E15" i="1"/>
  <c r="E32" i="1" s="1"/>
  <c r="E14" i="1"/>
  <c r="G12" i="1"/>
  <c r="F11" i="1"/>
  <c r="F28" i="1" s="1"/>
  <c r="F37" i="1" s="1"/>
  <c r="G37" i="1" l="1"/>
  <c r="E31" i="1"/>
  <c r="E37" i="1"/>
  <c r="D37" i="1"/>
  <c r="E20" i="1"/>
  <c r="G9" i="1"/>
  <c r="F20" i="1"/>
  <c r="G11" i="1"/>
  <c r="G20" i="1" l="1"/>
</calcChain>
</file>

<file path=xl/sharedStrings.xml><?xml version="1.0" encoding="utf-8"?>
<sst xmlns="http://schemas.openxmlformats.org/spreadsheetml/2006/main" count="140" uniqueCount="64">
  <si>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</si>
  <si>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</si>
  <si>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</si>
  <si>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</si>
  <si>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</si>
  <si>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</si>
  <si>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</si>
  <si>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</si>
  <si>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</si>
  <si>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</si>
  <si>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EFOP-1.5.2-16-2017-00016</t>
  </si>
  <si>
    <t>KEHOP-2.2.1-15-2015-00005</t>
  </si>
  <si>
    <t>Traktor és ágvágó beszerzés</t>
  </si>
  <si>
    <t>"13. melléklet a 2/2021.(III.02.)önkormányzati rendelethez"</t>
  </si>
  <si>
    <t>2021.évi költségvetés</t>
  </si>
  <si>
    <t>EU-s támogatással megvalósuló projektek bevételeinek- kiadásainak kimutatása</t>
  </si>
  <si>
    <t>Elfogadott pályázatok (aláírt támogatási szerződéssel)/ benyújtott pályázatok</t>
  </si>
  <si>
    <t>13. melléklet az 5/2021.(VI.28.) önkormányzati rendelethez, hatályos 2021. június 30-tól</t>
  </si>
  <si>
    <t>Támogatási szerződés /költségvetés módosított előirányzata szerint  Ft</t>
  </si>
  <si>
    <t>Kiadások - Bevételek   Ft (tény adatok alapján)</t>
  </si>
  <si>
    <t>Megvalósítás időtartama</t>
  </si>
  <si>
    <t>sorsz.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</si>
  <si>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</si>
  <si>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</si>
  <si>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</si>
  <si>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</si>
  <si>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</si>
  <si>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</si>
  <si>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</si>
  <si>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Kiadások</t>
  </si>
  <si>
    <t>Bevételek (támogatások)</t>
  </si>
  <si>
    <t>Kezdés</t>
  </si>
  <si>
    <t>Befejezés</t>
  </si>
  <si>
    <t>Projekt pénzügyi zárás dátuma</t>
  </si>
  <si>
    <t>Projekt fenntartási időszak záró időpont</t>
  </si>
  <si>
    <t>2021.01.01. előtti kiadás</t>
  </si>
  <si>
    <t xml:space="preserve">2021.01.01-től várható </t>
  </si>
  <si>
    <t>2021.01.01. előtti bevétel</t>
  </si>
  <si>
    <t>2021.01.01-től várható</t>
  </si>
  <si>
    <t xml:space="preserve">KEOP-4.10.0/N/14-2014-0107 </t>
  </si>
  <si>
    <t xml:space="preserve">„Felsőörs Község Önkormányzata napelemes beruházása” </t>
  </si>
  <si>
    <t>elfogadott</t>
  </si>
  <si>
    <t>KEOP-4.10.0/N/14-2014-0108</t>
  </si>
  <si>
    <t>„Felsőörs Község Önkormányzata napelemes beruházása” önerő Projekt fenntartási jelentés Z-16-104</t>
  </si>
  <si>
    <t>KDOP 4.1.1/E-11-2012-0007</t>
  </si>
  <si>
    <t>Felsőörs csapadékvíz elvezetés</t>
  </si>
  <si>
    <t>TÁMOP-3.1.11-12/2-2012-0091</t>
  </si>
  <si>
    <t>Eszközfejlesztés a Miske Óvodában</t>
  </si>
  <si>
    <t>fenntartási időszakban</t>
  </si>
  <si>
    <t>TOP-1.4.1-15</t>
  </si>
  <si>
    <t>Bölcsőde építés *</t>
  </si>
  <si>
    <t xml:space="preserve">sikertelen </t>
  </si>
  <si>
    <t>TOP-3.2.1-15.-VE1-2016-00004</t>
  </si>
  <si>
    <t>Energetikai korszerűsítés támogatás</t>
  </si>
  <si>
    <t>VP-6-7.2.1.-7.4.1.2-16</t>
  </si>
  <si>
    <t xml:space="preserve">Külterületi helyi közutak fejlesztése önkormányzati utak kezeléséhez, állapotjavításához, karbantartásához szülséges erő -és munkagépek beszerzése pályázati </t>
  </si>
  <si>
    <t>benyújtva</t>
  </si>
  <si>
    <t>TOP-2.1.1-6</t>
  </si>
  <si>
    <t>Fenntartható települési közlekedés fejlesztés "Kerékpárút Alsóörs-Felsőörs"</t>
  </si>
  <si>
    <t>támogatott</t>
  </si>
  <si>
    <t>Humán közszolgáltatások fejlesztése térségi szemléletben</t>
  </si>
  <si>
    <t>Bonyhád és agglomerációs térségének szennyvíztisztítása, új szennyvíztelep megvalósítása</t>
  </si>
  <si>
    <t>ÖSSZESEN:</t>
  </si>
  <si>
    <t>* Elutasítva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</si>
</sst>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3" fillId="0" borderId="0" xfId="0" applyFont="1" applyFill="1"/>
    <xf numFmtId="0" fontId="4" fillId="0" borderId="0" xfId="0" applyFont="1" applyAlignment="1">
      <alignment horizontal="center"/>
    </xf>
    <xf numFmtId="0" fontId="3" fillId="0" borderId="0" xfId="0" applyFont="1"/>
    <xf numFmtId="0" fontId="1" fillId="0" borderId="5" xfId="0" applyFont="1" applyFill="1" applyBorder="1"/>
    <xf numFmtId="0" fontId="4" fillId="0" borderId="1" xfId="0" applyFont="1" applyBorder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166" fontId="3" fillId="0" borderId="0" xfId="0" applyNumberFormat="1" applyFont="1"/>
    <xf numFmtId="0" fontId="3" fillId="0" borderId="1" xfId="0" applyFont="1" applyBorder="1" applyAlignment="1">
      <alignment horizontal="right"/>
    </xf>
    <xf numFmtId="0" fontId="3" fillId="0" borderId="4" xfId="0" applyFont="1" applyBorder="1"/>
    <xf numFmtId="0" fontId="2" fillId="0" borderId="4" xfId="0" applyFont="1" applyBorder="1"/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2" xfId="0" applyFont="1" applyFill="1" applyBorder="1" applyAlignment="1">
      <alignment horizontal="center" textRotation="90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textRotation="90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/>
    </xf>
    <xf numFmtId="10" fontId="3" fillId="0" borderId="4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0" xfId="0" applyFont="1" applyBorder="1"/>
    <xf numFmtId="0" fontId="4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Border="1" applyAlignment="1"/>
  </cellXfs>
  <cellStyles count="7">
    <cellStyle name="Normál" xfId="0" builtinId="0"/>
    <cellStyle name="Normál 2" xfId="2"/>
    <cellStyle name="Normál 3" xfId="3"/>
    <cellStyle name="Normál 3 2" xfId="4"/>
    <cellStyle name="Normál 4" xfId="6"/>
    <cellStyle name="Normál 5" xfId="1"/>
    <cellStyle name="Normá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809625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1304925" y="1400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13" zoomScale="80" zoomScaleNormal="80" workbookViewId="0">
      <selection activeCell="N36" sqref="N36"/>
    </sheetView>
  </sheetViews>
  <sheetFormatPr defaultRowHeight="12.75" x14ac:dyDescent="0.2"/>
  <cols>
    <col min="1" max="1" width="3.7109375" style="3" customWidth="1"/>
    <col min="2" max="2" width="26.28515625" style="3" customWidth="1"/>
    <col min="3" max="3" width="28.42578125" style="3" bestFit="1" customWidth="1"/>
    <col min="4" max="4" width="21.28515625" style="3" bestFit="1" customWidth="1"/>
    <col min="5" max="5" width="25.28515625" style="3" bestFit="1" customWidth="1"/>
    <col min="6" max="6" width="22.7109375" style="3" bestFit="1" customWidth="1"/>
    <col min="7" max="7" width="14.28515625" style="3" bestFit="1" customWidth="1"/>
    <col min="8" max="8" width="21.42578125" style="3" bestFit="1" customWidth="1"/>
    <col min="9" max="16" width="16.7109375" style="3" customWidth="1"/>
    <col min="17" max="22" width="9.140625" style="3"/>
    <col min="23" max="23" width="15.28515625" style="3" customWidth="1"/>
    <col min="24" max="16384" width="9.140625" style="3"/>
  </cols>
  <sheetData>
    <row r="1" spans="1:16" x14ac:dyDescent="0.2">
      <c r="A1" s="2" t="s">
        <v>13</v>
      </c>
      <c r="B1" s="2"/>
      <c r="C1" s="2"/>
      <c r="D1" s="2"/>
      <c r="E1" s="2"/>
      <c r="F1" s="2"/>
      <c r="G1" s="2"/>
      <c r="H1" s="2"/>
      <c r="I1" s="62"/>
      <c r="J1" s="62"/>
      <c r="K1" s="62"/>
      <c r="L1" s="62"/>
      <c r="M1" s="62"/>
      <c r="N1" s="62"/>
      <c r="O1" s="62"/>
      <c r="P1" s="62"/>
    </row>
    <row r="2" spans="1:16" ht="18" customHeight="1" x14ac:dyDescent="0.2">
      <c r="A2" s="7" t="s">
        <v>14</v>
      </c>
      <c r="B2" s="7"/>
      <c r="C2" s="7"/>
      <c r="D2" s="7"/>
      <c r="E2" s="7"/>
      <c r="F2" s="7"/>
      <c r="G2" s="7"/>
      <c r="H2" s="7"/>
      <c r="I2" s="61"/>
      <c r="J2" s="61"/>
      <c r="K2" s="61"/>
      <c r="L2" s="61"/>
      <c r="M2" s="61"/>
      <c r="N2" s="61"/>
      <c r="O2" s="61"/>
      <c r="P2" s="61"/>
    </row>
    <row r="3" spans="1:16" ht="18" customHeight="1" x14ac:dyDescent="0.2">
      <c r="A3" s="7" t="s">
        <v>15</v>
      </c>
      <c r="B3" s="7"/>
      <c r="C3" s="7"/>
      <c r="D3" s="7"/>
      <c r="E3" s="7"/>
      <c r="F3" s="7"/>
      <c r="G3" s="7"/>
      <c r="H3" s="7"/>
      <c r="I3" s="61"/>
      <c r="J3" s="61"/>
      <c r="K3" s="61"/>
      <c r="L3" s="61"/>
      <c r="M3" s="61"/>
      <c r="N3" s="61"/>
      <c r="O3" s="61"/>
      <c r="P3" s="61"/>
    </row>
    <row r="4" spans="1:16" ht="18" x14ac:dyDescent="0.25">
      <c r="B4" s="8"/>
      <c r="D4" s="6"/>
      <c r="J4" s="9"/>
      <c r="K4" s="9"/>
      <c r="L4" s="9"/>
    </row>
    <row r="5" spans="1:16" ht="15.75" customHeight="1" thickBot="1" x14ac:dyDescent="0.25">
      <c r="A5" s="5" t="s">
        <v>16</v>
      </c>
      <c r="B5" s="5"/>
      <c r="C5" s="5"/>
      <c r="D5" s="5"/>
      <c r="E5" s="10" t="s">
        <v>17</v>
      </c>
      <c r="F5" s="10"/>
      <c r="G5" s="10"/>
      <c r="H5" s="10"/>
      <c r="I5" s="63"/>
      <c r="J5" s="63"/>
      <c r="K5" s="63"/>
      <c r="L5" s="63"/>
      <c r="M5" s="63"/>
      <c r="N5" s="63"/>
      <c r="O5" s="63"/>
      <c r="P5" s="63"/>
    </row>
    <row r="6" spans="1:16" ht="16.5" customHeight="1" thickBot="1" x14ac:dyDescent="0.3">
      <c r="A6" s="11"/>
      <c r="B6" s="12"/>
      <c r="C6" s="60"/>
      <c r="D6" s="13" t="s">
        <v>18</v>
      </c>
      <c r="E6" s="14"/>
      <c r="F6" s="14"/>
      <c r="G6" s="14"/>
      <c r="H6" s="15"/>
      <c r="I6" s="59"/>
      <c r="J6" s="59"/>
      <c r="K6" s="59"/>
      <c r="L6" s="59"/>
      <c r="M6" s="59"/>
      <c r="N6" s="59"/>
      <c r="O6" s="59"/>
      <c r="P6" s="59"/>
    </row>
    <row r="7" spans="1:16" ht="21.75" customHeight="1" x14ac:dyDescent="0.2">
      <c r="A7" s="19" t="s">
        <v>21</v>
      </c>
      <c r="B7" s="20" t="s">
        <v>22</v>
      </c>
      <c r="C7" s="21" t="s">
        <v>23</v>
      </c>
      <c r="D7" s="21" t="s">
        <v>24</v>
      </c>
      <c r="E7" s="21" t="s">
        <v>25</v>
      </c>
      <c r="F7" s="21" t="s">
        <v>26</v>
      </c>
      <c r="G7" s="20" t="s">
        <v>27</v>
      </c>
      <c r="H7" s="21" t="s">
        <v>28</v>
      </c>
    </row>
    <row r="8" spans="1:16" ht="33" customHeight="1" thickBot="1" x14ac:dyDescent="0.25">
      <c r="A8" s="24"/>
      <c r="B8" s="25"/>
      <c r="C8" s="26"/>
      <c r="D8" s="26"/>
      <c r="E8" s="26"/>
      <c r="F8" s="26"/>
      <c r="G8" s="25"/>
      <c r="H8" s="26"/>
    </row>
    <row r="9" spans="1:16" ht="39" thickBot="1" x14ac:dyDescent="0.25">
      <c r="A9" s="29" t="s">
        <v>0</v>
      </c>
      <c r="B9" s="30" t="s">
        <v>39</v>
      </c>
      <c r="C9" s="31" t="s">
        <v>40</v>
      </c>
      <c r="D9" s="31" t="s">
        <v>41</v>
      </c>
      <c r="E9" s="32">
        <v>32701510</v>
      </c>
      <c r="F9" s="33">
        <v>22938266</v>
      </c>
      <c r="G9" s="32">
        <f>E9-F9</f>
        <v>9763244</v>
      </c>
      <c r="H9" s="34">
        <v>0.7</v>
      </c>
    </row>
    <row r="10" spans="1:16" ht="51.75" thickBot="1" x14ac:dyDescent="0.25">
      <c r="A10" s="38"/>
      <c r="B10" s="30" t="s">
        <v>42</v>
      </c>
      <c r="C10" s="31" t="s">
        <v>43</v>
      </c>
      <c r="D10" s="31" t="s">
        <v>41</v>
      </c>
      <c r="E10" s="32"/>
      <c r="F10" s="33"/>
      <c r="G10" s="32">
        <v>317500</v>
      </c>
      <c r="H10" s="34"/>
    </row>
    <row r="11" spans="1:16" ht="26.25" thickBot="1" x14ac:dyDescent="0.25">
      <c r="A11" s="39" t="s">
        <v>1</v>
      </c>
      <c r="B11" s="40" t="s">
        <v>44</v>
      </c>
      <c r="C11" s="31" t="s">
        <v>45</v>
      </c>
      <c r="D11" s="31" t="s">
        <v>41</v>
      </c>
      <c r="E11" s="32">
        <v>154216311</v>
      </c>
      <c r="F11" s="33">
        <f>E11-1051560</f>
        <v>153164751</v>
      </c>
      <c r="G11" s="33">
        <f>E11-F11</f>
        <v>1051560</v>
      </c>
      <c r="H11" s="34">
        <v>1</v>
      </c>
    </row>
    <row r="12" spans="1:16" ht="26.25" thickBot="1" x14ac:dyDescent="0.25">
      <c r="A12" s="39" t="s">
        <v>2</v>
      </c>
      <c r="B12" s="30" t="s">
        <v>46</v>
      </c>
      <c r="C12" s="31" t="s">
        <v>47</v>
      </c>
      <c r="D12" s="41" t="s">
        <v>48</v>
      </c>
      <c r="E12" s="42">
        <v>10427000</v>
      </c>
      <c r="F12" s="35">
        <v>10427000</v>
      </c>
      <c r="G12" s="33">
        <f>E12-F12</f>
        <v>0</v>
      </c>
      <c r="H12" s="43">
        <v>1</v>
      </c>
    </row>
    <row r="13" spans="1:16" ht="20.25" customHeight="1" thickBot="1" x14ac:dyDescent="0.25">
      <c r="A13" s="39" t="s">
        <v>3</v>
      </c>
      <c r="B13" s="44" t="s">
        <v>49</v>
      </c>
      <c r="C13" s="41" t="s">
        <v>50</v>
      </c>
      <c r="D13" s="41" t="s">
        <v>51</v>
      </c>
      <c r="E13" s="42"/>
      <c r="F13" s="35"/>
      <c r="G13" s="33">
        <v>0</v>
      </c>
      <c r="H13" s="43"/>
    </row>
    <row r="14" spans="1:16" ht="29.1" customHeight="1" thickBot="1" x14ac:dyDescent="0.25">
      <c r="A14" s="45" t="s">
        <v>4</v>
      </c>
      <c r="B14" s="46" t="s">
        <v>52</v>
      </c>
      <c r="C14" s="31" t="s">
        <v>53</v>
      </c>
      <c r="D14" s="31" t="s">
        <v>41</v>
      </c>
      <c r="E14" s="32">
        <f>SUM(F14:G14)</f>
        <v>74361435</v>
      </c>
      <c r="F14" s="33">
        <v>44052737</v>
      </c>
      <c r="G14" s="33">
        <v>30308698</v>
      </c>
      <c r="H14" s="34">
        <v>1</v>
      </c>
    </row>
    <row r="15" spans="1:16" s="1" customFormat="1" ht="115.5" thickBot="1" x14ac:dyDescent="0.25">
      <c r="A15" s="49" t="s">
        <v>5</v>
      </c>
      <c r="B15" s="46" t="s">
        <v>54</v>
      </c>
      <c r="C15" s="41" t="s">
        <v>55</v>
      </c>
      <c r="D15" s="41" t="s">
        <v>56</v>
      </c>
      <c r="E15" s="32">
        <f>SUM(F15:G15)</f>
        <v>97684455</v>
      </c>
      <c r="F15" s="35">
        <v>73015358</v>
      </c>
      <c r="G15" s="35">
        <v>24669097</v>
      </c>
      <c r="H15" s="43">
        <v>0.85</v>
      </c>
    </row>
    <row r="16" spans="1:16" s="1" customFormat="1" ht="51.75" thickBot="1" x14ac:dyDescent="0.25">
      <c r="A16" s="39" t="s">
        <v>6</v>
      </c>
      <c r="B16" s="46" t="s">
        <v>57</v>
      </c>
      <c r="C16" s="41" t="s">
        <v>58</v>
      </c>
      <c r="D16" s="41" t="s">
        <v>59</v>
      </c>
      <c r="E16" s="32">
        <f>F16+G16</f>
        <v>354053659</v>
      </c>
      <c r="F16" s="35">
        <v>334084759</v>
      </c>
      <c r="G16" s="35">
        <f>14782254+2700000-2700000+5186646</f>
        <v>19968900</v>
      </c>
      <c r="H16" s="43">
        <v>1</v>
      </c>
    </row>
    <row r="17" spans="1:10" ht="51.75" thickBot="1" x14ac:dyDescent="0.25">
      <c r="A17" s="39" t="s">
        <v>7</v>
      </c>
      <c r="B17" s="40" t="s">
        <v>10</v>
      </c>
      <c r="C17" s="31" t="s">
        <v>60</v>
      </c>
      <c r="D17" s="31" t="s">
        <v>59</v>
      </c>
      <c r="E17" s="32">
        <v>18865000</v>
      </c>
      <c r="F17" s="33">
        <v>18865000</v>
      </c>
      <c r="G17" s="33">
        <v>0</v>
      </c>
      <c r="H17" s="34">
        <v>1</v>
      </c>
    </row>
    <row r="18" spans="1:10" ht="13.5" thickBot="1" x14ac:dyDescent="0.25">
      <c r="A18" s="39" t="s">
        <v>8</v>
      </c>
      <c r="B18" s="4" t="s">
        <v>12</v>
      </c>
      <c r="C18" s="41"/>
      <c r="D18" s="41" t="s">
        <v>59</v>
      </c>
      <c r="E18" s="42">
        <f>F18+G18</f>
        <v>5866188</v>
      </c>
      <c r="F18" s="35">
        <v>5466999</v>
      </c>
      <c r="G18" s="33">
        <v>399189</v>
      </c>
      <c r="H18" s="43">
        <v>1</v>
      </c>
    </row>
    <row r="19" spans="1:10" ht="77.25" thickBot="1" x14ac:dyDescent="0.25">
      <c r="A19" s="39" t="s">
        <v>9</v>
      </c>
      <c r="B19" s="46" t="s">
        <v>11</v>
      </c>
      <c r="C19" s="41" t="s">
        <v>61</v>
      </c>
      <c r="D19" s="41" t="s">
        <v>59</v>
      </c>
      <c r="E19" s="42"/>
      <c r="F19" s="35">
        <v>0</v>
      </c>
      <c r="G19" s="33">
        <v>0</v>
      </c>
      <c r="H19" s="43">
        <v>1</v>
      </c>
    </row>
    <row r="20" spans="1:10" ht="13.5" thickBot="1" x14ac:dyDescent="0.25">
      <c r="A20" s="53" t="s">
        <v>62</v>
      </c>
      <c r="B20" s="54"/>
      <c r="C20" s="55"/>
      <c r="D20" s="56"/>
      <c r="E20" s="57">
        <f>SUM(E9:E19)</f>
        <v>748175558</v>
      </c>
      <c r="F20" s="57">
        <f t="shared" ref="F20:G20" si="0">SUM(F9:F19)</f>
        <v>662014870</v>
      </c>
      <c r="G20" s="57">
        <f t="shared" si="0"/>
        <v>86478188</v>
      </c>
      <c r="H20" s="57"/>
    </row>
    <row r="21" spans="1:10" x14ac:dyDescent="0.2">
      <c r="B21" s="3" t="s">
        <v>63</v>
      </c>
      <c r="D21" s="6"/>
      <c r="G21" s="59"/>
      <c r="H21" s="59"/>
      <c r="I21" s="59"/>
      <c r="J21" s="59"/>
    </row>
    <row r="22" spans="1:10" ht="13.5" thickBot="1" x14ac:dyDescent="0.25"/>
    <row r="23" spans="1:10" ht="16.5" thickBot="1" x14ac:dyDescent="0.3">
      <c r="A23" s="11"/>
      <c r="B23" s="12"/>
      <c r="C23" s="60"/>
      <c r="D23" s="13" t="s">
        <v>19</v>
      </c>
      <c r="E23" s="14"/>
      <c r="F23" s="14"/>
      <c r="G23" s="15"/>
    </row>
    <row r="24" spans="1:10" ht="12.75" customHeight="1" thickBot="1" x14ac:dyDescent="0.25">
      <c r="A24" s="19" t="s">
        <v>21</v>
      </c>
      <c r="B24" s="20" t="s">
        <v>22</v>
      </c>
      <c r="C24" s="21" t="s">
        <v>23</v>
      </c>
      <c r="D24" s="22" t="s">
        <v>29</v>
      </c>
      <c r="E24" s="23"/>
      <c r="F24" s="22" t="s">
        <v>30</v>
      </c>
      <c r="G24" s="23"/>
    </row>
    <row r="25" spans="1:10" ht="26.25" thickBot="1" x14ac:dyDescent="0.25">
      <c r="A25" s="24"/>
      <c r="B25" s="25"/>
      <c r="C25" s="26"/>
      <c r="D25" s="27" t="s">
        <v>35</v>
      </c>
      <c r="E25" s="28" t="s">
        <v>36</v>
      </c>
      <c r="F25" s="27" t="s">
        <v>37</v>
      </c>
      <c r="G25" s="28" t="s">
        <v>38</v>
      </c>
    </row>
    <row r="26" spans="1:10" ht="39" thickBot="1" x14ac:dyDescent="0.25">
      <c r="A26" s="29" t="s">
        <v>0</v>
      </c>
      <c r="B26" s="30" t="s">
        <v>39</v>
      </c>
      <c r="C26" s="31" t="s">
        <v>40</v>
      </c>
      <c r="D26" s="35">
        <f>32465010-E26-85000+ 247650</f>
        <v>32627660</v>
      </c>
      <c r="E26" s="33">
        <v>0</v>
      </c>
      <c r="F26" s="33">
        <v>22938266</v>
      </c>
      <c r="G26" s="33">
        <v>0</v>
      </c>
    </row>
    <row r="27" spans="1:10" ht="51.75" thickBot="1" x14ac:dyDescent="0.25">
      <c r="A27" s="38"/>
      <c r="B27" s="30" t="s">
        <v>42</v>
      </c>
      <c r="C27" s="31" t="s">
        <v>43</v>
      </c>
      <c r="D27" s="35">
        <f>63500+63500+63500+63500+63500</f>
        <v>317500</v>
      </c>
      <c r="E27" s="33">
        <v>0</v>
      </c>
      <c r="F27" s="35"/>
      <c r="G27" s="33"/>
    </row>
    <row r="28" spans="1:10" ht="13.5" thickBot="1" x14ac:dyDescent="0.25">
      <c r="A28" s="39" t="s">
        <v>1</v>
      </c>
      <c r="B28" s="40" t="s">
        <v>44</v>
      </c>
      <c r="C28" s="31" t="s">
        <v>45</v>
      </c>
      <c r="D28" s="35">
        <f>E11-E28</f>
        <v>154216311</v>
      </c>
      <c r="E28" s="33">
        <v>0</v>
      </c>
      <c r="F28" s="35">
        <f>F11-G28+292100</f>
        <v>153456851</v>
      </c>
      <c r="G28" s="33">
        <v>0</v>
      </c>
    </row>
    <row r="29" spans="1:10" ht="26.25" thickBot="1" x14ac:dyDescent="0.25">
      <c r="A29" s="39" t="s">
        <v>2</v>
      </c>
      <c r="B29" s="30" t="s">
        <v>46</v>
      </c>
      <c r="C29" s="31" t="s">
        <v>47</v>
      </c>
      <c r="D29" s="35">
        <v>10427000</v>
      </c>
      <c r="E29" s="35">
        <v>0</v>
      </c>
      <c r="F29" s="35">
        <v>10427000</v>
      </c>
      <c r="G29" s="35">
        <v>0</v>
      </c>
    </row>
    <row r="30" spans="1:10" ht="13.5" thickBot="1" x14ac:dyDescent="0.25">
      <c r="A30" s="39" t="s">
        <v>3</v>
      </c>
      <c r="B30" s="44" t="s">
        <v>49</v>
      </c>
      <c r="C30" s="41" t="s">
        <v>50</v>
      </c>
      <c r="D30" s="35"/>
      <c r="E30" s="35">
        <v>0</v>
      </c>
      <c r="F30" s="35"/>
      <c r="G30" s="35"/>
    </row>
    <row r="31" spans="1:10" ht="26.25" thickBot="1" x14ac:dyDescent="0.25">
      <c r="A31" s="45" t="s">
        <v>4</v>
      </c>
      <c r="B31" s="46" t="s">
        <v>52</v>
      </c>
      <c r="C31" s="31" t="s">
        <v>53</v>
      </c>
      <c r="D31" s="33">
        <f>73160215+1201220</f>
        <v>74361435</v>
      </c>
      <c r="E31" s="33">
        <f>E14-D31</f>
        <v>0</v>
      </c>
      <c r="F31" s="47">
        <v>44052737</v>
      </c>
      <c r="G31" s="35">
        <v>0</v>
      </c>
    </row>
    <row r="32" spans="1:10" ht="77.25" thickBot="1" x14ac:dyDescent="0.25">
      <c r="A32" s="49" t="s">
        <v>5</v>
      </c>
      <c r="B32" s="46" t="s">
        <v>54</v>
      </c>
      <c r="C32" s="41" t="s">
        <v>55</v>
      </c>
      <c r="D32" s="50">
        <v>97684455</v>
      </c>
      <c r="E32" s="33">
        <f>E15-D32</f>
        <v>0</v>
      </c>
      <c r="F32" s="50">
        <v>44650936</v>
      </c>
      <c r="G32" s="35">
        <f>F15-F32-23580357</f>
        <v>4784065</v>
      </c>
    </row>
    <row r="33" spans="1:7" ht="39" thickBot="1" x14ac:dyDescent="0.25">
      <c r="A33" s="39" t="s">
        <v>6</v>
      </c>
      <c r="B33" s="46" t="s">
        <v>57</v>
      </c>
      <c r="C33" s="41" t="s">
        <v>58</v>
      </c>
      <c r="D33" s="50">
        <v>121196675</v>
      </c>
      <c r="E33" s="33">
        <f>E16-D33</f>
        <v>232856984</v>
      </c>
      <c r="F33" s="50">
        <v>334084759</v>
      </c>
      <c r="G33" s="35">
        <v>0</v>
      </c>
    </row>
    <row r="34" spans="1:7" ht="26.25" thickBot="1" x14ac:dyDescent="0.25">
      <c r="A34" s="39" t="s">
        <v>7</v>
      </c>
      <c r="B34" s="40" t="s">
        <v>10</v>
      </c>
      <c r="C34" s="31" t="s">
        <v>60</v>
      </c>
      <c r="D34" s="33">
        <v>14617251</v>
      </c>
      <c r="E34" s="33">
        <v>4247749</v>
      </c>
      <c r="F34" s="47">
        <f>11040004+3338206</f>
        <v>14378210</v>
      </c>
      <c r="G34" s="35">
        <f>F17-F34</f>
        <v>4486790</v>
      </c>
    </row>
    <row r="35" spans="1:7" ht="13.5" thickBot="1" x14ac:dyDescent="0.25">
      <c r="A35" s="39" t="s">
        <v>8</v>
      </c>
      <c r="B35" s="4" t="s">
        <v>12</v>
      </c>
      <c r="C35" s="41"/>
      <c r="D35" s="35">
        <v>0</v>
      </c>
      <c r="E35" s="33">
        <v>5866188</v>
      </c>
      <c r="F35" s="47">
        <v>0</v>
      </c>
      <c r="G35" s="35">
        <v>5466999</v>
      </c>
    </row>
    <row r="36" spans="1:7" ht="39" thickBot="1" x14ac:dyDescent="0.25">
      <c r="A36" s="39" t="s">
        <v>9</v>
      </c>
      <c r="B36" s="46" t="s">
        <v>11</v>
      </c>
      <c r="C36" s="41" t="s">
        <v>61</v>
      </c>
      <c r="D36" s="50"/>
      <c r="E36" s="33" t="str">
        <f>A36</f>
        <v>10.</v>
      </c>
      <c r="F36" s="33"/>
      <c r="G36" s="33" t="str">
        <f>A36</f>
        <v>10.</v>
      </c>
    </row>
    <row r="37" spans="1:7" ht="13.5" thickBot="1" x14ac:dyDescent="0.25">
      <c r="A37" s="53" t="s">
        <v>62</v>
      </c>
      <c r="B37" s="54"/>
      <c r="C37" s="55"/>
      <c r="D37" s="57">
        <f t="shared" ref="D37:G37" si="1">SUM(D26:D36)</f>
        <v>505448287</v>
      </c>
      <c r="E37" s="57">
        <f t="shared" si="1"/>
        <v>242970921</v>
      </c>
      <c r="F37" s="57">
        <f t="shared" si="1"/>
        <v>623988759</v>
      </c>
      <c r="G37" s="57">
        <f t="shared" si="1"/>
        <v>14737854</v>
      </c>
    </row>
    <row r="39" spans="1:7" ht="13.5" thickBot="1" x14ac:dyDescent="0.25"/>
    <row r="40" spans="1:7" ht="16.5" thickBot="1" x14ac:dyDescent="0.3">
      <c r="A40" s="11"/>
      <c r="B40" s="12"/>
      <c r="C40" s="60"/>
      <c r="D40" s="16" t="s">
        <v>20</v>
      </c>
      <c r="E40" s="17"/>
      <c r="F40" s="17"/>
      <c r="G40" s="18"/>
    </row>
    <row r="41" spans="1:7" x14ac:dyDescent="0.2">
      <c r="A41" s="19" t="s">
        <v>21</v>
      </c>
      <c r="B41" s="20" t="s">
        <v>22</v>
      </c>
      <c r="C41" s="21" t="s">
        <v>23</v>
      </c>
      <c r="D41" s="21" t="s">
        <v>31</v>
      </c>
      <c r="E41" s="21" t="s">
        <v>32</v>
      </c>
      <c r="F41" s="21" t="s">
        <v>33</v>
      </c>
      <c r="G41" s="21" t="s">
        <v>34</v>
      </c>
    </row>
    <row r="42" spans="1:7" ht="13.5" thickBot="1" x14ac:dyDescent="0.25">
      <c r="A42" s="24"/>
      <c r="B42" s="25"/>
      <c r="C42" s="26"/>
      <c r="D42" s="26"/>
      <c r="E42" s="26"/>
      <c r="F42" s="26"/>
      <c r="G42" s="26"/>
    </row>
    <row r="43" spans="1:7" ht="39" thickBot="1" x14ac:dyDescent="0.25">
      <c r="A43" s="29" t="s">
        <v>0</v>
      </c>
      <c r="B43" s="30" t="s">
        <v>39</v>
      </c>
      <c r="C43" s="31" t="s">
        <v>40</v>
      </c>
      <c r="D43" s="36"/>
      <c r="E43" s="36"/>
      <c r="F43" s="37"/>
      <c r="G43" s="37"/>
    </row>
    <row r="44" spans="1:7" ht="51.75" thickBot="1" x14ac:dyDescent="0.25">
      <c r="A44" s="38"/>
      <c r="B44" s="30" t="s">
        <v>42</v>
      </c>
      <c r="C44" s="31" t="s">
        <v>43</v>
      </c>
      <c r="D44" s="36"/>
      <c r="E44" s="36"/>
      <c r="F44" s="37"/>
      <c r="G44" s="37"/>
    </row>
    <row r="45" spans="1:7" ht="13.5" thickBot="1" x14ac:dyDescent="0.25">
      <c r="A45" s="39" t="s">
        <v>1</v>
      </c>
      <c r="B45" s="40" t="s">
        <v>44</v>
      </c>
      <c r="C45" s="31" t="s">
        <v>45</v>
      </c>
      <c r="D45" s="37"/>
      <c r="E45" s="37"/>
      <c r="F45" s="37"/>
      <c r="G45" s="37"/>
    </row>
    <row r="46" spans="1:7" ht="26.25" thickBot="1" x14ac:dyDescent="0.25">
      <c r="A46" s="39" t="s">
        <v>2</v>
      </c>
      <c r="B46" s="30" t="s">
        <v>46</v>
      </c>
      <c r="C46" s="31" t="s">
        <v>47</v>
      </c>
      <c r="D46" s="37"/>
      <c r="E46" s="37"/>
      <c r="F46" s="37"/>
      <c r="G46" s="37"/>
    </row>
    <row r="47" spans="1:7" ht="13.5" thickBot="1" x14ac:dyDescent="0.25">
      <c r="A47" s="39" t="s">
        <v>3</v>
      </c>
      <c r="B47" s="44" t="s">
        <v>49</v>
      </c>
      <c r="C47" s="41" t="s">
        <v>50</v>
      </c>
      <c r="D47" s="37"/>
      <c r="E47" s="37"/>
      <c r="F47" s="37"/>
      <c r="G47" s="37"/>
    </row>
    <row r="48" spans="1:7" ht="26.25" thickBot="1" x14ac:dyDescent="0.25">
      <c r="A48" s="45" t="s">
        <v>4</v>
      </c>
      <c r="B48" s="46" t="s">
        <v>52</v>
      </c>
      <c r="C48" s="31" t="s">
        <v>53</v>
      </c>
      <c r="D48" s="48"/>
      <c r="E48" s="37"/>
      <c r="F48" s="37"/>
      <c r="G48" s="37"/>
    </row>
    <row r="49" spans="1:7" ht="77.25" thickBot="1" x14ac:dyDescent="0.25">
      <c r="A49" s="49" t="s">
        <v>5</v>
      </c>
      <c r="B49" s="46" t="s">
        <v>54</v>
      </c>
      <c r="C49" s="41" t="s">
        <v>55</v>
      </c>
      <c r="D49" s="51"/>
      <c r="E49" s="52"/>
      <c r="F49" s="52"/>
      <c r="G49" s="52"/>
    </row>
    <row r="50" spans="1:7" ht="39" thickBot="1" x14ac:dyDescent="0.25">
      <c r="A50" s="39" t="s">
        <v>6</v>
      </c>
      <c r="B50" s="46" t="s">
        <v>57</v>
      </c>
      <c r="C50" s="41" t="s">
        <v>58</v>
      </c>
      <c r="D50" s="51"/>
      <c r="E50" s="51"/>
      <c r="F50" s="52"/>
      <c r="G50" s="52"/>
    </row>
    <row r="51" spans="1:7" ht="26.25" thickBot="1" x14ac:dyDescent="0.25">
      <c r="A51" s="39" t="s">
        <v>7</v>
      </c>
      <c r="B51" s="40" t="s">
        <v>10</v>
      </c>
      <c r="C51" s="31" t="s">
        <v>60</v>
      </c>
      <c r="D51" s="48"/>
      <c r="E51" s="37"/>
      <c r="F51" s="37"/>
      <c r="G51" s="37"/>
    </row>
    <row r="52" spans="1:7" ht="13.5" thickBot="1" x14ac:dyDescent="0.25">
      <c r="A52" s="39" t="s">
        <v>8</v>
      </c>
      <c r="B52" s="4" t="s">
        <v>12</v>
      </c>
      <c r="C52" s="41"/>
      <c r="D52" s="48"/>
      <c r="E52" s="37"/>
      <c r="F52" s="37"/>
      <c r="G52" s="37"/>
    </row>
    <row r="53" spans="1:7" ht="39" thickBot="1" x14ac:dyDescent="0.25">
      <c r="A53" s="39" t="s">
        <v>9</v>
      </c>
      <c r="B53" s="46" t="s">
        <v>11</v>
      </c>
      <c r="C53" s="41" t="s">
        <v>61</v>
      </c>
      <c r="D53" s="37"/>
      <c r="E53" s="37"/>
      <c r="F53" s="37"/>
      <c r="G53" s="37"/>
    </row>
    <row r="54" spans="1:7" ht="13.5" thickBot="1" x14ac:dyDescent="0.25">
      <c r="A54" s="53" t="s">
        <v>62</v>
      </c>
      <c r="B54" s="54"/>
      <c r="C54" s="55"/>
      <c r="D54" s="58"/>
      <c r="E54" s="58"/>
      <c r="F54" s="58"/>
      <c r="G54" s="58"/>
    </row>
  </sheetData>
  <mergeCells count="33">
    <mergeCell ref="A43:A44"/>
    <mergeCell ref="A54:C54"/>
    <mergeCell ref="D40:G40"/>
    <mergeCell ref="D41:D42"/>
    <mergeCell ref="E41:E42"/>
    <mergeCell ref="F41:F42"/>
    <mergeCell ref="G41:G42"/>
    <mergeCell ref="E5:H5"/>
    <mergeCell ref="A41:A42"/>
    <mergeCell ref="B41:B42"/>
    <mergeCell ref="C41:C42"/>
    <mergeCell ref="B24:B25"/>
    <mergeCell ref="C24:C25"/>
    <mergeCell ref="A26:A27"/>
    <mergeCell ref="A37:C37"/>
    <mergeCell ref="D23:G23"/>
    <mergeCell ref="D24:E24"/>
    <mergeCell ref="F24:G24"/>
    <mergeCell ref="A7:A8"/>
    <mergeCell ref="B7:B8"/>
    <mergeCell ref="C7:C8"/>
    <mergeCell ref="D7:D8"/>
    <mergeCell ref="E7:E8"/>
    <mergeCell ref="F7:F8"/>
    <mergeCell ref="G7:G8"/>
    <mergeCell ref="H7:H8"/>
    <mergeCell ref="A9:A10"/>
    <mergeCell ref="A20:C20"/>
    <mergeCell ref="D6:H6"/>
    <mergeCell ref="A24:A25"/>
    <mergeCell ref="A1:H1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2021-06-25T07:12:00Z</dcterms:created>
  <dcterms:modified xsi:type="dcterms:W3CDTF">2021-06-25T10:08:39Z</dcterms:modified>
</cp:coreProperties>
</file>