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1" activeTab="1"/>
  </bookViews>
  <sheets>
    <sheet name="1.bevételek-kiadások" sheetId="1" state="hidden" r:id="rId1"/>
    <sheet name="1.pénzügyi mérleg" sheetId="26" r:id="rId2"/>
    <sheet name="2.rovatos" sheetId="27" r:id="rId3"/>
    <sheet name="3.1működési" sheetId="10" r:id="rId4"/>
    <sheet name="3.2felhalm." sheetId="11" r:id="rId5"/>
    <sheet name="4.beruházás,felújítás" sheetId="24" r:id="rId6"/>
    <sheet name="5.kiemelt ei.feladatonként" sheetId="5" r:id="rId7"/>
    <sheet name="6.maradvány" sheetId="13" r:id="rId8"/>
    <sheet name="7.Mérleg" sheetId="18" r:id="rId9"/>
    <sheet name=" 8.vagyonkimutat." sheetId="23" r:id="rId10"/>
    <sheet name="felhalmozási3" sheetId="3" state="hidden" r:id="rId11"/>
    <sheet name="9.Eredmény" sheetId="19" r:id="rId12"/>
    <sheet name="10.pénzeszköz vál." sheetId="21" r:id="rId13"/>
    <sheet name="11.állami elsz." sheetId="14" r:id="rId14"/>
    <sheet name="12.adósságot kel. ügylet" sheetId="22" r:id="rId15"/>
    <sheet name="13.köv.3 év" sheetId="25" r:id="rId16"/>
    <sheet name="14.több éves" sheetId="28" r:id="rId17"/>
    <sheet name="15.részesedések" sheetId="20" r:id="rId18"/>
    <sheet name="több éves kih. dönt.7" sheetId="8" state="hidden" r:id="rId19"/>
    <sheet name="következő 3 év.8" sheetId="7" state="hidden" r:id="rId20"/>
  </sheets>
  <externalReferences>
    <externalReference r:id="rId21"/>
  </externalReferences>
  <definedNames>
    <definedName name="_xlnm.Print_Area" localSheetId="9">' 8.vagyonkimutat.'!$A$3:$G$77</definedName>
    <definedName name="_xlnm.Print_Area" localSheetId="0">'1.bevételek-kiadások'!$A$1:$G$87</definedName>
    <definedName name="_xlnm.Print_Area" localSheetId="12">'10.pénzeszköz vál.'!$A$1:$F$13</definedName>
    <definedName name="_xlnm.Print_Area" localSheetId="14">'12.adósságot kel. ügylet'!$A$1:$F$34</definedName>
    <definedName name="_xlnm.Print_Area" localSheetId="15">'13.köv.3 év'!$A$1:$G$47</definedName>
    <definedName name="_xlnm.Print_Area" localSheetId="3">'3.1működési'!#REF!</definedName>
    <definedName name="_xlnm.Print_Area" localSheetId="4">'3.2felhalm.'!$A$1:$M$26</definedName>
    <definedName name="_xlnm.Print_Area" localSheetId="6">'5.kiemelt ei.feladatonként'!$A$1:$G$41</definedName>
    <definedName name="_xlnm.Print_Area" localSheetId="11">'9.Eredmény'!$A$1:$E$34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0" i="23"/>
  <c r="C70"/>
  <c r="D68"/>
  <c r="C68"/>
  <c r="D65"/>
  <c r="C65"/>
  <c r="D64"/>
  <c r="C64"/>
  <c r="D62"/>
  <c r="C62"/>
  <c r="D60"/>
  <c r="C60"/>
  <c r="D58"/>
  <c r="C58"/>
  <c r="D52"/>
  <c r="C52"/>
  <c r="D51"/>
  <c r="C51"/>
  <c r="D45"/>
  <c r="C45"/>
  <c r="D44"/>
  <c r="C44"/>
  <c r="D34"/>
  <c r="C34"/>
  <c r="D27"/>
  <c r="C27"/>
  <c r="D26"/>
  <c r="C26"/>
  <c r="D19"/>
  <c r="C19"/>
  <c r="D13"/>
  <c r="C13"/>
  <c r="D12"/>
  <c r="C12"/>
  <c r="D11"/>
  <c r="D73" s="1"/>
  <c r="C11"/>
  <c r="C73" s="1"/>
  <c r="C46" i="25" l="1"/>
  <c r="C32"/>
  <c r="C40" s="1"/>
  <c r="C47" s="1"/>
  <c r="C39"/>
  <c r="C18"/>
  <c r="C13"/>
  <c r="C19" s="1"/>
  <c r="G42"/>
  <c r="G46" s="1"/>
  <c r="F42"/>
  <c r="F46" s="1"/>
  <c r="E42"/>
  <c r="E46" s="1"/>
  <c r="D42"/>
  <c r="D46" s="1"/>
  <c r="G39"/>
  <c r="F39"/>
  <c r="E39"/>
  <c r="D39"/>
  <c r="G32"/>
  <c r="G40" s="1"/>
  <c r="G47" s="1"/>
  <c r="F32"/>
  <c r="F40" s="1"/>
  <c r="F47" s="1"/>
  <c r="E32"/>
  <c r="E40" s="1"/>
  <c r="E47" s="1"/>
  <c r="D32"/>
  <c r="D40" s="1"/>
  <c r="D47" s="1"/>
  <c r="G18"/>
  <c r="F18"/>
  <c r="E18"/>
  <c r="D18"/>
  <c r="G13"/>
  <c r="G19" s="1"/>
  <c r="F13"/>
  <c r="F19" s="1"/>
  <c r="E13"/>
  <c r="E19" s="1"/>
  <c r="D13"/>
  <c r="D19" s="1"/>
  <c r="C40" i="5" l="1"/>
  <c r="C26"/>
  <c r="C15"/>
  <c r="G39" l="1"/>
  <c r="F39"/>
  <c r="D39"/>
  <c r="G38"/>
  <c r="F38"/>
  <c r="D38"/>
  <c r="G37"/>
  <c r="F37"/>
  <c r="D37"/>
  <c r="G36"/>
  <c r="F36"/>
  <c r="D36"/>
  <c r="G35"/>
  <c r="F35"/>
  <c r="E35"/>
  <c r="D35"/>
  <c r="G34"/>
  <c r="F34"/>
  <c r="E34"/>
  <c r="G33"/>
  <c r="F33"/>
  <c r="E33"/>
  <c r="D33"/>
  <c r="G32"/>
  <c r="F32"/>
  <c r="E32"/>
  <c r="D32"/>
  <c r="G31"/>
  <c r="F31"/>
  <c r="E31"/>
  <c r="D31"/>
  <c r="E26"/>
  <c r="D26"/>
  <c r="G15"/>
  <c r="F15"/>
  <c r="E15"/>
  <c r="D15"/>
  <c r="H11" i="24"/>
  <c r="G11"/>
  <c r="F11"/>
  <c r="E11"/>
  <c r="C11"/>
  <c r="F29" i="27"/>
  <c r="F24" i="11"/>
  <c r="E24"/>
  <c r="K23"/>
  <c r="J23"/>
  <c r="J24" s="1"/>
  <c r="E23"/>
  <c r="D23"/>
  <c r="C23"/>
  <c r="M16"/>
  <c r="M24" s="1"/>
  <c r="L16"/>
  <c r="L24" s="1"/>
  <c r="K16"/>
  <c r="K24" s="1"/>
  <c r="J16"/>
  <c r="I16"/>
  <c r="I23" s="1"/>
  <c r="E16"/>
  <c r="D16"/>
  <c r="D24" s="1"/>
  <c r="C16"/>
  <c r="D23" i="10"/>
  <c r="M22"/>
  <c r="L22"/>
  <c r="K22"/>
  <c r="J22"/>
  <c r="I22"/>
  <c r="G22"/>
  <c r="F22"/>
  <c r="E22"/>
  <c r="D22"/>
  <c r="C22"/>
  <c r="M15"/>
  <c r="M23" s="1"/>
  <c r="L15"/>
  <c r="L23" s="1"/>
  <c r="K15"/>
  <c r="K23" s="1"/>
  <c r="J15"/>
  <c r="J23" s="1"/>
  <c r="I15"/>
  <c r="G15"/>
  <c r="G23" s="1"/>
  <c r="F15"/>
  <c r="F23" s="1"/>
  <c r="E15"/>
  <c r="E23" s="1"/>
  <c r="D15"/>
  <c r="C15"/>
  <c r="E95" i="27"/>
  <c r="E87"/>
  <c r="E79"/>
  <c r="E74"/>
  <c r="E70"/>
  <c r="E49"/>
  <c r="E9"/>
  <c r="C101"/>
  <c r="F100"/>
  <c r="D100"/>
  <c r="F95"/>
  <c r="D95"/>
  <c r="D87"/>
  <c r="F80"/>
  <c r="F87" s="1"/>
  <c r="F79"/>
  <c r="F70"/>
  <c r="F74" s="1"/>
  <c r="C63"/>
  <c r="F62"/>
  <c r="F58"/>
  <c r="E58"/>
  <c r="D58"/>
  <c r="F55"/>
  <c r="E55"/>
  <c r="D55"/>
  <c r="F49"/>
  <c r="D49"/>
  <c r="F34"/>
  <c r="D34"/>
  <c r="E29"/>
  <c r="D29"/>
  <c r="F23"/>
  <c r="D23"/>
  <c r="D35" s="1"/>
  <c r="F20"/>
  <c r="E20"/>
  <c r="D20"/>
  <c r="F12"/>
  <c r="E12"/>
  <c r="D12"/>
  <c r="F9"/>
  <c r="E13"/>
  <c r="D9"/>
  <c r="G77" i="26"/>
  <c r="F77"/>
  <c r="E77"/>
  <c r="D77"/>
  <c r="C77"/>
  <c r="G72"/>
  <c r="F72"/>
  <c r="E72"/>
  <c r="D72"/>
  <c r="C72"/>
  <c r="G65"/>
  <c r="F65"/>
  <c r="F73" s="1"/>
  <c r="F78" s="1"/>
  <c r="E56"/>
  <c r="E65" s="1"/>
  <c r="D56"/>
  <c r="D65" s="1"/>
  <c r="D73" s="1"/>
  <c r="D78" s="1"/>
  <c r="G45"/>
  <c r="F45"/>
  <c r="E45"/>
  <c r="D45"/>
  <c r="C45"/>
  <c r="G41"/>
  <c r="F41"/>
  <c r="E41"/>
  <c r="D41"/>
  <c r="C41"/>
  <c r="G33"/>
  <c r="F33"/>
  <c r="E33"/>
  <c r="D33"/>
  <c r="C33"/>
  <c r="G29"/>
  <c r="F29"/>
  <c r="E29"/>
  <c r="D29"/>
  <c r="C29"/>
  <c r="G18"/>
  <c r="F18"/>
  <c r="E18"/>
  <c r="D18"/>
  <c r="C18"/>
  <c r="G12"/>
  <c r="G35" s="1"/>
  <c r="G42" s="1"/>
  <c r="G46" s="1"/>
  <c r="F12"/>
  <c r="E12"/>
  <c r="E35" s="1"/>
  <c r="E42" s="1"/>
  <c r="E46" s="1"/>
  <c r="D12"/>
  <c r="C12"/>
  <c r="G43" i="1"/>
  <c r="F43"/>
  <c r="D43"/>
  <c r="C43"/>
  <c r="E39"/>
  <c r="E43" s="1"/>
  <c r="G36"/>
  <c r="F36"/>
  <c r="C36"/>
  <c r="E33"/>
  <c r="E36" s="1"/>
  <c r="D33"/>
  <c r="D36" s="1"/>
  <c r="G30"/>
  <c r="F30"/>
  <c r="F37" s="1"/>
  <c r="F44" s="1"/>
  <c r="E30"/>
  <c r="E37" s="1"/>
  <c r="E44" s="1"/>
  <c r="D30"/>
  <c r="C30"/>
  <c r="G18"/>
  <c r="F18"/>
  <c r="E18"/>
  <c r="D18"/>
  <c r="C18"/>
  <c r="G13"/>
  <c r="F13"/>
  <c r="F19" s="1"/>
  <c r="E13"/>
  <c r="D13"/>
  <c r="D19" s="1"/>
  <c r="C13"/>
  <c r="D35" i="26" l="1"/>
  <c r="D42" s="1"/>
  <c r="D46" s="1"/>
  <c r="E73"/>
  <c r="E78" s="1"/>
  <c r="D13" i="27"/>
  <c r="D96"/>
  <c r="D101" s="1"/>
  <c r="D40" i="5"/>
  <c r="F40"/>
  <c r="E40"/>
  <c r="D37" i="1"/>
  <c r="D44" s="1"/>
  <c r="G40" i="5"/>
  <c r="F35" i="27"/>
  <c r="E96"/>
  <c r="E101" s="1"/>
  <c r="E59"/>
  <c r="E63" s="1"/>
  <c r="E35"/>
  <c r="F96"/>
  <c r="F101" s="1"/>
  <c r="F13"/>
  <c r="D59"/>
  <c r="D63" s="1"/>
  <c r="F35" i="26"/>
  <c r="F42" s="1"/>
  <c r="F46" s="1"/>
  <c r="G73"/>
  <c r="G78" s="1"/>
  <c r="C19" i="1"/>
  <c r="E19"/>
  <c r="G19"/>
  <c r="C37"/>
  <c r="C44" s="1"/>
  <c r="G37"/>
  <c r="G44" s="1"/>
  <c r="F59" i="27" l="1"/>
  <c r="F63" s="1"/>
  <c r="G12" i="20" l="1"/>
  <c r="F12"/>
  <c r="D12"/>
  <c r="F33" i="22"/>
  <c r="E33"/>
  <c r="D33"/>
  <c r="C33" l="1"/>
  <c r="C6" i="21"/>
  <c r="C11" s="1"/>
  <c r="G19" i="3" l="1"/>
  <c r="F19"/>
  <c r="E19"/>
  <c r="H19"/>
  <c r="F81" i="7" l="1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  <c r="C19" i="3" l="1"/>
</calcChain>
</file>

<file path=xl/sharedStrings.xml><?xml version="1.0" encoding="utf-8"?>
<sst xmlns="http://schemas.openxmlformats.org/spreadsheetml/2006/main" count="1019" uniqueCount="713">
  <si>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</si>
  <si>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</si>
  <si>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</si>
  <si>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</si>
  <si>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</si>
  <si>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</si>
  <si>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</si>
  <si>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</si>
  <si>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</si>
  <si>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</si>
  <si>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</si>
  <si>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</si>
  <si>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</si>
  <si>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</si>
  <si>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</si>
  <si>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</si>
  <si>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</si>
  <si>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</si>
  <si>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</si>
  <si>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</si>
  <si>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</si>
  <si>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</si>
  <si>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</si>
  <si>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</si>
  <si>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</si>
  <si>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</si>
  <si>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</si>
  <si>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</si>
  <si>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</si>
  <si>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</si>
  <si>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</si>
  <si>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</si>
  <si>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</si>
  <si>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</si>
  <si>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</si>
  <si>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</si>
  <si>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</si>
  <si>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</si>
  <si>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</si>
  <si>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</si>
  <si>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</si>
  <si>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</si>
  <si>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</si>
  <si>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</si>
  <si>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</si>
  <si>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</si>
  <si>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</si>
  <si>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</si>
  <si>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</si>
  <si>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</si>
  <si>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</si>
  <si>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</si>
  <si>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</si>
  <si>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</si>
  <si>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</si>
  <si>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</si>
  <si>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</si>
  <si>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 xml:space="preserve">                kivitelezés költsége</t>
  </si>
  <si>
    <t xml:space="preserve">                műszaki ellenőrzés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</si>
  <si>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</si>
  <si>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</si>
  <si>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</si>
  <si>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</si>
  <si>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</si>
  <si>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</si>
  <si>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</si>
  <si>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</si>
  <si>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</si>
  <si>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</si>
  <si>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</si>
  <si>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</si>
  <si>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</si>
  <si>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</si>
  <si>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</si>
  <si>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</si>
  <si>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</si>
  <si>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</si>
  <si>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</si>
  <si>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</si>
  <si>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</si>
  <si>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</si>
  <si>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</si>
  <si>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</si>
  <si>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</si>
  <si>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</si>
  <si>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</si>
  <si>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</si>
  <si>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</si>
  <si>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</si>
  <si>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</si>
  <si>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</si>
  <si>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</si>
  <si>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</si>
  <si>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</si>
  <si>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</si>
  <si>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</si>
  <si>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</si>
  <si>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</si>
  <si>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Ellátottak pénzbeli juttatásai</t>
  </si>
  <si>
    <t>Működési célú saját bevételek</t>
  </si>
  <si>
    <t>Működési célú pénzeszköz átvétel önkormányzatoktól (Nemesvámos)</t>
  </si>
  <si>
    <t>Költségvetési bevételek összesen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</si>
  <si>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</si>
  <si>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</si>
  <si>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Államháztartási megelőlgezések visszafizetése</t>
  </si>
  <si>
    <t>Tervezett teljes költség Ft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</si>
  <si>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</si>
  <si>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</si>
  <si>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</si>
  <si>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</si>
  <si>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Felhasználás 2016. december 31-ig Ft</t>
  </si>
  <si>
    <t>2015-2017.</t>
  </si>
  <si>
    <t>2016-2017.</t>
  </si>
  <si>
    <t>2016-2017</t>
  </si>
  <si>
    <t>2017.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</si>
  <si>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</si>
  <si>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</si>
  <si>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</si>
  <si>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</si>
  <si>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</si>
  <si>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</si>
  <si>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</si>
  <si>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</si>
  <si>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</si>
  <si>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</si>
  <si>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</si>
  <si>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</si>
  <si>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</si>
  <si>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</si>
  <si>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</si>
  <si>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</si>
  <si>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</si>
  <si>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</si>
  <si>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</si>
  <si>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</si>
  <si>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</si>
  <si>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</si>
  <si>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</si>
  <si>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</si>
  <si>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</si>
  <si>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</si>
  <si>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</si>
  <si>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</si>
  <si>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</si>
  <si>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</si>
  <si>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</si>
  <si>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</si>
  <si>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</si>
  <si>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</si>
  <si>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</si>
  <si>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</si>
  <si>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</si>
  <si>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</si>
  <si>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</si>
  <si>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</si>
  <si>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</si>
  <si>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</si>
  <si>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</si>
  <si>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</si>
  <si>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</si>
  <si>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</si>
  <si>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</si>
  <si>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</si>
  <si>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</si>
  <si>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</si>
  <si>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</si>
  <si>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</si>
  <si>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</si>
  <si>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</si>
  <si>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</si>
  <si>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</si>
  <si>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</si>
  <si>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</si>
  <si>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</si>
  <si>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</si>
  <si>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</si>
  <si>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</si>
  <si>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</si>
  <si>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</si>
  <si>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</si>
  <si>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</si>
  <si>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</si>
  <si>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</si>
  <si>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</si>
  <si>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</si>
  <si>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</si>
  <si>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</si>
  <si>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</si>
  <si>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</si>
  <si>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</si>
  <si>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</si>
  <si>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</si>
  <si>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</si>
  <si>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</si>
  <si>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</si>
  <si>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</si>
  <si>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</si>
  <si>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</si>
  <si>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</si>
  <si>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</si>
  <si>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</si>
  <si>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Veszprémfajsz Község Önkormányzata - Beruházások, felújítások</t>
  </si>
  <si>
    <t>2017. évi eredeti előirányzat  Ft</t>
  </si>
  <si>
    <t>Orvosi rendelő bővítése, felújítása (kormányzati funkció: 066020)</t>
  </si>
  <si>
    <t xml:space="preserve">               engedélyezési, kiviteli terv költsége</t>
  </si>
  <si>
    <t>Önkormányzati utak kezeléséhez, állapotjavításához, karbantartásához szükséges erő- és munkagépek beszerzése - saját forrás (kormányzati funkció) 045160</t>
  </si>
  <si>
    <t>Telefonbeszerzés részlet fizetése (kormányzati funkció: 011130)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</si>
  <si>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</si>
  <si>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</si>
  <si>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</si>
  <si>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</si>
  <si>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</si>
  <si>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</si>
  <si>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</si>
  <si>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2016. évi tény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</si>
  <si>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</si>
  <si>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</si>
  <si>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</si>
  <si>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</si>
  <si>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</si>
  <si>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</si>
  <si>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Finanszírozási célú kiadások</t>
  </si>
  <si>
    <t>Kötelező és önként vállalt összesen</t>
  </si>
  <si>
    <t>Államháztartási megelőlegezések</t>
  </si>
  <si>
    <t>Kiadások mindösszesen:</t>
  </si>
  <si>
    <t>3. melléklet a         /2017. (          ) önkormányzati rendelethez</t>
  </si>
  <si>
    <t>2017. évi módosított előirányzat (Ft) 14/2017.(VII.14.) ör.</t>
  </si>
  <si>
    <t>Teleplési Arculati Kézikönyv elkészítése (kormányzati funkció: 011130)</t>
  </si>
  <si>
    <t>kerítés felújítása</t>
  </si>
  <si>
    <t>0</t>
  </si>
  <si>
    <t>Orvosi rendelőbe fektető- és vizsgáló ágy beszerzése</t>
  </si>
  <si>
    <t>Rendezvény sátor beszerzése, tűzoltókészülék beszerzése (082092)</t>
  </si>
  <si>
    <t>Felhalmozási célú támogatások  államháztartáson belülről (Német Nemz. Önkormányzattól)</t>
  </si>
  <si>
    <t>2017.évi módosított előirányzat (Ft) 17/2017.(XII 7.) ör.</t>
  </si>
  <si>
    <t>nem r.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</si>
  <si>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</si>
  <si>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</si>
  <si>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</si>
  <si>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</si>
  <si>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</si>
  <si>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</si>
  <si>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</si>
  <si>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</si>
  <si>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</si>
  <si>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E)        Alaptevékenység szabad maradványa (=A-D)</t>
  </si>
  <si>
    <t>A központi költségvetésből támogatásként rendelkezésre bocsátott összeg</t>
  </si>
  <si>
    <t>Az önkormányzat által fel nem használt, de a következő évben jogszerűen felhasználható összeg</t>
  </si>
  <si>
    <t>Eltérés (=3-4-5)</t>
  </si>
  <si>
    <t>II.12. Kistelepülési önkormányzatok alacsony összegű fejlesztéseinek támogatása</t>
  </si>
  <si>
    <t>A Magyarország 2014. évi központi költségvetéséről szóló 2013. évi CCXXX. törvény 3. melléklet 10. a) pontja szerinti, az adósságkonszolidációban részt nem vett települési önkormányzatok fejlesztéseinek támogatása</t>
  </si>
  <si>
    <t>A Magyarország 2016. évi központi költségvetéséről szóló 2015. évi C. törvény 3. melléklet II. 8 pontja szerinti, az adósságkonszolidációban nem részesült települési önkormányzatok fejlesztéseinek támogatása</t>
  </si>
  <si>
    <t>Előző időszak</t>
  </si>
  <si>
    <t>Módosítások (+/-)</t>
  </si>
  <si>
    <t>Tárgyi időszak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</si>
  <si>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</si>
  <si>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</si>
  <si>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</si>
  <si>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</si>
  <si>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A/II Tárgyi eszközök  (=A/II/1+...+A/II/5)</t>
  </si>
  <si>
    <t>A/III/1 Tartós részesedések (=A/III/1a+…+A/III/1e)</t>
  </si>
  <si>
    <t>A/III/1b - ebből: tartós részesedések nem pénzügyi vállalkozásban</t>
  </si>
  <si>
    <t>A/III Befektetett pénzügyi eszközök (=A/III/1+A/III/2+A/III/3)</t>
  </si>
  <si>
    <t>A/IV/1 Koncesszióba, vagyonkezelésbe adott eszközök (=A/IV/1a+A/IV/1b+A/IV/1c)</t>
  </si>
  <si>
    <t>A/IV/1b - ebből: tárgyi eszközök</t>
  </si>
  <si>
    <t>A/IV Koncesszióba, vagyonkezelésbe adott eszközök (=A/IV/1+A/IV/2)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</si>
  <si>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</si>
  <si>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</si>
  <si>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</si>
  <si>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</si>
  <si>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</si>
  <si>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</si>
  <si>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</si>
  <si>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</si>
  <si>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</si>
  <si>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</si>
  <si>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</si>
  <si>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</si>
  <si>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</si>
  <si>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D/I/4i - ebből: költségvetési évben esedékes követelések egyéb működési bevételekre</t>
  </si>
  <si>
    <t>D/I Költségvetési évben esedékes követelések (=D/I/1+…+D/I/8)</t>
  </si>
  <si>
    <t>D/II/3e - ebből: költségvetési évet követően esedékes követelések termékek és szolgáltatások adóira</t>
  </si>
  <si>
    <t>D/II Költségvetési évet követően esedékes követelések (=D/II/1+…+D/II/8)</t>
  </si>
  <si>
    <t>D) KÖVETELÉSEK  (=D/I+D/II+D/III)</t>
  </si>
  <si>
    <t>ESZKÖZÖK ÖSSZESEN (=A+B+C+D+E+F)</t>
  </si>
  <si>
    <t>G/I  Nemzeti vagyon induláskori értéke</t>
  </si>
  <si>
    <t>G/II Nemzeti vagyon változásai</t>
  </si>
  <si>
    <t>G/IV Felhalmozott eredmény</t>
  </si>
  <si>
    <t>G/VI Mérleg szerinti eredmény</t>
  </si>
  <si>
    <t>G/ SAJÁT TŐKE  (= G/I+…+G/VI)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</si>
  <si>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</si>
  <si>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</si>
  <si>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 Költségvetési évet követően esedékes kötelezettségek (=H/II/1+…+H/II/9)</t>
  </si>
  <si>
    <t>H/III/3 Más szervezetet megillető bevételek elszámolása</t>
  </si>
  <si>
    <t>H/III Kötelezettség jellegű sajátos elszámolások (=H/III/1+…+H/III/10)</t>
  </si>
  <si>
    <t>H) KÖTELEZETTSÉGEK (=H/I+H/II+H/III)</t>
  </si>
  <si>
    <t>J/2 Költségek, ráfordítások passzív időbeli elhatárolása</t>
  </si>
  <si>
    <t>J) PASSZÍV IDŐBELI ELHATÁROLÁSOK (=J/1+J/2+J/3)</t>
  </si>
  <si>
    <t>FORRÁSOK ÖSSZESEN (=G+H+I+J)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</si>
  <si>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</si>
  <si>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</si>
  <si>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</si>
  <si>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</si>
  <si>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</si>
  <si>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</si>
  <si>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</si>
  <si>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</si>
  <si>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</si>
  <si>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</si>
  <si>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</si>
  <si>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</si>
  <si>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</si>
  <si>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</si>
  <si>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</si>
  <si>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</si>
  <si>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</si>
  <si>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</si>
  <si>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20 Egyéb kapott (járó) kamatok és kamatjellegű eredményszemléletű bevételek</t>
  </si>
  <si>
    <t>24 Fizetendő kamatok és kamatjellegű ráfordítások</t>
  </si>
  <si>
    <t>B)  PÉNZÜGYI MŰVELETEK EREDMÉNYE (=VIII-IX)</t>
  </si>
  <si>
    <t>C)  MÉRLEG SZERINTI EREDMÉNY (=±A±B)</t>
  </si>
  <si>
    <t>Gazdálkodó szervezet megnevezése</t>
  </si>
  <si>
    <t>Részesedés mértéke (%-ban)</t>
  </si>
  <si>
    <t>Részesedés összege (Ft-ban)</t>
  </si>
  <si>
    <t>Bakonykarszt Zrt</t>
  </si>
  <si>
    <t>25% alatti</t>
  </si>
  <si>
    <t xml:space="preserve">       ÖSSZESEN:</t>
  </si>
  <si>
    <t> Bankszámlák egyenlege</t>
  </si>
  <si>
    <t> Pénztárak és betétkönyvek egyenlege</t>
  </si>
  <si>
    <t>Bevételek   ( + )</t>
  </si>
  <si>
    <t>Kiadások    ( - )</t>
  </si>
  <si>
    <t>Adósságot keletkeztető ügyletekből és egyéb kezességvállalásokból fennálló kötelezettségek</t>
  </si>
  <si>
    <t xml:space="preserve">E </t>
  </si>
  <si>
    <t>Kormány hozzájárulásával létesítendő adósságot keletkeztető ügylet</t>
  </si>
  <si>
    <t>Hitel, kölcsön felvétele, átvállalása</t>
  </si>
  <si>
    <t>Hitelviszonyt megtestesítő értékpapír fogalomba hozatala</t>
  </si>
  <si>
    <t>Váltó  kibocsátása</t>
  </si>
  <si>
    <t>Pénzügyi lízing</t>
  </si>
  <si>
    <t>Visszavásárlási  kötelezettség  kikötésével  megkötött adásvételi szerződés eladói félként való megkötése</t>
  </si>
  <si>
    <t>Szerződésben  kapott, legalább 365 nap  időtartamú halasztott fizetés, részletfizetés</t>
  </si>
  <si>
    <t>Hitelintézet által, származékos máveletek különbözeteként az  ÁKK Zrt.-nél elhelyezett fedezeti betétek és azok  összege</t>
  </si>
  <si>
    <t>Kormány hozzájárulása nélkül létesítendő adósságot keletkeztető ügylet összesen</t>
  </si>
  <si>
    <t>Kormány hozzájárulása nélkül létesítendő adósságot keletkeztető ügylet</t>
  </si>
  <si>
    <t>Saját bevételek</t>
  </si>
  <si>
    <t>Helyi adóból és a települési adóból származó bevétel</t>
  </si>
  <si>
    <t>Az önkormányzati vagyon és az önkormányzatot megillető vagyoni értékű jog értékesítéséből és hasznosításából származó bevétel</t>
  </si>
  <si>
    <t>Osztalék, a koncessziós díj és a hozambevétel</t>
  </si>
  <si>
    <t>Tárgyi eszköz és az immateriális jószág, részvény, részesedés, vállalat értékesítéséből vagy privatizációból származó bevétel</t>
  </si>
  <si>
    <t>Bírság-, pótlék- és díjbevétel, valamint</t>
  </si>
  <si>
    <t>Kezesség-, illetve garanciavállalással kapcsolatos megtérülés</t>
  </si>
  <si>
    <t>Saját bevételek összesen</t>
  </si>
  <si>
    <t>Az önkormányzatok általános, köznevelési és szociális feladataihoz kapcsolódó támogatások és a helyi önkormányzatok kiegészítő támogatásainak és egyéb kötött felhasználású támogatásainak elszámolása (Ft)</t>
  </si>
  <si>
    <t xml:space="preserve">Veszprémfajsz Község Önkormányzata </t>
  </si>
  <si>
    <t>Részesedés a jegyzett tőke %-ban</t>
  </si>
  <si>
    <t>Működésből származó kötelezettségek összege összesen XII. 31-én
 (Ft-ban)</t>
  </si>
  <si>
    <t>Működésből származó kötelezettségek összege részesedés arányosan összesen XII. 31-én
 (Ft-ban)</t>
  </si>
  <si>
    <t>11.</t>
  </si>
  <si>
    <t>12.</t>
  </si>
  <si>
    <t>13.</t>
  </si>
  <si>
    <t>14.</t>
  </si>
  <si>
    <t>15.</t>
  </si>
  <si>
    <t>16.</t>
  </si>
  <si>
    <t>17.</t>
  </si>
  <si>
    <t>Veszprémfajsz Község Önkormányata tulajdonában álló gazdálkodó szervezetek működéséből származó 
kötelezettségek és részesedések alakulása a 2017. évben</t>
  </si>
  <si>
    <t>Bruttó érték</t>
  </si>
  <si>
    <t>Nettó érték</t>
  </si>
  <si>
    <t>Eszközök</t>
  </si>
  <si>
    <t>A.) Nemzeti vagyonba tarozó befektetett eszközök</t>
  </si>
  <si>
    <t>I. Immateriális javak</t>
  </si>
  <si>
    <t>II. Tárgyi eszközök</t>
  </si>
  <si>
    <t xml:space="preserve">1.Ingatlanok és kapcsolódó vagyoni értékű jogok </t>
  </si>
  <si>
    <t>1.1 Forgalomképtelen ingatlanok és kapcsolódó vagyoni értékű jogok</t>
  </si>
  <si>
    <t>1.2. Korlátozottan forgalomképes ingatlanok és kapcsolódó vagyoni értékű jogok</t>
  </si>
  <si>
    <t>18.</t>
  </si>
  <si>
    <t>19.</t>
  </si>
  <si>
    <t>20.</t>
  </si>
  <si>
    <t>21.</t>
  </si>
  <si>
    <t>22.</t>
  </si>
  <si>
    <t>ebből: "0"-ra leírt korlátozottan forgalomképes ingatlanok és kapcsolódó vagyoni értékű jogok</t>
  </si>
  <si>
    <t>1.3. Üzleti ingatlanok és kapcsolódó vagyoni értékű jogok</t>
  </si>
  <si>
    <t>25.</t>
  </si>
  <si>
    <t>26.</t>
  </si>
  <si>
    <t>27.</t>
  </si>
  <si>
    <t>28.</t>
  </si>
  <si>
    <t>29.</t>
  </si>
  <si>
    <t>ebből: "0"-ra leírt üzleti ingatlanok és kapcsolódó vagyoni értékű jogok</t>
  </si>
  <si>
    <t>2. Gépek,berendezések, felszerelések, járművek</t>
  </si>
  <si>
    <t>2.1. Forgalomképtelen gépek,berendezések, felszerelések, járművek</t>
  </si>
  <si>
    <t>ebből: "0"-ra leírt forgalomképtelen gépek,berendezések, felszerelések, járművek</t>
  </si>
  <si>
    <t>2.2. Korlátozottan forgalomképes gépek,berendezések, felszerelések, járművek</t>
  </si>
  <si>
    <t>ebből: "0"-ra leírt korlátozottan forgalomképes gépek,berendezések, felszerelések, járművek</t>
  </si>
  <si>
    <t>2.3. Üzleti gépek,berendezések, felszerelések, járművek</t>
  </si>
  <si>
    <t>ebből: "0"-ra leírt üzleti gépek,berendezések, felszerelések, járművek</t>
  </si>
  <si>
    <t>23.</t>
  </si>
  <si>
    <t>3. Tenyészállatok</t>
  </si>
  <si>
    <t>24.</t>
  </si>
  <si>
    <t>4. Beruházások, felújítások</t>
  </si>
  <si>
    <t>5. Tárgyi eszközök értékhelyesbítése</t>
  </si>
  <si>
    <t>III. Befektetett pénzügyi eszközök</t>
  </si>
  <si>
    <t>1. Tartós részesedés</t>
  </si>
  <si>
    <t>1.1.Forgalomképtelen tartós részesedés</t>
  </si>
  <si>
    <t>30.</t>
  </si>
  <si>
    <t>1.2.  Korlátozottan forg.képes tartós részesedés</t>
  </si>
  <si>
    <t>31.</t>
  </si>
  <si>
    <t>1.3. Üzleti tartós részesedések</t>
  </si>
  <si>
    <t>32.</t>
  </si>
  <si>
    <t xml:space="preserve">2. Tartós hitelviszonyt megtestesítő értékpapírok </t>
  </si>
  <si>
    <t>33.</t>
  </si>
  <si>
    <t>3. Befektetett pénzügyi eszközök értékhelyesbítése</t>
  </si>
  <si>
    <t>34.</t>
  </si>
  <si>
    <t>IV. Koncesszióba, vagyonkezelésbe adott eszközök</t>
  </si>
  <si>
    <t>35.</t>
  </si>
  <si>
    <t>1. Koncesszióba, vagyonkezelésbe adott eszközök</t>
  </si>
  <si>
    <t>51.</t>
  </si>
  <si>
    <t>1.1. Koncesszióba, vagyonkezelésbe adott forgalomképtelen eszközök</t>
  </si>
  <si>
    <t>52.</t>
  </si>
  <si>
    <t>53.</t>
  </si>
  <si>
    <t>1.2. Koncesszióba, vagyonkezelésbe adott korlátozottan forgalomképes eszközök</t>
  </si>
  <si>
    <t>54.</t>
  </si>
  <si>
    <t>1.3. Koncesszióba, vagyonkezelésbe adott  üzleti eszközök</t>
  </si>
  <si>
    <t>55.</t>
  </si>
  <si>
    <t>2. Koncesszióba, vagyonkezelésbe adott eszközök értékhelyesbítése</t>
  </si>
  <si>
    <t>56.</t>
  </si>
  <si>
    <t>36.</t>
  </si>
  <si>
    <t xml:space="preserve">B) Nemzeti vagyonba tartozó forgóeszközök </t>
  </si>
  <si>
    <t>37.</t>
  </si>
  <si>
    <t>I. Készletek</t>
  </si>
  <si>
    <t>38.</t>
  </si>
  <si>
    <t xml:space="preserve">II. Értékpapírok </t>
  </si>
  <si>
    <t>39.</t>
  </si>
  <si>
    <t>C.) Pénzeszközök</t>
  </si>
  <si>
    <t>40.</t>
  </si>
  <si>
    <t>I. Lekötött bankbetétek</t>
  </si>
  <si>
    <t>41.</t>
  </si>
  <si>
    <t>II. Pénztárak, csekkek, betétkönyvek</t>
  </si>
  <si>
    <t>42.</t>
  </si>
  <si>
    <t>1. Forintpénztár</t>
  </si>
  <si>
    <t>43.</t>
  </si>
  <si>
    <t>III. Forintszámlák</t>
  </si>
  <si>
    <t>44.</t>
  </si>
  <si>
    <t xml:space="preserve">A,B,C összesen: </t>
  </si>
  <si>
    <t>45.</t>
  </si>
  <si>
    <t>Mérlegben nem szereplő eszközök:</t>
  </si>
  <si>
    <t>01.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</si>
  <si>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</si>
  <si>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</si>
  <si>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</si>
  <si>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</si>
  <si>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</si>
  <si>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</si>
  <si>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</si>
  <si>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</si>
  <si>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</si>
  <si>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</si>
  <si>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</si>
  <si>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</si>
  <si>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</si>
  <si>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</si>
  <si>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</si>
  <si>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</si>
  <si>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Összeg  (  Ft )</t>
  </si>
  <si>
    <t>Veszprémfajsz Község Önkormányzata bevételek és kiadások mérlege</t>
  </si>
  <si>
    <t>2017. évi tény (Ft)</t>
  </si>
  <si>
    <t>2018.évi eredeti előirányzat (Ft)</t>
  </si>
  <si>
    <t>2018. évi eredeti előirányzat (Ft)</t>
  </si>
  <si>
    <t>B114 Települési önkormányzatok kulturális feladatainak támogatása</t>
  </si>
  <si>
    <t>Működési célú támogatások államháztartáson belül</t>
  </si>
  <si>
    <t>Magánszemélyek Kommunális adója</t>
  </si>
  <si>
    <t>Egyéb közhatalmi bevételek</t>
  </si>
  <si>
    <t xml:space="preserve">Tárgyi eszközök bérbeadásából származó bevétel </t>
  </si>
  <si>
    <t>Tulajdonosi bevételek (termőföld)</t>
  </si>
  <si>
    <t>kamatbevételek</t>
  </si>
  <si>
    <t xml:space="preserve">Egyéb működési bevételek (vízvételezés, kiadások visszatérítései, kerekítések) </t>
  </si>
  <si>
    <t>Működési célú támogatások államháztartáson belülről közfoglalkoztatás tám.</t>
  </si>
  <si>
    <t>Működési célú támogatások államháztartáson belülről összesen</t>
  </si>
  <si>
    <t>Működési célú pénzeszköz átvétel áht-n kívülről</t>
  </si>
  <si>
    <t>2017. évi tény</t>
  </si>
  <si>
    <t>2018. évi eredeti előirányzat</t>
  </si>
  <si>
    <t>ebből: háziorvosi 171 000, fogorvosi 42 670 ügyelet működtetéséhez</t>
  </si>
  <si>
    <t>ebből: Bursa Hungarica  - Emberi Erőforrás Támogatáskezelő</t>
  </si>
  <si>
    <t>Működési célú pénzeeszköz átadások áht-n kívülre</t>
  </si>
  <si>
    <t>Felhalmozási célú támogatások fel nem használt részének visszafizetése -egyéb fejezeti kezelésű előirányzatok</t>
  </si>
  <si>
    <t>Költségvetési kiadások összesen</t>
  </si>
  <si>
    <t xml:space="preserve">2018. évi módosított előirányzat (Ft) </t>
  </si>
  <si>
    <t>2018. évi teljesítés 2018.12.31.</t>
  </si>
  <si>
    <t>1. melléklet a ../2019.(V….) önkormányzati rendelethez</t>
  </si>
  <si>
    <t>2018.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</si>
  <si>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</si>
  <si>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</si>
  <si>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</si>
  <si>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</si>
  <si>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</si>
  <si>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</si>
  <si>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Külső személyi juttatások összesen</t>
  </si>
  <si>
    <t>Személyi juttatások mind összesen</t>
  </si>
  <si>
    <t>Munkaadókat terhelő járulékok és szociális hozzájárulási adó  (K2)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</si>
  <si>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</si>
  <si>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</si>
  <si>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</si>
  <si>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</si>
  <si>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</si>
  <si>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Készletbeszerzés összesen (K31)</t>
  </si>
  <si>
    <t>Informatikai szolgáltatások igénybevétele (K321)</t>
  </si>
  <si>
    <t>Egyéb kommunikációs szolgáltatások (K322)</t>
  </si>
  <si>
    <t>Kommunikációs szolgáltatások összesen (K32)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</si>
  <si>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</si>
  <si>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</si>
  <si>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</si>
  <si>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</si>
  <si>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</si>
  <si>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Szolgáltatási kiadások  összesen (K33)</t>
  </si>
  <si>
    <t>Működési célú előzetesen felszámított általános forgalmi adó (K351)</t>
  </si>
  <si>
    <t>Kamatkiadások  (K353)</t>
  </si>
  <si>
    <t>ebből: államháztartáson belül (K353)</t>
  </si>
  <si>
    <t>Egyéb dologi kiadások (K355)</t>
  </si>
  <si>
    <t>Különféle befizetések és egyéb dologi kiadások összesen (K35)</t>
  </si>
  <si>
    <t>Dologi kiadások mind összesen (K3)</t>
  </si>
  <si>
    <t>Egyéb nem intézményi ellátások  (K48)</t>
  </si>
  <si>
    <t>ebből: települési támogatás [Szoctv. 45. §], (K48)</t>
  </si>
  <si>
    <t>Ellátottak pénzbeli juttatásai összesen (K4)</t>
  </si>
  <si>
    <t>A helyi önkormányzatok előző évi elszámolásából származó kiadások (K5021)</t>
  </si>
  <si>
    <t>Egyéb működési célú támogatások államháztartáson belülre (K506)</t>
  </si>
  <si>
    <t>ebből: helyi önkormányzatok és költségvetési szerveik (K506)</t>
  </si>
  <si>
    <t>ebből: társulások és költségvetési szerveik (K506)</t>
  </si>
  <si>
    <t>ebből központi költségvetési szervek</t>
  </si>
  <si>
    <t>Egyéb működési célú támogatások államháztartáson kívülre  (K512)</t>
  </si>
  <si>
    <t>ebből: egyházi jogi személyek (K512)</t>
  </si>
  <si>
    <t>ebből: egyéb civil szervezetek (K512)</t>
  </si>
  <si>
    <t>Tartalékok (K513)</t>
  </si>
  <si>
    <t>Egyéb működési célú kiadások összesen (K5)</t>
  </si>
  <si>
    <t>Felhalmozási célú pénzeszköz átadás áht-n belül</t>
  </si>
  <si>
    <t>Immateriális javak beszerzése, létesítése (K61)</t>
  </si>
  <si>
    <t>Egyéb tárgyi eszközök beszerzése, létesítése (K64)</t>
  </si>
  <si>
    <t>Ingatlanok beszerzése, létesítése</t>
  </si>
  <si>
    <t>Beruházási célú előzetesen felszámított általános forgalmi adó (K67)</t>
  </si>
  <si>
    <t>Beruházások összesen (K6)</t>
  </si>
  <si>
    <t>Ingatlanok felújítása (K71)</t>
  </si>
  <si>
    <t>Felújítási célú előzetesen felszámított általános forgalmi adó (K74)</t>
  </si>
  <si>
    <t>Felújítások összesen (K7)</t>
  </si>
  <si>
    <t>Költségvetési kiadások összesn (K1-K8)</t>
  </si>
  <si>
    <t>Államháztartáson belüli megelőlegezések visszafizetése (K914)</t>
  </si>
  <si>
    <t>Pénzeszközök lekötött bankbetétként elhelyezése (K916)</t>
  </si>
  <si>
    <t>Finanszírozási kiadások (=54+55) (K9)</t>
  </si>
  <si>
    <t>Kiadások mind összesen</t>
  </si>
  <si>
    <t>BEVÉTELEK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</si>
  <si>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</si>
  <si>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</si>
  <si>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</si>
  <si>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</si>
  <si>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Önkormányzatok működési támogatásai összesen (B11)</t>
  </si>
  <si>
    <t>Egyéb működési célú támogatások bevételei államháztartáson belülről (B16)</t>
  </si>
  <si>
    <t>ebből: elkülönített állami pénzalapok (B16)</t>
  </si>
  <si>
    <t>ebből: helyi önkormányzatok és költségvetési szerveik (B16)</t>
  </si>
  <si>
    <t>Működési célú támogatások államháztartáson belülről összesen (B1)</t>
  </si>
  <si>
    <t>Felhalmozási célú önkormányzati támogatások (B21)</t>
  </si>
  <si>
    <t>Egyéb felhalmozási célú támogatások bevételei államháztartáson belülről (B25)</t>
  </si>
  <si>
    <t>ebből: nemzetiségi önkormányzatok és költségvetési szerveik (B25)</t>
  </si>
  <si>
    <t>ebből: fejezeti kezelésű EU és haza társfin. Támogatások</t>
  </si>
  <si>
    <t>Felhalmozási célú támogatások államháztartáson belülről összesen (B2)</t>
  </si>
  <si>
    <t>Vagyoni tipusú adók(B34)</t>
  </si>
  <si>
    <t>ebből: magánszemélyek kommunális adója (B34)</t>
  </si>
  <si>
    <t>ebből: telekadó (B34)</t>
  </si>
  <si>
    <t>Értékesítési és forgalmi adók  (B351)</t>
  </si>
  <si>
    <t>ebből: állandó jeleggel végzett iparűzési tevékenység után fizetett helyi iparűzési adó (B351)</t>
  </si>
  <si>
    <t>Gépjárműadók (B354)</t>
  </si>
  <si>
    <t>Egyéb közhatalmi bevételek  (B36)</t>
  </si>
  <si>
    <t>Közhatalmi bevételek összesen (B3)</t>
  </si>
  <si>
    <t>Szolgáltatások ellenértéke (B402)</t>
  </si>
  <si>
    <t>ebből:tárgyi eszközök bérbeadásából származó bevétel (B402)</t>
  </si>
  <si>
    <t>Közvetített szolgáltatások ellenértéke   (B403)</t>
  </si>
  <si>
    <t>Tulajdonosi bevételek) (B404)</t>
  </si>
  <si>
    <t>Egyéb kapott (járó) kamatok és kamatjellegű bevételek (B4082)</t>
  </si>
  <si>
    <t>Egyéb működési bevételek (B411)</t>
  </si>
  <si>
    <t>ebből: kiadások visszatérítései (B411)</t>
  </si>
  <si>
    <t>Működési bevételek  (B4)</t>
  </si>
  <si>
    <t>Költségvetési bevételek összesen (B1-B7)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</si>
  <si>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</si>
  <si>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</si>
  <si>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</si>
  <si>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</si>
  <si>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Bevételek mind összesen</t>
  </si>
  <si>
    <t>2018. évi teljesítés 2018.12.31. (Ft)</t>
  </si>
  <si>
    <t xml:space="preserve">   Értékpapírok bevételei</t>
  </si>
  <si>
    <t>Veszprémfajszi önkormányzati utak kezeléséhez, állapotjavításához szükséges erő- és munkagépek beszerzése (kormányzati funkció 045160)</t>
  </si>
  <si>
    <t>2017-2018</t>
  </si>
  <si>
    <t>Egyéb gép, berendezés beszerzése (fűnyíró)</t>
  </si>
  <si>
    <t>6 db összecsukható rendezvényasztal és 36 db tárgyaló,- konferenciaszék, azaz 6 garnitúra bútor (kormányzati funkció) 082092</t>
  </si>
  <si>
    <t xml:space="preserve"> Kálvária stációinak felújítása (önrész) (kormányzati funkció) 082092</t>
  </si>
  <si>
    <t>Veszprémfajsz Község Önkormányzata 2018. évi kiemelt kiadási előirányzatai kötelező, önként vállalt és államigazgatási feladatok szerinti bontásban (Ft)</t>
  </si>
  <si>
    <t>D) Kötelezettségvállalással terhelt maradvány</t>
  </si>
  <si>
    <t>2018. évi teljesítés 2018.12.31.(Ft)</t>
  </si>
  <si>
    <t>D/II/3d - ebből: költségvetési évet követően esedékes követelések vagyoni típusú adókra</t>
  </si>
  <si>
    <t>D/III/1 Adott előlegek (=D/III/1a+…+D/III/1f)</t>
  </si>
  <si>
    <t>D/III/1f - ebből: túlfizetések, téves és visszajáró kifizetések</t>
  </si>
  <si>
    <t>D/III Követelés jellegű sajátos elszámolások (=D/III/1+…+D/III/9)</t>
  </si>
  <si>
    <t>G/III Egyéb eszközök induláskori értéke és változásai</t>
  </si>
  <si>
    <t>H/II/3 Költségvetési évet követően esedékes kötelezettségek dologi kiadásokra</t>
  </si>
  <si>
    <t>H/III/1 Kapott előlegek</t>
  </si>
  <si>
    <t>Veszprémfajsz Község Önkormányzata     MÉRLEG   2018. 12.31.(Ft-ban)</t>
  </si>
  <si>
    <t xml:space="preserve"> Eredménykimutatás 2018.december 31. (Ft-ban)</t>
  </si>
  <si>
    <t>IV Anyagjellegű ráfordítások (=10+11)</t>
  </si>
  <si>
    <t>VIII Pénzügyi műveletek eredményszemléletű bevételei (=20)</t>
  </si>
  <si>
    <t>IX Pénzügyi műveletek ráfordításai (=22)</t>
  </si>
  <si>
    <t>Veszprémfajsz Község Önkormányzata   PÉNZESZKÖZ VÁLTOZÁSOK 2018.</t>
  </si>
  <si>
    <r>
      <t>Pénzkészlet 2018. január 1-jén
e</t>
    </r>
    <r>
      <rPr>
        <i/>
        <sz val="14"/>
        <rFont val="Times New Roman"/>
        <family val="1"/>
        <charset val="238"/>
      </rPr>
      <t>bből:</t>
    </r>
  </si>
  <si>
    <r>
      <t>Záró pénzkészlet 2018. december 31-én
e</t>
    </r>
    <r>
      <rPr>
        <i/>
        <sz val="14"/>
        <rFont val="Times New Roman"/>
        <family val="1"/>
        <charset val="238"/>
      </rPr>
      <t>bből:</t>
    </r>
  </si>
  <si>
    <t>2. melléklet I.5. A 2017. évről áthúzódó bérkompenzáció támogatása</t>
  </si>
  <si>
    <t>2. melléklet I.6. Polgármesteri illetmény támogatása</t>
  </si>
  <si>
    <t>2. melléklet III.2. A települési önkormányzatok szociális feladatainak egyéb támogatása</t>
  </si>
  <si>
    <t>2. melléklet IV.1.d) Települési önkormányzatok nyilvános könyvtári és közművelődési feladatainak támogatása</t>
  </si>
  <si>
    <t>47. cím A költségvetési szerveknél foglalkoztatottak 2018. évi bérkompenzációja</t>
  </si>
  <si>
    <t>81. cím A téli rezsicsökkentésben korábban nem részesült, a vezetékes gáz- vagy távfűtéstől eltérő fűtőanyagot használó háztartások egyszeri támogatása</t>
  </si>
  <si>
    <t>Önkormányzat visszafizetési kötelezettsége és fizetendő kamat összesen</t>
  </si>
  <si>
    <t>2019.</t>
  </si>
  <si>
    <t>2020.</t>
  </si>
  <si>
    <t>2021.</t>
  </si>
  <si>
    <t>2022.</t>
  </si>
  <si>
    <t>2018. évi tény</t>
  </si>
  <si>
    <t>Államháztartási megelőlegezések bevétele (állami támogatás előleg)</t>
  </si>
  <si>
    <t>Honlap karbantartás, üzemeltetés -szerződés szerint- Hoffmann és Tsa</t>
  </si>
  <si>
    <t>2019.06.30</t>
  </si>
  <si>
    <t>Hoffmann és Tsa webtárhely biztosítása</t>
  </si>
  <si>
    <t>9900 + Áf/év</t>
  </si>
  <si>
    <t>x</t>
  </si>
  <si>
    <t>Erőgazdálkodási tevékenység-szerződés szerint</t>
  </si>
  <si>
    <t>2019.12.31.</t>
  </si>
  <si>
    <t>Nemesvámosi Község Önkormányzata Közös Hivatal fenntartása</t>
  </si>
  <si>
    <t>Belső ellenőrzési feladatok ellátása-szerződés szerint</t>
  </si>
  <si>
    <t>Téli rezsicsökkentés támogatásban részesülők tüzelőanyag vásárlása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</si>
  <si>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</si>
  <si>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</si>
  <si>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</si>
  <si>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Bursa Hungarica Felsőoktatási Ösztöndíj Pályázat támogatás</t>
  </si>
  <si>
    <t>2019.06.30.</t>
  </si>
  <si>
    <t>Szűcs és Társa Kft. - erdészeti szolgáltatás</t>
  </si>
  <si>
    <t xml:space="preserve">Nemesvámos Község Önkormányzata Óvodai nevelés biztosítása a Csillagvirág Óvodában </t>
  </si>
  <si>
    <t>110000Ft/gyermek/év</t>
  </si>
  <si>
    <t>Magyar Telecom Nyrt.-mobil telefon</t>
  </si>
  <si>
    <t>Med-Ox 2005 Kft. -foglalkozás eüi szolgáltatás munkavállalók részére</t>
  </si>
  <si>
    <t>Bakonykarszt Zrt - víz- és szennyvízcsatorna szolgáltatás</t>
  </si>
  <si>
    <t>E-on. - villamosenergia szolgáltatás</t>
  </si>
  <si>
    <t>NKH - gázszolgáltatás</t>
  </si>
  <si>
    <t>Nemesvámos Közésg Önkormányzata -rendőr lakás bérleti díjához történő hozzájárulás</t>
  </si>
  <si>
    <t>2. melléklet I.1. települési önkormányzatok működésének támogatása</t>
  </si>
  <si>
    <t>Az önkormányzat által az adott célra 10967606ténylegesen felhasznált összeg</t>
  </si>
  <si>
    <t xml:space="preserve">2018. évi támogatások  mindösszesen </t>
  </si>
  <si>
    <t>Előző években kapott támogatások elszámolása</t>
  </si>
  <si>
    <t>2018. évi támogatásokra vonatkozó visszafizetési kötelezettsége és fizetendő kamat összesen</t>
  </si>
  <si>
    <t>Szerződés lejárata</t>
  </si>
  <si>
    <t>x határozatlan idjű szerződések</t>
  </si>
  <si>
    <t>1. Vagyoni értékű jogok</t>
  </si>
  <si>
    <t>1.1. Forgalomképtelen  vagyoni értékű jogok</t>
  </si>
  <si>
    <t>1.2. Korlátozottan forgalomképes vagyoni értékű jogok</t>
  </si>
  <si>
    <t>ebből: "0"-ra leírt korlátozottan forgalomképes vagyoni értékű jogok</t>
  </si>
  <si>
    <t>1.3. Üzleti vagyoni értékű jogok</t>
  </si>
  <si>
    <t>ebből: "0"-ra leírt üzleti vagyoni értékű jogok</t>
  </si>
  <si>
    <t>2. Szellemi termékek</t>
  </si>
  <si>
    <t>2.1. Forgalomképtelen  szellemi termékek</t>
  </si>
  <si>
    <t>2.2. Korlátozottan forgalomképes szellemi termékek</t>
  </si>
  <si>
    <t>ebből: "0"-ra leírt korlátozottan forgalomképes szellemi termékek</t>
  </si>
  <si>
    <t>2.3. Üzleti szellemi termékek</t>
  </si>
  <si>
    <t>ebből: "0"-ra leírt üzleti szellemi termékek</t>
  </si>
  <si>
    <t>3. Immateriális javak értékhelyesbítése</t>
  </si>
  <si>
    <t>ebből: "0"-ra leírt forgalomképtelen ingatlanok és kapcsolódó vagyoni értékű jogok</t>
  </si>
  <si>
    <t>ebből: tárgyi eszközök</t>
  </si>
  <si>
    <t>46.</t>
  </si>
  <si>
    <t>47.</t>
  </si>
  <si>
    <t>48.</t>
  </si>
  <si>
    <t>49.</t>
  </si>
  <si>
    <t>50.</t>
  </si>
  <si>
    <t>1. Nem tartós részesedések</t>
  </si>
  <si>
    <t>2. Forgatási célú hitelviszonyt megtestesítő értékpapírok</t>
  </si>
  <si>
    <t>ebből: kincstárjegyek</t>
  </si>
  <si>
    <t>1. Éven túli lejáratú forint lekötött bankbetétek</t>
  </si>
  <si>
    <t>2. Éven túli lejáratú deviza lekötött bankbetétek</t>
  </si>
  <si>
    <t>57.</t>
  </si>
  <si>
    <t>58.</t>
  </si>
  <si>
    <t>59.</t>
  </si>
  <si>
    <t>60.</t>
  </si>
  <si>
    <t>1. Kincstáron kívüli forintszámlak</t>
  </si>
  <si>
    <t>61.</t>
  </si>
  <si>
    <t>2. Kincstárban vezetett forintszámlák</t>
  </si>
  <si>
    <t>62.</t>
  </si>
  <si>
    <t>63.</t>
  </si>
  <si>
    <t>Veszprémfajsz Község Önkormányzata bevételei és kiadásai pénzügyi mérlege (Ft-ban)</t>
  </si>
  <si>
    <t xml:space="preserve">2016. évi tény </t>
  </si>
  <si>
    <t xml:space="preserve">2018. évi módosított előirányzat </t>
  </si>
  <si>
    <t>Veszprémfajsz Község Önkormányzata 2018. évi kiadások és bevételek rovatonként (Ft-ban)</t>
  </si>
  <si>
    <t>2017. évi teljesítés 2017.12.31.</t>
  </si>
  <si>
    <t>2018.évi előirányzat</t>
  </si>
  <si>
    <t>2018. évi módosított előirányzat</t>
  </si>
  <si>
    <t>2017. évi  teljesítés</t>
  </si>
  <si>
    <t xml:space="preserve"> Maradványkimutatás 2018. december 31. (Ft)</t>
  </si>
  <si>
    <r>
      <t>4.</t>
    </r>
    <r>
      <rPr>
        <b/>
        <sz val="12"/>
        <rFont val="Times New Roman"/>
        <family val="1"/>
        <charset val="238"/>
      </rPr>
      <t xml:space="preserve"> Üzemeltetésre átvett</t>
    </r>
    <r>
      <rPr>
        <sz val="12"/>
        <rFont val="Times New Roman"/>
        <family val="1"/>
        <charset val="238"/>
      </rPr>
      <t xml:space="preserve"> befektetett eszközök (0133)</t>
    </r>
  </si>
  <si>
    <t>(Ft-ban)</t>
  </si>
  <si>
    <t>Veszprémfajsz Község Önkormányzata bevételek és kiadások mérlege (Ft-ban)</t>
  </si>
  <si>
    <t xml:space="preserve">2019. évi eredeti előirányzat </t>
  </si>
  <si>
    <t>Vagyonkimutatás 2018. december 31.</t>
  </si>
  <si>
    <t>1. melléklet a 4/2019. (V. 22.) önkormányzati rendelethez</t>
  </si>
  <si>
    <t xml:space="preserve"> 2. melléklet a 4/2019. (V. 22.) önkormányzati rendelethez</t>
  </si>
  <si>
    <t>3.1 melléklet a 4/2019. (V. 22.) önkormányzati rendelethez</t>
  </si>
  <si>
    <t>3.2 melléklet a 4/2019. (V. 22.) önkormányzati rendelethez</t>
  </si>
  <si>
    <t>4. melléklet a 4/2019. (V. 22.) önkormányzati rendelethez</t>
  </si>
  <si>
    <t>5. melléklet a 4/2019. (V. 22.) önkormányzati rendelethez</t>
  </si>
  <si>
    <t xml:space="preserve"> 6.  melléklet a 4/2019. (V. 22.) önkormányzati rendelethez</t>
  </si>
  <si>
    <t>7. melléklet a 4/2019. (V. 22.) önkormányzati rendelethez</t>
  </si>
  <si>
    <t>8. melléklet a 4/2019. (V. 22.) önkormányzati rendelethez</t>
  </si>
  <si>
    <t xml:space="preserve">  9. melléklet a 4/2019. (V. 22.) önkormányzati rendelethez</t>
  </si>
  <si>
    <t>10. melléklet a  4/2019. (V. 22.) önkormányzati rendelethez</t>
  </si>
  <si>
    <t xml:space="preserve">  11.  melléklet a 4/2019. (V. 22.) önkormányzati rendelethez</t>
  </si>
  <si>
    <t>12. melléklet a 4/2019. (V. 22.) önkormányzati rendelethez</t>
  </si>
  <si>
    <t>13. melléklet a 4/2019. (V. 22.) önkormányzati rendelethez</t>
  </si>
  <si>
    <t xml:space="preserve">14. melléklet a 4/2019. (V. 22.) önkormányzati rendelethez </t>
  </si>
  <si>
    <t xml:space="preserve">15. melléklet a 4/2019. (V. 22.) önkormányzati rendelethez      </t>
  </si>
</sst>
</file>

<file path=xl/styles.xml><?xml version="1.0" encoding="utf-8"?>
<styleSheet xmlns="http://schemas.openxmlformats.org/spreadsheetml/2006/main">
  <numFmts count="9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  <numFmt numFmtId="167" formatCode="#,###__"/>
    <numFmt numFmtId="168" formatCode="#,##0\ _F_t"/>
    <numFmt numFmtId="169" formatCode="0.000%"/>
    <numFmt numFmtId="170" formatCode="0.0000%"/>
    <numFmt numFmtId="171" formatCode="mmm\ d/"/>
  </numFmts>
  <fonts count="80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4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Times New Roman CE"/>
      <family val="1"/>
      <charset val="238"/>
    </font>
    <font>
      <i/>
      <sz val="12"/>
      <name val="Times New Roman CE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Times New Roman CE"/>
      <family val="1"/>
      <charset val="238"/>
    </font>
    <font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4"/>
      <name val="Times New Roman"/>
      <family val="1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b/>
      <sz val="12"/>
      <name val="Times"/>
      <charset val="238"/>
    </font>
    <font>
      <b/>
      <sz val="14"/>
      <name val="Arial"/>
      <family val="2"/>
      <charset val="238"/>
    </font>
    <font>
      <b/>
      <sz val="16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E5E5E5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A8D08D"/>
      </patternFill>
    </fill>
    <fill>
      <patternFill patternType="solid">
        <fgColor theme="0"/>
        <bgColor rgb="FFBF9000"/>
      </patternFill>
    </fill>
    <fill>
      <patternFill patternType="solid">
        <fgColor theme="9" tint="0.79998168889431442"/>
        <bgColor rgb="FFFFE598"/>
      </patternFill>
    </fill>
    <fill>
      <patternFill patternType="solid">
        <fgColor theme="9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9" tint="0.79998168889431442"/>
        <bgColor rgb="FFFFD965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6" tint="0.79998168889431442"/>
        <bgColor rgb="FFFFD965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ck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8"/>
      </top>
      <bottom style="medium">
        <color indexed="8"/>
      </bottom>
      <diagonal/>
    </border>
    <border>
      <left/>
      <right/>
      <top style="thick">
        <color indexed="8"/>
      </top>
      <bottom/>
      <diagonal/>
    </border>
  </borders>
  <cellStyleXfs count="9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14" fillId="0" borderId="0"/>
    <xf numFmtId="0" fontId="32" fillId="0" borderId="0"/>
    <xf numFmtId="0" fontId="14" fillId="0" borderId="0"/>
    <xf numFmtId="0" fontId="35" fillId="0" borderId="0"/>
    <xf numFmtId="9" fontId="11" fillId="0" borderId="0" applyFont="0" applyFill="0" applyBorder="0" applyAlignment="0" applyProtection="0"/>
    <xf numFmtId="0" fontId="54" fillId="0" borderId="0" applyNumberFormat="0" applyFill="0" applyBorder="0" applyAlignment="0" applyProtection="0"/>
  </cellStyleXfs>
  <cellXfs count="788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/>
    </xf>
    <xf numFmtId="0" fontId="16" fillId="0" borderId="1" xfId="0" applyFont="1" applyBorder="1"/>
    <xf numFmtId="10" fontId="15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5" fillId="0" borderId="1" xfId="1" applyNumberFormat="1" applyFont="1" applyBorder="1" applyAlignment="1">
      <alignment vertical="center"/>
    </xf>
    <xf numFmtId="164" fontId="17" fillId="0" borderId="1" xfId="1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164" fontId="16" fillId="0" borderId="1" xfId="1" applyNumberFormat="1" applyFont="1" applyBorder="1" applyAlignment="1">
      <alignment vertical="center"/>
    </xf>
    <xf numFmtId="166" fontId="29" fillId="0" borderId="1" xfId="1" applyNumberFormat="1" applyFont="1" applyBorder="1" applyAlignment="1">
      <alignment vertical="center"/>
    </xf>
    <xf numFmtId="166" fontId="24" fillId="0" borderId="1" xfId="1" applyNumberFormat="1" applyFont="1" applyBorder="1" applyAlignment="1">
      <alignment horizontal="center" vertical="center" wrapText="1"/>
    </xf>
    <xf numFmtId="166" fontId="28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4" fillId="0" borderId="1" xfId="1" applyNumberFormat="1" applyFont="1" applyBorder="1" applyAlignment="1">
      <alignment horizontal="right" vertical="center"/>
    </xf>
    <xf numFmtId="166" fontId="28" fillId="2" borderId="1" xfId="1" applyNumberFormat="1" applyFont="1" applyFill="1" applyBorder="1" applyAlignment="1">
      <alignment vertical="center"/>
    </xf>
    <xf numFmtId="166" fontId="28" fillId="4" borderId="1" xfId="1" applyNumberFormat="1" applyFont="1" applyFill="1" applyBorder="1" applyAlignment="1">
      <alignment vertical="center"/>
    </xf>
    <xf numFmtId="166" fontId="24" fillId="5" borderId="1" xfId="1" applyNumberFormat="1" applyFont="1" applyFill="1" applyBorder="1" applyAlignment="1">
      <alignment horizontal="right" vertical="center"/>
    </xf>
    <xf numFmtId="166" fontId="24" fillId="5" borderId="1" xfId="1" applyNumberFormat="1" applyFont="1" applyFill="1" applyBorder="1" applyAlignment="1">
      <alignment horizontal="center" vertical="center"/>
    </xf>
    <xf numFmtId="166" fontId="28" fillId="5" borderId="1" xfId="1" applyNumberFormat="1" applyFont="1" applyFill="1" applyBorder="1" applyAlignment="1">
      <alignment vertical="center"/>
    </xf>
    <xf numFmtId="166" fontId="24" fillId="4" borderId="1" xfId="1" applyNumberFormat="1" applyFont="1" applyFill="1" applyBorder="1" applyAlignment="1">
      <alignment horizontal="right" vertical="center"/>
    </xf>
    <xf numFmtId="166" fontId="30" fillId="3" borderId="1" xfId="1" applyNumberFormat="1" applyFont="1" applyFill="1" applyBorder="1" applyAlignment="1">
      <alignment horizontal="right" vertical="center"/>
    </xf>
    <xf numFmtId="166" fontId="28" fillId="3" borderId="1" xfId="1" applyNumberFormat="1" applyFont="1" applyFill="1" applyBorder="1" applyAlignment="1">
      <alignment vertical="center"/>
    </xf>
    <xf numFmtId="166" fontId="31" fillId="3" borderId="1" xfId="1" applyNumberFormat="1" applyFont="1" applyFill="1" applyBorder="1" applyAlignment="1">
      <alignment vertical="center"/>
    </xf>
    <xf numFmtId="166" fontId="28" fillId="0" borderId="1" xfId="1" applyNumberFormat="1" applyFont="1" applyBorder="1" applyAlignment="1">
      <alignment wrapText="1"/>
    </xf>
    <xf numFmtId="3" fontId="15" fillId="0" borderId="1" xfId="1" applyNumberFormat="1" applyFont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4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4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3" fontId="1" fillId="0" borderId="0" xfId="3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right" vertical="center"/>
    </xf>
    <xf numFmtId="0" fontId="34" fillId="0" borderId="0" xfId="0" applyFont="1" applyAlignment="1">
      <alignment vertical="top"/>
    </xf>
    <xf numFmtId="0" fontId="33" fillId="0" borderId="0" xfId="3" applyFont="1" applyFill="1" applyBorder="1" applyAlignment="1">
      <alignment horizontal="center" vertical="center"/>
    </xf>
    <xf numFmtId="0" fontId="33" fillId="0" borderId="0" xfId="5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3" fontId="1" fillId="0" borderId="1" xfId="6" applyNumberFormat="1" applyFont="1" applyFill="1" applyBorder="1" applyAlignment="1">
      <alignment vertical="center"/>
    </xf>
    <xf numFmtId="0" fontId="33" fillId="0" borderId="0" xfId="6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/>
    <xf numFmtId="0" fontId="33" fillId="0" borderId="0" xfId="3" applyFont="1" applyFill="1" applyBorder="1" applyAlignment="1">
      <alignment vertical="center" wrapText="1"/>
    </xf>
    <xf numFmtId="0" fontId="1" fillId="0" borderId="0" xfId="3" applyFont="1" applyFill="1" applyBorder="1" applyAlignment="1">
      <alignment vertical="center" wrapText="1"/>
    </xf>
    <xf numFmtId="1" fontId="2" fillId="0" borderId="0" xfId="3" applyNumberFormat="1" applyFont="1" applyFill="1" applyBorder="1" applyAlignment="1">
      <alignment horizontal="right" vertical="center" wrapText="1"/>
    </xf>
    <xf numFmtId="1" fontId="1" fillId="0" borderId="0" xfId="3" applyNumberFormat="1" applyFont="1" applyFill="1" applyBorder="1" applyAlignment="1">
      <alignment horizontal="right" vertical="center" wrapText="1"/>
    </xf>
    <xf numFmtId="0" fontId="1" fillId="0" borderId="0" xfId="3" applyFont="1" applyFill="1" applyBorder="1" applyAlignment="1">
      <alignment horizontal="left" vertical="center" wrapText="1"/>
    </xf>
    <xf numFmtId="1" fontId="2" fillId="0" borderId="0" xfId="3" applyNumberFormat="1" applyFont="1" applyFill="1" applyBorder="1" applyAlignment="1">
      <alignment horizontal="right" vertical="center"/>
    </xf>
    <xf numFmtId="1" fontId="1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horizontal="right" vertical="center" wrapText="1"/>
    </xf>
    <xf numFmtId="3" fontId="1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Fill="1" applyBorder="1" applyAlignment="1">
      <alignment vertical="center" wrapText="1"/>
    </xf>
    <xf numFmtId="0" fontId="37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 wrapText="1"/>
    </xf>
    <xf numFmtId="3" fontId="37" fillId="0" borderId="0" xfId="3" applyNumberFormat="1" applyFont="1" applyFill="1" applyBorder="1" applyAlignment="1">
      <alignment vertical="center"/>
    </xf>
    <xf numFmtId="3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 wrapText="1"/>
    </xf>
    <xf numFmtId="0" fontId="15" fillId="0" borderId="0" xfId="0" applyFont="1"/>
    <xf numFmtId="0" fontId="26" fillId="0" borderId="1" xfId="3" applyFont="1" applyFill="1" applyBorder="1" applyAlignment="1">
      <alignment horizontal="left" vertical="center" wrapText="1"/>
    </xf>
    <xf numFmtId="0" fontId="26" fillId="0" borderId="1" xfId="3" applyFont="1" applyFill="1" applyBorder="1" applyAlignment="1">
      <alignment horizontal="center" vertical="center"/>
    </xf>
    <xf numFmtId="0" fontId="38" fillId="0" borderId="1" xfId="0" applyFont="1" applyBorder="1"/>
    <xf numFmtId="0" fontId="38" fillId="0" borderId="1" xfId="0" applyFont="1" applyBorder="1" applyAlignment="1">
      <alignment wrapText="1"/>
    </xf>
    <xf numFmtId="3" fontId="38" fillId="0" borderId="1" xfId="0" applyNumberFormat="1" applyFont="1" applyBorder="1" applyAlignment="1">
      <alignment horizontal="right"/>
    </xf>
    <xf numFmtId="3" fontId="26" fillId="0" borderId="1" xfId="6" applyNumberFormat="1" applyFont="1" applyFill="1" applyBorder="1" applyAlignment="1">
      <alignment horizontal="right" vertical="center"/>
    </xf>
    <xf numFmtId="3" fontId="26" fillId="0" borderId="1" xfId="3" applyNumberFormat="1" applyFont="1" applyFill="1" applyBorder="1" applyAlignment="1">
      <alignment horizontal="right" vertical="center"/>
    </xf>
    <xf numFmtId="3" fontId="38" fillId="4" borderId="1" xfId="0" applyNumberFormat="1" applyFont="1" applyFill="1" applyBorder="1" applyAlignment="1">
      <alignment horizontal="right" wrapText="1"/>
    </xf>
    <xf numFmtId="0" fontId="22" fillId="0" borderId="0" xfId="0" applyFont="1"/>
    <xf numFmtId="0" fontId="47" fillId="0" borderId="1" xfId="0" applyFont="1" applyBorder="1"/>
    <xf numFmtId="0" fontId="25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0" xfId="0" applyFont="1"/>
    <xf numFmtId="0" fontId="0" fillId="4" borderId="0" xfId="0" applyFill="1"/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right" vertical="center"/>
    </xf>
    <xf numFmtId="0" fontId="40" fillId="0" borderId="1" xfId="0" applyFont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/>
    </xf>
    <xf numFmtId="0" fontId="0" fillId="0" borderId="0" xfId="0" applyProtection="1"/>
    <xf numFmtId="0" fontId="49" fillId="0" borderId="0" xfId="0" applyFont="1" applyAlignment="1" applyProtection="1">
      <alignment horizontal="right"/>
    </xf>
    <xf numFmtId="0" fontId="50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/>
    </xf>
    <xf numFmtId="0" fontId="0" fillId="0" borderId="0" xfId="0" applyFill="1"/>
    <xf numFmtId="0" fontId="52" fillId="0" borderId="0" xfId="0" applyFont="1" applyFill="1" applyAlignment="1">
      <alignment horizontal="center"/>
    </xf>
    <xf numFmtId="0" fontId="42" fillId="0" borderId="0" xfId="0" applyFont="1" applyFill="1" applyAlignment="1">
      <alignment horizontal="right"/>
    </xf>
    <xf numFmtId="0" fontId="0" fillId="0" borderId="0" xfId="0" applyFill="1" applyAlignment="1">
      <alignment horizontal="center"/>
    </xf>
    <xf numFmtId="0" fontId="20" fillId="0" borderId="0" xfId="0" applyFont="1"/>
    <xf numFmtId="0" fontId="20" fillId="0" borderId="0" xfId="0" applyFont="1" applyAlignment="1"/>
    <xf numFmtId="0" fontId="53" fillId="0" borderId="0" xfId="0" applyFont="1" applyAlignment="1">
      <alignment horizontal="right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37" fontId="20" fillId="0" borderId="1" xfId="0" applyNumberFormat="1" applyFont="1" applyBorder="1" applyAlignment="1">
      <alignment horizontal="right"/>
    </xf>
    <xf numFmtId="0" fontId="19" fillId="0" borderId="1" xfId="0" applyFont="1" applyBorder="1" applyAlignment="1">
      <alignment horizontal="left" vertical="center" wrapText="1"/>
    </xf>
    <xf numFmtId="37" fontId="19" fillId="0" borderId="1" xfId="0" applyNumberFormat="1" applyFont="1" applyBorder="1" applyAlignment="1">
      <alignment horizontal="right"/>
    </xf>
    <xf numFmtId="0" fontId="19" fillId="0" borderId="0" xfId="0" applyFont="1"/>
    <xf numFmtId="0" fontId="7" fillId="0" borderId="1" xfId="0" applyFont="1" applyBorder="1"/>
    <xf numFmtId="168" fontId="20" fillId="0" borderId="0" xfId="0" applyNumberFormat="1" applyFont="1"/>
    <xf numFmtId="0" fontId="7" fillId="0" borderId="1" xfId="0" applyFont="1" applyBorder="1" applyAlignment="1">
      <alignment wrapText="1"/>
    </xf>
    <xf numFmtId="0" fontId="19" fillId="0" borderId="1" xfId="0" applyFont="1" applyBorder="1"/>
    <xf numFmtId="168" fontId="19" fillId="0" borderId="0" xfId="0" applyNumberFormat="1" applyFont="1"/>
    <xf numFmtId="0" fontId="7" fillId="0" borderId="1" xfId="0" applyFont="1" applyFill="1" applyBorder="1" applyAlignment="1">
      <alignment horizontal="center" vertical="top" wrapText="1"/>
    </xf>
    <xf numFmtId="0" fontId="51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1" fillId="0" borderId="1" xfId="0" applyFont="1" applyBorder="1"/>
    <xf numFmtId="3" fontId="51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wrapText="1"/>
    </xf>
    <xf numFmtId="0" fontId="51" fillId="0" borderId="1" xfId="0" applyFont="1" applyBorder="1" applyAlignment="1">
      <alignment horizontal="center" vertical="center"/>
    </xf>
    <xf numFmtId="0" fontId="51" fillId="0" borderId="1" xfId="0" applyFont="1" applyFill="1" applyBorder="1"/>
    <xf numFmtId="0" fontId="0" fillId="0" borderId="0" xfId="0" applyFont="1" applyAlignment="1"/>
    <xf numFmtId="0" fontId="55" fillId="0" borderId="1" xfId="0" applyFont="1" applyBorder="1" applyAlignment="1">
      <alignment horizontal="center" vertical="center" wrapText="1"/>
    </xf>
    <xf numFmtId="3" fontId="56" fillId="4" borderId="1" xfId="0" applyNumberFormat="1" applyFont="1" applyFill="1" applyBorder="1" applyAlignment="1">
      <alignment horizontal="left" wrapText="1"/>
    </xf>
    <xf numFmtId="0" fontId="55" fillId="0" borderId="1" xfId="0" applyFont="1" applyBorder="1" applyAlignment="1">
      <alignment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10" borderId="0" xfId="0" applyFont="1" applyFill="1" applyBorder="1" applyAlignment="1"/>
    <xf numFmtId="3" fontId="1" fillId="1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/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2" fillId="10" borderId="1" xfId="0" applyFont="1" applyFill="1" applyBorder="1" applyAlignment="1">
      <alignment vertical="center"/>
    </xf>
    <xf numFmtId="3" fontId="10" fillId="10" borderId="1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11" borderId="0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vertical="center" wrapText="1"/>
    </xf>
    <xf numFmtId="0" fontId="1" fillId="11" borderId="0" xfId="0" applyFont="1" applyFill="1" applyBorder="1" applyAlignment="1">
      <alignment vertical="center" wrapText="1"/>
    </xf>
    <xf numFmtId="0" fontId="2" fillId="12" borderId="0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1" fillId="12" borderId="0" xfId="0" applyFont="1" applyFill="1" applyBorder="1" applyAlignment="1">
      <alignment horizontal="center" vertical="center"/>
    </xf>
    <xf numFmtId="0" fontId="7" fillId="13" borderId="0" xfId="0" applyFont="1" applyFill="1" applyBorder="1" applyAlignment="1">
      <alignment horizontal="center" vertical="center"/>
    </xf>
    <xf numFmtId="0" fontId="8" fillId="13" borderId="0" xfId="0" applyFont="1" applyFill="1" applyBorder="1" applyAlignment="1">
      <alignment vertical="center"/>
    </xf>
    <xf numFmtId="0" fontId="7" fillId="11" borderId="0" xfId="0" applyFont="1" applyFill="1" applyBorder="1" applyAlignment="1">
      <alignment horizontal="center" vertical="center"/>
    </xf>
    <xf numFmtId="0" fontId="8" fillId="11" borderId="0" xfId="0" applyFont="1" applyFill="1" applyBorder="1" applyAlignment="1">
      <alignment vertical="center"/>
    </xf>
    <xf numFmtId="0" fontId="2" fillId="12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13" borderId="0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vertical="center"/>
    </xf>
    <xf numFmtId="0" fontId="0" fillId="4" borderId="0" xfId="0" applyFont="1" applyFill="1" applyBorder="1" applyAlignment="1"/>
    <xf numFmtId="0" fontId="14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/>
    </xf>
    <xf numFmtId="0" fontId="54" fillId="0" borderId="0" xfId="8" applyAlignment="1"/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/>
    </xf>
    <xf numFmtId="0" fontId="27" fillId="0" borderId="1" xfId="2" applyFont="1" applyBorder="1"/>
    <xf numFmtId="0" fontId="40" fillId="0" borderId="26" xfId="2" applyFont="1" applyBorder="1" applyAlignment="1">
      <alignment horizontal="center" vertical="center"/>
    </xf>
    <xf numFmtId="0" fontId="40" fillId="0" borderId="27" xfId="2" applyFont="1" applyBorder="1" applyAlignment="1">
      <alignment horizontal="center" wrapText="1"/>
    </xf>
    <xf numFmtId="0" fontId="27" fillId="0" borderId="27" xfId="2" applyFont="1" applyBorder="1"/>
    <xf numFmtId="0" fontId="40" fillId="0" borderId="25" xfId="2" applyFont="1" applyBorder="1" applyAlignment="1">
      <alignment wrapText="1"/>
    </xf>
    <xf numFmtId="3" fontId="27" fillId="0" borderId="29" xfId="2" applyNumberFormat="1" applyFont="1" applyBorder="1" applyAlignment="1">
      <alignment horizontal="right" vertical="center"/>
    </xf>
    <xf numFmtId="0" fontId="27" fillId="0" borderId="29" xfId="2" applyFont="1" applyBorder="1" applyAlignment="1">
      <alignment wrapText="1"/>
    </xf>
    <xf numFmtId="0" fontId="59" fillId="0" borderId="29" xfId="2" applyFont="1" applyBorder="1" applyAlignment="1">
      <alignment wrapText="1"/>
    </xf>
    <xf numFmtId="3" fontId="59" fillId="0" borderId="29" xfId="2" applyNumberFormat="1" applyFont="1" applyBorder="1" applyAlignment="1">
      <alignment horizontal="right" vertical="center"/>
    </xf>
    <xf numFmtId="0" fontId="59" fillId="0" borderId="25" xfId="2" applyFont="1" applyBorder="1" applyAlignment="1">
      <alignment wrapText="1"/>
    </xf>
    <xf numFmtId="3" fontId="59" fillId="0" borderId="25" xfId="2" applyNumberFormat="1" applyFont="1" applyBorder="1" applyAlignment="1">
      <alignment horizontal="right" vertical="center"/>
    </xf>
    <xf numFmtId="0" fontId="40" fillId="0" borderId="33" xfId="2" applyFont="1" applyBorder="1" applyAlignment="1">
      <alignment wrapText="1"/>
    </xf>
    <xf numFmtId="3" fontId="40" fillId="0" borderId="33" xfId="2" applyNumberFormat="1" applyFont="1" applyBorder="1" applyAlignment="1">
      <alignment horizontal="right" vertical="center"/>
    </xf>
    <xf numFmtId="0" fontId="27" fillId="0" borderId="26" xfId="2" applyFont="1" applyBorder="1" applyAlignment="1">
      <alignment wrapText="1"/>
    </xf>
    <xf numFmtId="0" fontId="27" fillId="0" borderId="25" xfId="2" applyFont="1" applyBorder="1" applyAlignment="1">
      <alignment horizontal="left" wrapText="1"/>
    </xf>
    <xf numFmtId="3" fontId="27" fillId="0" borderId="25" xfId="2" applyNumberFormat="1" applyFont="1" applyBorder="1" applyAlignment="1">
      <alignment horizontal="right" vertical="center"/>
    </xf>
    <xf numFmtId="3" fontId="27" fillId="0" borderId="26" xfId="2" applyNumberFormat="1" applyFont="1" applyBorder="1" applyAlignment="1">
      <alignment horizontal="right" vertical="center"/>
    </xf>
    <xf numFmtId="0" fontId="40" fillId="0" borderId="33" xfId="2" applyFont="1" applyBorder="1" applyAlignment="1">
      <alignment horizontal="left" wrapText="1"/>
    </xf>
    <xf numFmtId="0" fontId="40" fillId="0" borderId="27" xfId="2" applyFont="1" applyBorder="1" applyAlignment="1">
      <alignment horizontal="left" wrapText="1"/>
    </xf>
    <xf numFmtId="3" fontId="40" fillId="0" borderId="27" xfId="2" applyNumberFormat="1" applyFont="1" applyBorder="1" applyAlignment="1">
      <alignment horizontal="right" vertical="center"/>
    </xf>
    <xf numFmtId="0" fontId="27" fillId="0" borderId="1" xfId="2" applyFont="1" applyBorder="1" applyAlignment="1">
      <alignment horizontal="left" wrapText="1"/>
    </xf>
    <xf numFmtId="3" fontId="27" fillId="0" borderId="36" xfId="2" applyNumberFormat="1" applyFont="1" applyBorder="1" applyAlignment="1">
      <alignment horizontal="right" vertical="center"/>
    </xf>
    <xf numFmtId="0" fontId="40" fillId="0" borderId="26" xfId="2" applyFont="1" applyBorder="1" applyAlignment="1">
      <alignment wrapText="1"/>
    </xf>
    <xf numFmtId="0" fontId="40" fillId="0" borderId="27" xfId="2" applyFont="1" applyBorder="1" applyAlignment="1">
      <alignment horizontal="center"/>
    </xf>
    <xf numFmtId="0" fontId="40" fillId="0" borderId="1" xfId="2" applyFont="1" applyBorder="1" applyAlignment="1">
      <alignment wrapText="1"/>
    </xf>
    <xf numFmtId="0" fontId="27" fillId="0" borderId="1" xfId="2" applyFont="1" applyBorder="1" applyAlignment="1">
      <alignment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57" fillId="0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right" vertical="center"/>
    </xf>
    <xf numFmtId="0" fontId="14" fillId="0" borderId="1" xfId="0" applyFont="1" applyBorder="1"/>
    <xf numFmtId="0" fontId="2" fillId="0" borderId="1" xfId="0" applyFont="1" applyBorder="1"/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 wrapText="1"/>
    </xf>
    <xf numFmtId="0" fontId="7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vertical="center"/>
    </xf>
    <xf numFmtId="0" fontId="14" fillId="0" borderId="0" xfId="0" applyFont="1"/>
    <xf numFmtId="3" fontId="14" fillId="10" borderId="0" xfId="0" applyNumberFormat="1" applyFont="1" applyFill="1"/>
    <xf numFmtId="0" fontId="14" fillId="10" borderId="0" xfId="0" applyFont="1" applyFill="1"/>
    <xf numFmtId="3" fontId="1" fillId="10" borderId="0" xfId="0" applyNumberFormat="1" applyFont="1" applyFill="1" applyAlignment="1">
      <alignment horizontal="right" vertical="center"/>
    </xf>
    <xf numFmtId="3" fontId="14" fillId="0" borderId="0" xfId="0" applyNumberFormat="1" applyFont="1"/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1" fillId="17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6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 wrapText="1"/>
    </xf>
    <xf numFmtId="3" fontId="2" fillId="4" borderId="0" xfId="0" applyNumberFormat="1" applyFont="1" applyFill="1" applyAlignment="1">
      <alignment horizontal="right" vertical="center" wrapText="1"/>
    </xf>
    <xf numFmtId="3" fontId="1" fillId="4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 wrapText="1"/>
    </xf>
    <xf numFmtId="3" fontId="1" fillId="4" borderId="0" xfId="0" applyNumberFormat="1" applyFont="1" applyFill="1" applyAlignment="1">
      <alignment horizontal="right" vertical="center" wrapText="1"/>
    </xf>
    <xf numFmtId="0" fontId="1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vertical="center" wrapText="1"/>
    </xf>
    <xf numFmtId="3" fontId="2" fillId="11" borderId="0" xfId="0" applyNumberFormat="1" applyFont="1" applyFill="1" applyAlignment="1">
      <alignment horizontal="right" vertical="center"/>
    </xf>
    <xf numFmtId="0" fontId="1" fillId="11" borderId="0" xfId="0" applyFont="1" applyFill="1" applyAlignment="1">
      <alignment vertical="center" wrapText="1"/>
    </xf>
    <xf numFmtId="3" fontId="1" fillId="11" borderId="0" xfId="0" applyNumberFormat="1" applyFont="1" applyFill="1" applyAlignment="1">
      <alignment horizontal="right" vertical="center"/>
    </xf>
    <xf numFmtId="0" fontId="2" fillId="12" borderId="0" xfId="0" applyFont="1" applyFill="1" applyAlignment="1">
      <alignment horizontal="center" vertical="center"/>
    </xf>
    <xf numFmtId="0" fontId="2" fillId="12" borderId="0" xfId="0" applyFont="1" applyFill="1" applyAlignment="1">
      <alignment vertical="center" wrapText="1"/>
    </xf>
    <xf numFmtId="3" fontId="2" fillId="12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vertical="center" wrapText="1"/>
    </xf>
    <xf numFmtId="0" fontId="1" fillId="12" borderId="0" xfId="0" applyFont="1" applyFill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8" fillId="13" borderId="0" xfId="0" applyFont="1" applyFill="1" applyAlignment="1">
      <alignment vertical="center"/>
    </xf>
    <xf numFmtId="3" fontId="8" fillId="13" borderId="0" xfId="0" applyNumberFormat="1" applyFont="1" applyFill="1" applyAlignment="1">
      <alignment horizontal="right" vertical="center"/>
    </xf>
    <xf numFmtId="3" fontId="2" fillId="13" borderId="0" xfId="0" applyNumberFormat="1" applyFont="1" applyFill="1" applyAlignment="1">
      <alignment horizontal="right" vertical="center"/>
    </xf>
    <xf numFmtId="0" fontId="7" fillId="11" borderId="0" xfId="0" applyFont="1" applyFill="1" applyAlignment="1">
      <alignment horizontal="center" vertical="center"/>
    </xf>
    <xf numFmtId="0" fontId="8" fillId="11" borderId="0" xfId="0" applyFont="1" applyFill="1" applyAlignment="1">
      <alignment vertical="center"/>
    </xf>
    <xf numFmtId="3" fontId="8" fillId="11" borderId="0" xfId="0" applyNumberFormat="1" applyFont="1" applyFill="1" applyAlignment="1">
      <alignment horizontal="right" vertical="center"/>
    </xf>
    <xf numFmtId="0" fontId="2" fillId="12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3" fontId="1" fillId="12" borderId="0" xfId="0" applyNumberFormat="1" applyFont="1" applyFill="1" applyAlignment="1">
      <alignment horizontal="right" vertical="center"/>
    </xf>
    <xf numFmtId="0" fontId="1" fillId="13" borderId="0" xfId="0" applyFont="1" applyFill="1" applyAlignment="1">
      <alignment horizontal="center" vertical="center"/>
    </xf>
    <xf numFmtId="0" fontId="2" fillId="13" borderId="0" xfId="0" applyFont="1" applyFill="1" applyAlignment="1">
      <alignment vertical="center"/>
    </xf>
    <xf numFmtId="3" fontId="10" fillId="13" borderId="0" xfId="0" applyNumberFormat="1" applyFont="1" applyFill="1" applyAlignment="1">
      <alignment horizontal="right" vertical="center"/>
    </xf>
    <xf numFmtId="0" fontId="14" fillId="4" borderId="0" xfId="0" applyFont="1" applyFill="1"/>
    <xf numFmtId="0" fontId="2" fillId="4" borderId="0" xfId="0" applyFont="1" applyFill="1" applyAlignment="1">
      <alignment horizontal="center" vertical="center"/>
    </xf>
    <xf numFmtId="0" fontId="55" fillId="4" borderId="0" xfId="0" applyFont="1" applyFill="1" applyAlignment="1">
      <alignment horizontal="center" vertical="center" wrapText="1"/>
    </xf>
    <xf numFmtId="0" fontId="54" fillId="0" borderId="0" xfId="8"/>
    <xf numFmtId="3" fontId="2" fillId="4" borderId="0" xfId="0" applyNumberFormat="1" applyFont="1" applyFill="1" applyAlignment="1">
      <alignment horizontal="right" vertical="center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/>
    </xf>
    <xf numFmtId="3" fontId="2" fillId="9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164" fontId="16" fillId="0" borderId="0" xfId="1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57" fillId="0" borderId="1" xfId="0" applyFont="1" applyBorder="1"/>
    <xf numFmtId="0" fontId="57" fillId="0" borderId="1" xfId="0" applyFont="1" applyBorder="1" applyAlignment="1">
      <alignment vertical="center"/>
    </xf>
    <xf numFmtId="166" fontId="51" fillId="0" borderId="1" xfId="1" applyNumberFormat="1" applyFont="1" applyBorder="1" applyAlignment="1">
      <alignment vertical="center"/>
    </xf>
    <xf numFmtId="3" fontId="20" fillId="0" borderId="1" xfId="0" applyNumberFormat="1" applyFont="1" applyBorder="1" applyAlignment="1" applyProtection="1">
      <alignment horizontal="justify"/>
      <protection locked="0"/>
    </xf>
    <xf numFmtId="3" fontId="51" fillId="0" borderId="1" xfId="0" applyNumberFormat="1" applyFont="1" applyBorder="1" applyAlignment="1">
      <alignment vertical="center"/>
    </xf>
    <xf numFmtId="3" fontId="19" fillId="0" borderId="1" xfId="0" applyNumberFormat="1" applyFont="1" applyBorder="1" applyAlignment="1" applyProtection="1">
      <alignment horizontal="justify"/>
      <protection locked="0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57" fillId="0" borderId="0" xfId="0" applyFont="1"/>
    <xf numFmtId="166" fontId="22" fillId="0" borderId="1" xfId="1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vertical="center" wrapText="1"/>
    </xf>
    <xf numFmtId="166" fontId="22" fillId="0" borderId="1" xfId="1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2" fillId="2" borderId="0" xfId="0" applyFont="1" applyFill="1"/>
    <xf numFmtId="0" fontId="3" fillId="5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6" fontId="58" fillId="0" borderId="1" xfId="1" applyNumberFormat="1" applyFont="1" applyBorder="1" applyAlignment="1">
      <alignment vertical="center"/>
    </xf>
    <xf numFmtId="3" fontId="58" fillId="0" borderId="1" xfId="1" applyNumberFormat="1" applyFont="1" applyBorder="1" applyAlignment="1">
      <alignment vertical="center"/>
    </xf>
    <xf numFmtId="3" fontId="58" fillId="0" borderId="1" xfId="0" applyNumberFormat="1" applyFont="1" applyBorder="1" applyAlignment="1">
      <alignment vertical="center"/>
    </xf>
    <xf numFmtId="166" fontId="63" fillId="0" borderId="1" xfId="1" applyNumberFormat="1" applyFont="1" applyBorder="1" applyAlignment="1">
      <alignment vertical="center"/>
    </xf>
    <xf numFmtId="3" fontId="63" fillId="0" borderId="1" xfId="0" applyNumberFormat="1" applyFont="1" applyBorder="1" applyAlignment="1">
      <alignment vertical="center"/>
    </xf>
    <xf numFmtId="3" fontId="63" fillId="0" borderId="1" xfId="1" applyNumberFormat="1" applyFont="1" applyBorder="1" applyAlignment="1">
      <alignment vertical="center"/>
    </xf>
    <xf numFmtId="166" fontId="63" fillId="4" borderId="1" xfId="1" applyNumberFormat="1" applyFont="1" applyFill="1" applyBorder="1" applyAlignment="1">
      <alignment vertical="center"/>
    </xf>
    <xf numFmtId="3" fontId="63" fillId="4" borderId="1" xfId="0" applyNumberFormat="1" applyFont="1" applyFill="1" applyBorder="1" applyAlignment="1">
      <alignment vertical="center"/>
    </xf>
    <xf numFmtId="166" fontId="63" fillId="2" borderId="1" xfId="1" applyNumberFormat="1" applyFont="1" applyFill="1" applyBorder="1" applyAlignment="1">
      <alignment vertical="center"/>
    </xf>
    <xf numFmtId="3" fontId="63" fillId="2" borderId="1" xfId="0" applyNumberFormat="1" applyFont="1" applyFill="1" applyBorder="1" applyAlignment="1">
      <alignment vertical="center"/>
    </xf>
    <xf numFmtId="3" fontId="58" fillId="2" borderId="1" xfId="0" applyNumberFormat="1" applyFont="1" applyFill="1" applyBorder="1" applyAlignment="1">
      <alignment vertical="center"/>
    </xf>
    <xf numFmtId="3" fontId="63" fillId="2" borderId="1" xfId="1" applyNumberFormat="1" applyFont="1" applyFill="1" applyBorder="1" applyAlignment="1">
      <alignment vertical="center"/>
    </xf>
    <xf numFmtId="166" fontId="64" fillId="2" borderId="1" xfId="1" applyNumberFormat="1" applyFont="1" applyFill="1" applyBorder="1" applyAlignment="1">
      <alignment vertical="center"/>
    </xf>
    <xf numFmtId="3" fontId="51" fillId="0" borderId="1" xfId="0" applyNumberFormat="1" applyFont="1" applyBorder="1" applyAlignment="1">
      <alignment vertical="center" wrapText="1"/>
    </xf>
    <xf numFmtId="3" fontId="65" fillId="8" borderId="1" xfId="0" applyNumberFormat="1" applyFont="1" applyFill="1" applyBorder="1" applyAlignment="1">
      <alignment horizontal="right" vertical="center" wrapText="1"/>
    </xf>
    <xf numFmtId="3" fontId="65" fillId="8" borderId="1" xfId="0" applyNumberFormat="1" applyFont="1" applyFill="1" applyBorder="1" applyAlignment="1">
      <alignment horizontal="right" vertical="center"/>
    </xf>
    <xf numFmtId="3" fontId="65" fillId="0" borderId="1" xfId="0" applyNumberFormat="1" applyFont="1" applyBorder="1"/>
    <xf numFmtId="3" fontId="65" fillId="0" borderId="1" xfId="0" applyNumberFormat="1" applyFont="1" applyBorder="1" applyAlignment="1">
      <alignment horizontal="right" vertical="center"/>
    </xf>
    <xf numFmtId="3" fontId="65" fillId="0" borderId="1" xfId="0" applyNumberFormat="1" applyFont="1" applyBorder="1" applyAlignment="1">
      <alignment horizontal="right" vertical="center" wrapText="1"/>
    </xf>
    <xf numFmtId="3" fontId="66" fillId="0" borderId="1" xfId="0" applyNumberFormat="1" applyFont="1" applyBorder="1"/>
    <xf numFmtId="3" fontId="65" fillId="14" borderId="1" xfId="0" applyNumberFormat="1" applyFont="1" applyFill="1" applyBorder="1" applyAlignment="1">
      <alignment horizontal="right" vertical="center"/>
    </xf>
    <xf numFmtId="3" fontId="65" fillId="2" borderId="1" xfId="0" applyNumberFormat="1" applyFont="1" applyFill="1" applyBorder="1" applyAlignment="1">
      <alignment horizontal="right" vertical="center"/>
    </xf>
    <xf numFmtId="3" fontId="65" fillId="9" borderId="1" xfId="0" applyNumberFormat="1" applyFont="1" applyFill="1" applyBorder="1" applyAlignment="1">
      <alignment horizontal="right" vertical="center"/>
    </xf>
    <xf numFmtId="3" fontId="67" fillId="12" borderId="1" xfId="0" applyNumberFormat="1" applyFont="1" applyFill="1" applyBorder="1" applyAlignment="1">
      <alignment horizontal="right" vertical="center"/>
    </xf>
    <xf numFmtId="3" fontId="67" fillId="8" borderId="1" xfId="0" applyNumberFormat="1" applyFont="1" applyFill="1" applyBorder="1" applyAlignment="1">
      <alignment horizontal="right" vertical="center"/>
    </xf>
    <xf numFmtId="3" fontId="67" fillId="0" borderId="1" xfId="0" applyNumberFormat="1" applyFont="1" applyBorder="1" applyAlignment="1">
      <alignment horizontal="right" vertical="center"/>
    </xf>
    <xf numFmtId="3" fontId="65" fillId="15" borderId="1" xfId="0" applyNumberFormat="1" applyFont="1" applyFill="1" applyBorder="1" applyAlignment="1">
      <alignment horizontal="right" vertical="center"/>
    </xf>
    <xf numFmtId="3" fontId="67" fillId="15" borderId="1" xfId="0" applyNumberFormat="1" applyFont="1" applyFill="1" applyBorder="1" applyAlignment="1">
      <alignment horizontal="right" vertical="center"/>
    </xf>
    <xf numFmtId="3" fontId="68" fillId="16" borderId="1" xfId="0" applyNumberFormat="1" applyFont="1" applyFill="1" applyBorder="1" applyAlignment="1">
      <alignment horizontal="right" vertical="center"/>
    </xf>
    <xf numFmtId="3" fontId="65" fillId="16" borderId="1" xfId="0" applyNumberFormat="1" applyFont="1" applyFill="1" applyBorder="1" applyAlignment="1">
      <alignment horizontal="right" vertical="center"/>
    </xf>
    <xf numFmtId="3" fontId="65" fillId="0" borderId="1" xfId="0" applyNumberFormat="1" applyFont="1" applyBorder="1" applyAlignment="1">
      <alignment horizontal="center" vertical="center" wrapText="1"/>
    </xf>
    <xf numFmtId="3" fontId="58" fillId="0" borderId="1" xfId="0" applyNumberFormat="1" applyFont="1" applyBorder="1" applyAlignment="1">
      <alignment vertical="center" wrapText="1"/>
    </xf>
    <xf numFmtId="3" fontId="65" fillId="12" borderId="1" xfId="0" applyNumberFormat="1" applyFont="1" applyFill="1" applyBorder="1" applyAlignment="1">
      <alignment horizontal="right" vertical="center"/>
    </xf>
    <xf numFmtId="3" fontId="67" fillId="10" borderId="1" xfId="0" applyNumberFormat="1" applyFont="1" applyFill="1" applyBorder="1" applyAlignment="1">
      <alignment horizontal="right" vertical="center"/>
    </xf>
    <xf numFmtId="3" fontId="65" fillId="17" borderId="1" xfId="0" applyNumberFormat="1" applyFont="1" applyFill="1" applyBorder="1" applyAlignment="1">
      <alignment horizontal="right" vertical="center"/>
    </xf>
    <xf numFmtId="0" fontId="3" fillId="18" borderId="1" xfId="0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3" fontId="22" fillId="0" borderId="1" xfId="0" applyNumberFormat="1" applyFont="1" applyBorder="1"/>
    <xf numFmtId="165" fontId="0" fillId="0" borderId="0" xfId="0" applyNumberFormat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3" fontId="41" fillId="0" borderId="0" xfId="0" applyNumberFormat="1" applyFont="1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3" fontId="42" fillId="0" borderId="1" xfId="0" applyNumberFormat="1" applyFont="1" applyBorder="1" applyAlignment="1">
      <alignment horizontal="right" vertical="center"/>
    </xf>
    <xf numFmtId="3" fontId="41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165" fontId="23" fillId="0" borderId="0" xfId="0" applyNumberFormat="1" applyFont="1" applyAlignment="1">
      <alignment horizontal="center" vertical="center" wrapText="1"/>
    </xf>
    <xf numFmtId="165" fontId="39" fillId="0" borderId="0" xfId="0" applyNumberFormat="1" applyFont="1" applyAlignment="1">
      <alignment horizontal="center" vertical="center" wrapText="1"/>
    </xf>
    <xf numFmtId="165" fontId="43" fillId="0" borderId="1" xfId="0" applyNumberFormat="1" applyFont="1" applyBorder="1" applyAlignment="1">
      <alignment horizontal="center" vertical="center" wrapText="1"/>
    </xf>
    <xf numFmtId="165" fontId="48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5" fontId="43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44" fillId="0" borderId="0" xfId="0" applyNumberFormat="1" applyFont="1" applyAlignment="1">
      <alignment vertical="center" wrapText="1"/>
    </xf>
    <xf numFmtId="0" fontId="44" fillId="0" borderId="0" xfId="0" applyFont="1" applyAlignment="1">
      <alignment vertical="center" wrapText="1"/>
    </xf>
    <xf numFmtId="3" fontId="44" fillId="0" borderId="0" xfId="0" applyNumberFormat="1" applyFont="1" applyAlignment="1">
      <alignment vertical="center" wrapText="1"/>
    </xf>
    <xf numFmtId="165" fontId="48" fillId="0" borderId="0" xfId="0" applyNumberFormat="1" applyFont="1" applyAlignment="1">
      <alignment vertical="center" wrapText="1"/>
    </xf>
    <xf numFmtId="165" fontId="17" fillId="0" borderId="0" xfId="0" applyNumberFormat="1" applyFont="1" applyAlignment="1">
      <alignment vertical="center" wrapText="1"/>
    </xf>
    <xf numFmtId="49" fontId="44" fillId="0" borderId="0" xfId="0" applyNumberFormat="1" applyFont="1" applyAlignment="1">
      <alignment horizontal="right" vertical="center" wrapText="1"/>
    </xf>
    <xf numFmtId="165" fontId="0" fillId="0" borderId="0" xfId="0" applyNumberFormat="1" applyAlignment="1">
      <alignment horizontal="center" vertical="center" wrapText="1"/>
    </xf>
    <xf numFmtId="165" fontId="21" fillId="0" borderId="0" xfId="0" applyNumberFormat="1" applyFont="1" applyAlignment="1">
      <alignment horizontal="right" vertical="center"/>
    </xf>
    <xf numFmtId="165" fontId="6" fillId="0" borderId="1" xfId="0" applyNumberFormat="1" applyFont="1" applyBorder="1" applyAlignment="1">
      <alignment horizontal="center" vertical="center" wrapText="1"/>
    </xf>
    <xf numFmtId="3" fontId="48" fillId="0" borderId="1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left" vertical="center" wrapText="1" indent="1"/>
    </xf>
    <xf numFmtId="165" fontId="69" fillId="0" borderId="1" xfId="0" applyNumberFormat="1" applyFont="1" applyBorder="1" applyAlignment="1" applyProtection="1">
      <alignment horizontal="right" vertical="center" wrapText="1" indent="1"/>
      <protection locked="0"/>
    </xf>
    <xf numFmtId="165" fontId="51" fillId="0" borderId="1" xfId="0" applyNumberFormat="1" applyFont="1" applyBorder="1" applyAlignment="1">
      <alignment vertical="center" wrapText="1"/>
    </xf>
    <xf numFmtId="3" fontId="69" fillId="0" borderId="1" xfId="0" applyNumberFormat="1" applyFont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Border="1" applyAlignment="1">
      <alignment horizontal="right" vertical="center" wrapText="1" indent="1"/>
    </xf>
    <xf numFmtId="165" fontId="22" fillId="0" borderId="1" xfId="0" applyNumberFormat="1" applyFont="1" applyBorder="1" applyAlignment="1">
      <alignment vertical="center" wrapText="1"/>
    </xf>
    <xf numFmtId="3" fontId="69" fillId="0" borderId="1" xfId="0" applyNumberFormat="1" applyFont="1" applyBorder="1" applyAlignment="1">
      <alignment horizontal="right" vertical="center" wrapText="1" indent="1"/>
    </xf>
    <xf numFmtId="3" fontId="20" fillId="0" borderId="1" xfId="0" applyNumberFormat="1" applyFont="1" applyBorder="1" applyAlignment="1">
      <alignment horizontal="right" vertical="center" wrapText="1" indent="1"/>
    </xf>
    <xf numFmtId="3" fontId="18" fillId="0" borderId="1" xfId="0" applyNumberFormat="1" applyFont="1" applyBorder="1" applyAlignment="1">
      <alignment horizontal="right" vertical="center" wrapText="1" indent="1"/>
    </xf>
    <xf numFmtId="49" fontId="51" fillId="0" borderId="1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49" fontId="22" fillId="0" borderId="1" xfId="0" applyNumberFormat="1" applyFont="1" applyBorder="1" applyAlignment="1">
      <alignment horizontal="right" vertical="center" wrapText="1"/>
    </xf>
    <xf numFmtId="0" fontId="51" fillId="0" borderId="1" xfId="0" applyFont="1" applyBorder="1" applyAlignment="1">
      <alignment vertical="center" wrapText="1"/>
    </xf>
    <xf numFmtId="3" fontId="51" fillId="0" borderId="1" xfId="1" applyNumberFormat="1" applyFont="1" applyBorder="1" applyAlignment="1">
      <alignment horizontal="right" vertical="center" readingOrder="1"/>
    </xf>
    <xf numFmtId="3" fontId="19" fillId="0" borderId="1" xfId="0" applyNumberFormat="1" applyFont="1" applyBorder="1" applyAlignment="1">
      <alignment horizontal="right" vertical="center" wrapText="1" indent="1"/>
    </xf>
    <xf numFmtId="165" fontId="69" fillId="0" borderId="1" xfId="0" applyNumberFormat="1" applyFont="1" applyBorder="1" applyAlignment="1">
      <alignment horizontal="left" vertical="center" wrapText="1" indent="1"/>
    </xf>
    <xf numFmtId="165" fontId="57" fillId="0" borderId="1" xfId="0" applyNumberFormat="1" applyFont="1" applyBorder="1" applyAlignment="1">
      <alignment horizontal="center" vertical="center" wrapText="1"/>
    </xf>
    <xf numFmtId="165" fontId="69" fillId="0" borderId="1" xfId="0" applyNumberFormat="1" applyFont="1" applyBorder="1" applyAlignment="1" applyProtection="1">
      <alignment horizontal="left" vertical="center" wrapText="1" indent="1"/>
      <protection locked="0"/>
    </xf>
    <xf numFmtId="165" fontId="18" fillId="0" borderId="1" xfId="0" applyNumberFormat="1" applyFont="1" applyBorder="1" applyAlignment="1">
      <alignment horizontal="left" vertical="center" wrapText="1" indent="1"/>
    </xf>
    <xf numFmtId="165" fontId="19" fillId="0" borderId="1" xfId="0" applyNumberFormat="1" applyFont="1" applyBorder="1" applyAlignment="1">
      <alignment horizontal="left" vertical="center" wrapText="1" indent="1"/>
    </xf>
    <xf numFmtId="165" fontId="20" fillId="0" borderId="1" xfId="0" applyNumberFormat="1" applyFont="1" applyBorder="1" applyAlignment="1">
      <alignment horizontal="left" vertical="center" wrapText="1" indent="1"/>
    </xf>
    <xf numFmtId="165" fontId="20" fillId="0" borderId="1" xfId="0" applyNumberFormat="1" applyFont="1" applyBorder="1" applyAlignment="1" applyProtection="1">
      <alignment horizontal="left" vertical="center" wrapText="1" indent="1"/>
      <protection locked="0"/>
    </xf>
    <xf numFmtId="165" fontId="19" fillId="0" borderId="1" xfId="0" applyNumberFormat="1" applyFont="1" applyBorder="1" applyAlignment="1">
      <alignment horizontal="righ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53" fillId="0" borderId="1" xfId="0" applyNumberFormat="1" applyFont="1" applyBorder="1" applyAlignment="1">
      <alignment horizontal="right" vertical="center" wrapText="1" indent="1"/>
    </xf>
    <xf numFmtId="3" fontId="20" fillId="0" borderId="1" xfId="0" applyNumberFormat="1" applyFont="1" applyBorder="1" applyAlignment="1" applyProtection="1">
      <alignment horizontal="right" vertical="center" wrapText="1" indent="1"/>
      <protection locked="0"/>
    </xf>
    <xf numFmtId="165" fontId="20" fillId="0" borderId="1" xfId="0" applyNumberFormat="1" applyFont="1" applyBorder="1" applyAlignment="1">
      <alignment horizontal="left" vertical="center" wrapText="1" indent="2"/>
    </xf>
    <xf numFmtId="165" fontId="69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3" fontId="3" fillId="0" borderId="1" xfId="0" applyNumberFormat="1" applyFont="1" applyBorder="1" applyAlignment="1">
      <alignment vertical="center" wrapText="1"/>
    </xf>
    <xf numFmtId="3" fontId="1" fillId="4" borderId="0" xfId="0" applyNumberFormat="1" applyFont="1" applyFill="1"/>
    <xf numFmtId="0" fontId="1" fillId="0" borderId="0" xfId="0" applyFont="1" applyAlignment="1">
      <alignment vertical="center"/>
    </xf>
    <xf numFmtId="3" fontId="1" fillId="0" borderId="0" xfId="0" applyNumberFormat="1" applyFont="1"/>
    <xf numFmtId="0" fontId="10" fillId="0" borderId="0" xfId="0" applyFont="1"/>
    <xf numFmtId="0" fontId="26" fillId="0" borderId="0" xfId="0" applyFont="1" applyAlignment="1">
      <alignment wrapText="1"/>
    </xf>
    <xf numFmtId="0" fontId="26" fillId="0" borderId="0" xfId="0" applyFont="1"/>
    <xf numFmtId="3" fontId="26" fillId="0" borderId="0" xfId="0" applyNumberFormat="1" applyFont="1"/>
    <xf numFmtId="0" fontId="26" fillId="6" borderId="0" xfId="0" applyFont="1" applyFill="1"/>
    <xf numFmtId="3" fontId="26" fillId="6" borderId="0" xfId="0" applyNumberFormat="1" applyFont="1" applyFill="1"/>
    <xf numFmtId="0" fontId="10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0" fillId="0" borderId="0" xfId="0"/>
    <xf numFmtId="3" fontId="22" fillId="0" borderId="1" xfId="0" applyNumberFormat="1" applyFont="1" applyBorder="1" applyAlignment="1">
      <alignment horizontal="right" vertical="top"/>
    </xf>
    <xf numFmtId="3" fontId="51" fillId="0" borderId="1" xfId="0" applyNumberFormat="1" applyFont="1" applyBorder="1"/>
    <xf numFmtId="3" fontId="51" fillId="0" borderId="1" xfId="0" applyNumberFormat="1" applyFont="1" applyBorder="1" applyAlignment="1">
      <alignment horizontal="right" vertical="top"/>
    </xf>
    <xf numFmtId="165" fontId="18" fillId="0" borderId="1" xfId="0" applyNumberFormat="1" applyFont="1" applyBorder="1" applyAlignment="1">
      <alignment horizontal="centerContinuous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3" fontId="7" fillId="0" borderId="1" xfId="2" applyNumberFormat="1" applyFont="1" applyBorder="1" applyAlignment="1">
      <alignment horizontal="right" vertical="center" indent="1"/>
    </xf>
    <xf numFmtId="164" fontId="51" fillId="0" borderId="1" xfId="1" applyNumberFormat="1" applyFont="1" applyBorder="1" applyAlignment="1">
      <alignment vertical="center"/>
    </xf>
    <xf numFmtId="3" fontId="51" fillId="0" borderId="1" xfId="1" applyNumberFormat="1" applyFont="1" applyBorder="1" applyAlignment="1">
      <alignment vertical="center"/>
    </xf>
    <xf numFmtId="10" fontId="51" fillId="0" borderId="1" xfId="0" applyNumberFormat="1" applyFont="1" applyBorder="1" applyAlignment="1">
      <alignment horizontal="center"/>
    </xf>
    <xf numFmtId="3" fontId="3" fillId="0" borderId="1" xfId="2" applyNumberFormat="1" applyFont="1" applyBorder="1" applyAlignment="1">
      <alignment horizontal="right" vertical="center" indent="1"/>
    </xf>
    <xf numFmtId="164" fontId="22" fillId="0" borderId="1" xfId="1" applyNumberFormat="1" applyFont="1" applyBorder="1" applyAlignment="1">
      <alignment vertical="center"/>
    </xf>
    <xf numFmtId="164" fontId="22" fillId="0" borderId="1" xfId="1" applyNumberFormat="1" applyFont="1" applyBorder="1" applyAlignment="1">
      <alignment horizontal="right" vertical="center"/>
    </xf>
    <xf numFmtId="0" fontId="8" fillId="0" borderId="1" xfId="0" applyFont="1" applyBorder="1"/>
    <xf numFmtId="3" fontId="7" fillId="0" borderId="1" xfId="0" applyNumberFormat="1" applyFont="1" applyBorder="1"/>
    <xf numFmtId="3" fontId="8" fillId="0" borderId="1" xfId="0" applyNumberFormat="1" applyFont="1" applyBorder="1"/>
    <xf numFmtId="0" fontId="8" fillId="4" borderId="1" xfId="0" applyFont="1" applyFill="1" applyBorder="1"/>
    <xf numFmtId="3" fontId="7" fillId="4" borderId="1" xfId="0" applyNumberFormat="1" applyFont="1" applyFill="1" applyBorder="1"/>
    <xf numFmtId="0" fontId="7" fillId="4" borderId="1" xfId="0" applyFont="1" applyFill="1" applyBorder="1"/>
    <xf numFmtId="3" fontId="8" fillId="4" borderId="1" xfId="0" applyNumberFormat="1" applyFont="1" applyFill="1" applyBorder="1"/>
    <xf numFmtId="3" fontId="57" fillId="0" borderId="1" xfId="0" applyNumberFormat="1" applyFont="1" applyBorder="1"/>
    <xf numFmtId="0" fontId="60" fillId="0" borderId="1" xfId="0" applyFont="1" applyBorder="1"/>
    <xf numFmtId="3" fontId="60" fillId="0" borderId="1" xfId="0" applyNumberFormat="1" applyFont="1" applyBorder="1"/>
    <xf numFmtId="0" fontId="57" fillId="4" borderId="1" xfId="0" applyFont="1" applyFill="1" applyBorder="1"/>
    <xf numFmtId="0" fontId="52" fillId="0" borderId="0" xfId="0" applyFont="1" applyFill="1" applyAlignment="1" applyProtection="1">
      <alignment horizontal="center" vertical="top"/>
      <protection locked="0"/>
    </xf>
    <xf numFmtId="0" fontId="71" fillId="0" borderId="13" xfId="0" applyFont="1" applyFill="1" applyBorder="1" applyAlignment="1">
      <alignment horizontal="center" vertical="center"/>
    </xf>
    <xf numFmtId="0" fontId="58" fillId="0" borderId="6" xfId="0" applyFont="1" applyFill="1" applyBorder="1" applyAlignment="1" applyProtection="1">
      <alignment horizontal="left" vertical="center" wrapText="1" indent="1"/>
      <protection locked="0"/>
    </xf>
    <xf numFmtId="167" fontId="75" fillId="0" borderId="10" xfId="0" applyNumberFormat="1" applyFont="1" applyFill="1" applyBorder="1" applyAlignment="1" applyProtection="1">
      <alignment horizontal="right" vertical="center"/>
    </xf>
    <xf numFmtId="0" fontId="71" fillId="0" borderId="3" xfId="0" applyFont="1" applyFill="1" applyBorder="1" applyAlignment="1">
      <alignment horizontal="center" vertical="center"/>
    </xf>
    <xf numFmtId="0" fontId="67" fillId="0" borderId="1" xfId="0" applyFont="1" applyFill="1" applyBorder="1" applyAlignment="1">
      <alignment horizontal="left" vertical="center" indent="5"/>
    </xf>
    <xf numFmtId="167" fontId="76" fillId="0" borderId="7" xfId="0" applyNumberFormat="1" applyFont="1" applyFill="1" applyBorder="1" applyAlignment="1" applyProtection="1">
      <alignment horizontal="right" vertical="center"/>
      <protection locked="0"/>
    </xf>
    <xf numFmtId="167" fontId="76" fillId="0" borderId="19" xfId="0" applyNumberFormat="1" applyFont="1" applyFill="1" applyBorder="1" applyAlignment="1" applyProtection="1">
      <alignment horizontal="right" vertical="center"/>
      <protection locked="0"/>
    </xf>
    <xf numFmtId="0" fontId="67" fillId="0" borderId="1" xfId="0" applyFont="1" applyFill="1" applyBorder="1" applyAlignment="1">
      <alignment horizontal="left" vertical="center" indent="1"/>
    </xf>
    <xf numFmtId="0" fontId="71" fillId="0" borderId="15" xfId="0" applyFont="1" applyFill="1" applyBorder="1" applyAlignment="1">
      <alignment horizontal="center" vertical="center"/>
    </xf>
    <xf numFmtId="0" fontId="67" fillId="0" borderId="5" xfId="0" applyFont="1" applyFill="1" applyBorder="1" applyAlignment="1">
      <alignment horizontal="left" vertical="center" indent="1"/>
    </xf>
    <xf numFmtId="167" fontId="76" fillId="0" borderId="20" xfId="0" applyNumberFormat="1" applyFont="1" applyFill="1" applyBorder="1" applyAlignment="1" applyProtection="1">
      <alignment horizontal="right" vertical="center"/>
      <protection locked="0"/>
    </xf>
    <xf numFmtId="0" fontId="71" fillId="0" borderId="21" xfId="0" applyFont="1" applyFill="1" applyBorder="1" applyAlignment="1">
      <alignment horizontal="center" vertical="center"/>
    </xf>
    <xf numFmtId="0" fontId="58" fillId="0" borderId="22" xfId="0" applyFont="1" applyFill="1" applyBorder="1" applyAlignment="1" applyProtection="1">
      <alignment horizontal="left" vertical="center" wrapText="1" indent="1"/>
      <protection locked="0"/>
    </xf>
    <xf numFmtId="167" fontId="75" fillId="0" borderId="18" xfId="0" applyNumberFormat="1" applyFont="1" applyFill="1" applyBorder="1" applyAlignment="1" applyProtection="1">
      <alignment horizontal="right" vertical="center"/>
    </xf>
    <xf numFmtId="0" fontId="71" fillId="0" borderId="23" xfId="0" applyFont="1" applyFill="1" applyBorder="1" applyAlignment="1">
      <alignment horizontal="center" vertical="center"/>
    </xf>
    <xf numFmtId="0" fontId="67" fillId="0" borderId="24" xfId="0" applyFont="1" applyFill="1" applyBorder="1" applyAlignment="1">
      <alignment horizontal="left" vertical="center" indent="5"/>
    </xf>
    <xf numFmtId="168" fontId="20" fillId="0" borderId="1" xfId="0" applyNumberFormat="1" applyFont="1" applyBorder="1"/>
    <xf numFmtId="168" fontId="19" fillId="0" borderId="1" xfId="0" applyNumberFormat="1" applyFont="1" applyBorder="1"/>
    <xf numFmtId="0" fontId="0" fillId="4" borderId="0" xfId="0" applyFont="1" applyFill="1" applyAlignment="1"/>
    <xf numFmtId="0" fontId="14" fillId="4" borderId="1" xfId="0" applyFont="1" applyFill="1" applyBorder="1" applyAlignment="1"/>
    <xf numFmtId="0" fontId="5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right" vertical="center"/>
    </xf>
    <xf numFmtId="0" fontId="2" fillId="2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/>
    </xf>
    <xf numFmtId="3" fontId="8" fillId="16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3" fontId="77" fillId="4" borderId="1" xfId="0" applyNumberFormat="1" applyFont="1" applyFill="1" applyBorder="1" applyAlignment="1">
      <alignment horizontal="left" wrapText="1"/>
    </xf>
    <xf numFmtId="3" fontId="77" fillId="4" borderId="1" xfId="0" applyNumberFormat="1" applyFont="1" applyFill="1" applyBorder="1" applyAlignment="1">
      <alignment horizontal="right" vertical="center"/>
    </xf>
    <xf numFmtId="3" fontId="3" fillId="8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left" vertical="center" wrapText="1"/>
    </xf>
    <xf numFmtId="0" fontId="62" fillId="4" borderId="1" xfId="0" applyFont="1" applyFill="1" applyBorder="1" applyAlignment="1">
      <alignment wrapText="1"/>
    </xf>
    <xf numFmtId="3" fontId="62" fillId="4" borderId="1" xfId="0" applyNumberFormat="1" applyFont="1" applyFill="1" applyBorder="1" applyAlignment="1">
      <alignment horizontal="right" vertical="center"/>
    </xf>
    <xf numFmtId="3" fontId="62" fillId="4" borderId="1" xfId="0" applyNumberFormat="1" applyFont="1" applyFill="1" applyBorder="1" applyAlignment="1"/>
    <xf numFmtId="0" fontId="3" fillId="19" borderId="1" xfId="0" applyFont="1" applyFill="1" applyBorder="1" applyAlignment="1">
      <alignment vertical="center" wrapText="1"/>
    </xf>
    <xf numFmtId="3" fontId="3" fillId="19" borderId="1" xfId="0" applyNumberFormat="1" applyFont="1" applyFill="1" applyBorder="1" applyAlignment="1">
      <alignment horizontal="right" vertical="center"/>
    </xf>
    <xf numFmtId="3" fontId="3" fillId="20" borderId="1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vertical="center" wrapText="1"/>
    </xf>
    <xf numFmtId="3" fontId="3" fillId="9" borderId="1" xfId="0" applyNumberFormat="1" applyFont="1" applyFill="1" applyBorder="1" applyAlignment="1">
      <alignment horizontal="right" vertical="center"/>
    </xf>
    <xf numFmtId="3" fontId="7" fillId="12" borderId="1" xfId="0" applyNumberFormat="1" applyFont="1" applyFill="1" applyBorder="1" applyAlignment="1">
      <alignment horizontal="right" vertical="center"/>
    </xf>
    <xf numFmtId="0" fontId="7" fillId="8" borderId="1" xfId="0" applyFont="1" applyFill="1" applyBorder="1" applyAlignment="1">
      <alignment vertical="center" wrapText="1"/>
    </xf>
    <xf numFmtId="3" fontId="7" fillId="8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right" vertical="center"/>
    </xf>
    <xf numFmtId="0" fontId="3" fillId="21" borderId="1" xfId="0" applyFont="1" applyFill="1" applyBorder="1" applyAlignment="1">
      <alignment vertical="center" wrapText="1"/>
    </xf>
    <xf numFmtId="3" fontId="3" fillId="21" borderId="1" xfId="0" applyNumberFormat="1" applyFont="1" applyFill="1" applyBorder="1" applyAlignment="1">
      <alignment horizontal="right" vertical="center"/>
    </xf>
    <xf numFmtId="3" fontId="7" fillId="21" borderId="1" xfId="0" applyNumberFormat="1" applyFont="1" applyFill="1" applyBorder="1" applyAlignment="1">
      <alignment horizontal="right" vertical="center"/>
    </xf>
    <xf numFmtId="3" fontId="3" fillId="16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vertical="center"/>
    </xf>
    <xf numFmtId="3" fontId="3" fillId="12" borderId="1" xfId="0" applyNumberFormat="1" applyFont="1" applyFill="1" applyBorder="1" applyAlignment="1">
      <alignment horizontal="right" vertical="center"/>
    </xf>
    <xf numFmtId="0" fontId="8" fillId="11" borderId="1" xfId="0" applyFont="1" applyFill="1" applyBorder="1" applyAlignment="1">
      <alignment vertical="center"/>
    </xf>
    <xf numFmtId="3" fontId="8" fillId="11" borderId="1" xfId="0" applyNumberFormat="1" applyFont="1" applyFill="1" applyBorder="1" applyAlignment="1">
      <alignment horizontal="right" vertical="center"/>
    </xf>
    <xf numFmtId="0" fontId="7" fillId="11" borderId="1" xfId="0" applyFont="1" applyFill="1" applyBorder="1" applyAlignment="1">
      <alignment vertical="center"/>
    </xf>
    <xf numFmtId="3" fontId="7" fillId="11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0" fontId="3" fillId="22" borderId="1" xfId="0" applyFont="1" applyFill="1" applyBorder="1" applyAlignment="1">
      <alignment vertical="center"/>
    </xf>
    <xf numFmtId="3" fontId="3" fillId="22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3" fillId="21" borderId="1" xfId="0" applyFont="1" applyFill="1" applyBorder="1" applyAlignment="1">
      <alignment vertical="center"/>
    </xf>
    <xf numFmtId="0" fontId="63" fillId="0" borderId="8" xfId="0" applyFont="1" applyBorder="1" applyAlignment="1" applyProtection="1">
      <alignment horizontal="center" vertical="center" wrapText="1"/>
    </xf>
    <xf numFmtId="0" fontId="63" fillId="0" borderId="11" xfId="0" applyFont="1" applyBorder="1" applyAlignment="1" applyProtection="1">
      <alignment horizontal="center" vertical="center" wrapText="1"/>
    </xf>
    <xf numFmtId="0" fontId="63" fillId="0" borderId="9" xfId="0" applyFont="1" applyBorder="1" applyAlignment="1" applyProtection="1">
      <alignment horizontal="center" vertical="center" wrapText="1"/>
    </xf>
    <xf numFmtId="0" fontId="63" fillId="0" borderId="12" xfId="0" applyFont="1" applyBorder="1" applyAlignment="1" applyProtection="1">
      <alignment horizontal="center" vertical="center" wrapText="1"/>
    </xf>
    <xf numFmtId="0" fontId="63" fillId="0" borderId="3" xfId="0" applyFont="1" applyBorder="1" applyAlignment="1" applyProtection="1">
      <alignment horizontal="center" vertical="top" wrapText="1"/>
    </xf>
    <xf numFmtId="0" fontId="63" fillId="0" borderId="1" xfId="0" applyFont="1" applyBorder="1" applyAlignment="1" applyProtection="1">
      <alignment horizontal="center" vertical="top" wrapText="1"/>
      <protection locked="0"/>
    </xf>
    <xf numFmtId="164" fontId="63" fillId="0" borderId="1" xfId="1" applyNumberFormat="1" applyFont="1" applyBorder="1" applyAlignment="1" applyProtection="1">
      <alignment horizontal="right" vertical="top" wrapText="1"/>
      <protection locked="0"/>
    </xf>
    <xf numFmtId="170" fontId="63" fillId="0" borderId="2" xfId="1" applyNumberFormat="1" applyFont="1" applyBorder="1" applyAlignment="1" applyProtection="1">
      <alignment horizontal="right" vertical="top" wrapText="1"/>
      <protection locked="0"/>
    </xf>
    <xf numFmtId="164" fontId="58" fillId="0" borderId="7" xfId="1" applyNumberFormat="1" applyFont="1" applyBorder="1" applyAlignment="1" applyProtection="1">
      <alignment horizontal="center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9" fontId="58" fillId="0" borderId="1" xfId="7" applyFont="1" applyBorder="1" applyAlignment="1" applyProtection="1">
      <alignment horizontal="center" vertical="center" wrapText="1"/>
      <protection locked="0"/>
    </xf>
    <xf numFmtId="164" fontId="58" fillId="0" borderId="1" xfId="1" applyNumberFormat="1" applyFont="1" applyBorder="1" applyAlignment="1" applyProtection="1">
      <alignment horizontal="center" vertical="center" wrapText="1"/>
      <protection locked="0"/>
    </xf>
    <xf numFmtId="169" fontId="58" fillId="0" borderId="2" xfId="1" applyNumberFormat="1" applyFont="1" applyBorder="1" applyAlignment="1" applyProtection="1">
      <alignment horizontal="center" vertical="center" wrapText="1"/>
      <protection locked="0"/>
    </xf>
    <xf numFmtId="0" fontId="63" fillId="7" borderId="11" xfId="0" applyFont="1" applyFill="1" applyBorder="1" applyAlignment="1" applyProtection="1">
      <alignment horizontal="center" vertical="top" wrapText="1"/>
    </xf>
    <xf numFmtId="164" fontId="63" fillId="0" borderId="11" xfId="1" applyNumberFormat="1" applyFont="1" applyBorder="1" applyAlignment="1" applyProtection="1">
      <alignment horizontal="right" vertical="center" wrapText="1"/>
    </xf>
    <xf numFmtId="164" fontId="63" fillId="0" borderId="9" xfId="1" applyNumberFormat="1" applyFont="1" applyBorder="1" applyAlignment="1" applyProtection="1">
      <alignment horizontal="right" vertical="center" wrapText="1"/>
    </xf>
    <xf numFmtId="164" fontId="58" fillId="0" borderId="12" xfId="1" applyNumberFormat="1" applyFont="1" applyBorder="1" applyAlignment="1" applyProtection="1">
      <alignment horizontal="center" vertical="top" wrapText="1"/>
    </xf>
    <xf numFmtId="3" fontId="0" fillId="0" borderId="0" xfId="0" applyNumberFormat="1" applyBorder="1"/>
    <xf numFmtId="3" fontId="7" fillId="0" borderId="1" xfId="0" applyNumberFormat="1" applyFont="1" applyFill="1" applyBorder="1" applyAlignment="1">
      <alignment horizontal="right" vertical="center" wrapText="1"/>
    </xf>
    <xf numFmtId="3" fontId="3" fillId="0" borderId="1" xfId="6" applyNumberFormat="1" applyFont="1" applyFill="1" applyBorder="1" applyAlignment="1">
      <alignment horizontal="right" vertical="center"/>
    </xf>
    <xf numFmtId="49" fontId="3" fillId="0" borderId="1" xfId="6" applyNumberFormat="1" applyFont="1" applyFill="1" applyBorder="1" applyAlignment="1">
      <alignment horizontal="right" vertical="center"/>
    </xf>
    <xf numFmtId="3" fontId="3" fillId="0" borderId="1" xfId="3" applyNumberFormat="1" applyFont="1" applyFill="1" applyBorder="1" applyAlignment="1">
      <alignment horizontal="right" vertical="center"/>
    </xf>
    <xf numFmtId="0" fontId="0" fillId="0" borderId="0" xfId="0"/>
    <xf numFmtId="0" fontId="65" fillId="0" borderId="0" xfId="0" applyFont="1" applyAlignment="1">
      <alignment horizontal="center"/>
    </xf>
    <xf numFmtId="0" fontId="78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40" fillId="0" borderId="41" xfId="2" applyFont="1" applyBorder="1" applyAlignment="1">
      <alignment horizontal="center" vertical="center"/>
    </xf>
    <xf numFmtId="0" fontId="65" fillId="0" borderId="32" xfId="2" applyFont="1" applyBorder="1" applyAlignment="1">
      <alignment wrapText="1"/>
    </xf>
    <xf numFmtId="0" fontId="65" fillId="0" borderId="31" xfId="2" applyFont="1" applyBorder="1" applyAlignment="1">
      <alignment horizontal="center" vertical="center"/>
    </xf>
    <xf numFmtId="3" fontId="65" fillId="0" borderId="32" xfId="2" applyNumberFormat="1" applyFont="1" applyBorder="1" applyAlignment="1">
      <alignment horizontal="right" vertical="center"/>
    </xf>
    <xf numFmtId="3" fontId="65" fillId="0" borderId="44" xfId="2" applyNumberFormat="1" applyFont="1" applyBorder="1" applyAlignment="1">
      <alignment horizontal="right" vertical="center"/>
    </xf>
    <xf numFmtId="0" fontId="40" fillId="0" borderId="27" xfId="2" applyFont="1" applyBorder="1" applyAlignment="1">
      <alignment horizontal="center" vertical="center"/>
    </xf>
    <xf numFmtId="3" fontId="40" fillId="0" borderId="45" xfId="2" applyNumberFormat="1" applyFont="1" applyBorder="1" applyAlignment="1">
      <alignment horizontal="right" vertical="center"/>
    </xf>
    <xf numFmtId="171" fontId="27" fillId="0" borderId="26" xfId="2" applyNumberFormat="1" applyFont="1" applyBorder="1" applyAlignment="1">
      <alignment wrapText="1"/>
    </xf>
    <xf numFmtId="0" fontId="27" fillId="0" borderId="46" xfId="2" applyFont="1" applyBorder="1" applyAlignment="1">
      <alignment horizontal="center" vertical="center"/>
    </xf>
    <xf numFmtId="3" fontId="27" fillId="0" borderId="41" xfId="2" applyNumberFormat="1" applyFont="1" applyBorder="1" applyAlignment="1">
      <alignment horizontal="right" vertical="center"/>
    </xf>
    <xf numFmtId="0" fontId="27" fillId="0" borderId="25" xfId="2" applyFont="1" applyBorder="1" applyAlignment="1">
      <alignment horizontal="center" vertical="center"/>
    </xf>
    <xf numFmtId="3" fontId="27" fillId="0" borderId="47" xfId="2" applyNumberFormat="1" applyFont="1" applyBorder="1" applyAlignment="1">
      <alignment horizontal="right" vertical="center"/>
    </xf>
    <xf numFmtId="0" fontId="59" fillId="0" borderId="25" xfId="2" applyFont="1" applyBorder="1" applyAlignment="1">
      <alignment horizontal="center" vertical="center"/>
    </xf>
    <xf numFmtId="3" fontId="59" fillId="0" borderId="47" xfId="2" applyNumberFormat="1" applyFont="1" applyBorder="1" applyAlignment="1">
      <alignment horizontal="right" vertical="center"/>
    </xf>
    <xf numFmtId="3" fontId="59" fillId="0" borderId="43" xfId="2" applyNumberFormat="1" applyFont="1" applyBorder="1" applyAlignment="1">
      <alignment horizontal="right" vertical="center"/>
    </xf>
    <xf numFmtId="0" fontId="40" fillId="0" borderId="33" xfId="2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40" fillId="0" borderId="35" xfId="2" applyFont="1" applyBorder="1" applyAlignment="1">
      <alignment wrapText="1"/>
    </xf>
    <xf numFmtId="0" fontId="40" fillId="0" borderId="35" xfId="2" applyFont="1" applyBorder="1" applyAlignment="1">
      <alignment horizontal="center" vertical="center"/>
    </xf>
    <xf numFmtId="3" fontId="59" fillId="0" borderId="35" xfId="2" applyNumberFormat="1" applyFont="1" applyBorder="1" applyAlignment="1">
      <alignment horizontal="right" vertical="center"/>
    </xf>
    <xf numFmtId="3" fontId="59" fillId="0" borderId="48" xfId="2" applyNumberFormat="1" applyFont="1" applyBorder="1" applyAlignment="1">
      <alignment horizontal="right" vertical="center"/>
    </xf>
    <xf numFmtId="0" fontId="65" fillId="0" borderId="49" xfId="2" applyFont="1" applyBorder="1" applyAlignment="1">
      <alignment wrapText="1"/>
    </xf>
    <xf numFmtId="0" fontId="65" fillId="0" borderId="49" xfId="2" applyFont="1" applyBorder="1" applyAlignment="1">
      <alignment horizontal="center" vertical="center"/>
    </xf>
    <xf numFmtId="3" fontId="65" fillId="0" borderId="49" xfId="2" applyNumberFormat="1" applyFont="1" applyBorder="1" applyAlignment="1">
      <alignment horizontal="right" vertical="center"/>
    </xf>
    <xf numFmtId="3" fontId="65" fillId="0" borderId="50" xfId="2" applyNumberFormat="1" applyFont="1" applyBorder="1" applyAlignment="1">
      <alignment horizontal="right" vertical="center"/>
    </xf>
    <xf numFmtId="3" fontId="40" fillId="0" borderId="55" xfId="2" applyNumberFormat="1" applyFont="1" applyBorder="1" applyAlignment="1">
      <alignment horizontal="right" vertical="center"/>
    </xf>
    <xf numFmtId="3" fontId="27" fillId="0" borderId="43" xfId="2" applyNumberFormat="1" applyFont="1" applyBorder="1" applyAlignment="1">
      <alignment horizontal="right" vertical="center"/>
    </xf>
    <xf numFmtId="0" fontId="27" fillId="0" borderId="5" xfId="2" applyFont="1" applyBorder="1" applyAlignment="1">
      <alignment horizontal="left" wrapText="1"/>
    </xf>
    <xf numFmtId="3" fontId="27" fillId="0" borderId="33" xfId="2" applyNumberFormat="1" applyFont="1" applyBorder="1" applyAlignment="1">
      <alignment horizontal="right" vertical="center"/>
    </xf>
    <xf numFmtId="3" fontId="27" fillId="0" borderId="45" xfId="2" applyNumberFormat="1" applyFont="1" applyBorder="1" applyAlignment="1">
      <alignment horizontal="right" vertical="center"/>
    </xf>
    <xf numFmtId="0" fontId="40" fillId="0" borderId="56" xfId="2" applyFont="1" applyBorder="1" applyAlignment="1">
      <alignment horizontal="left" wrapText="1"/>
    </xf>
    <xf numFmtId="0" fontId="40" fillId="0" borderId="34" xfId="2" applyFont="1" applyBorder="1" applyAlignment="1">
      <alignment horizontal="center" vertical="center"/>
    </xf>
    <xf numFmtId="3" fontId="40" fillId="0" borderId="56" xfId="2" applyNumberFormat="1" applyFont="1" applyBorder="1" applyAlignment="1">
      <alignment horizontal="right" vertical="center"/>
    </xf>
    <xf numFmtId="3" fontId="40" fillId="0" borderId="57" xfId="2" applyNumberFormat="1" applyFont="1" applyBorder="1" applyAlignment="1">
      <alignment horizontal="right" vertical="center"/>
    </xf>
    <xf numFmtId="0" fontId="65" fillId="0" borderId="30" xfId="2" applyFont="1" applyBorder="1" applyAlignment="1">
      <alignment wrapText="1"/>
    </xf>
    <xf numFmtId="0" fontId="65" fillId="0" borderId="27" xfId="2" applyFont="1" applyBorder="1" applyAlignment="1">
      <alignment horizontal="center" vertical="center"/>
    </xf>
    <xf numFmtId="3" fontId="65" fillId="0" borderId="30" xfId="2" applyNumberFormat="1" applyFont="1" applyBorder="1" applyAlignment="1">
      <alignment horizontal="right" vertical="center"/>
    </xf>
    <xf numFmtId="3" fontId="65" fillId="0" borderId="58" xfId="2" applyNumberFormat="1" applyFont="1" applyBorder="1" applyAlignment="1">
      <alignment horizontal="right" vertical="center"/>
    </xf>
    <xf numFmtId="0" fontId="40" fillId="0" borderId="25" xfId="2" applyFont="1" applyBorder="1" applyAlignment="1">
      <alignment horizontal="center" vertical="center"/>
    </xf>
    <xf numFmtId="0" fontId="79" fillId="0" borderId="49" xfId="2" applyFont="1" applyBorder="1" applyAlignment="1">
      <alignment wrapText="1"/>
    </xf>
    <xf numFmtId="0" fontId="79" fillId="0" borderId="50" xfId="2" applyFont="1" applyBorder="1" applyAlignment="1">
      <alignment horizontal="center" vertical="center"/>
    </xf>
    <xf numFmtId="3" fontId="79" fillId="0" borderId="59" xfId="0" applyNumberFormat="1" applyFont="1" applyBorder="1" applyAlignment="1">
      <alignment horizontal="right" vertical="center"/>
    </xf>
    <xf numFmtId="3" fontId="79" fillId="0" borderId="60" xfId="0" applyNumberFormat="1" applyFont="1" applyBorder="1" applyAlignment="1">
      <alignment horizontal="right" vertical="center"/>
    </xf>
    <xf numFmtId="0" fontId="65" fillId="0" borderId="27" xfId="2" applyFont="1" applyBorder="1" applyAlignment="1">
      <alignment wrapText="1"/>
    </xf>
    <xf numFmtId="3" fontId="65" fillId="0" borderId="27" xfId="2" applyNumberFormat="1" applyFont="1" applyBorder="1" applyAlignment="1">
      <alignment horizontal="right" vertical="center" wrapText="1"/>
    </xf>
    <xf numFmtId="3" fontId="65" fillId="0" borderId="55" xfId="2" applyNumberFormat="1" applyFont="1" applyBorder="1" applyAlignment="1">
      <alignment horizontal="right" vertical="center" wrapText="1"/>
    </xf>
    <xf numFmtId="0" fontId="65" fillId="0" borderId="33" xfId="2" applyFont="1" applyBorder="1" applyAlignment="1">
      <alignment wrapText="1"/>
    </xf>
    <xf numFmtId="0" fontId="79" fillId="0" borderId="33" xfId="2" applyFont="1" applyBorder="1" applyAlignment="1">
      <alignment horizontal="center" vertical="center"/>
    </xf>
    <xf numFmtId="3" fontId="65" fillId="0" borderId="33" xfId="2" applyNumberFormat="1" applyFont="1" applyBorder="1" applyAlignment="1">
      <alignment horizontal="right" vertical="center" wrapText="1"/>
    </xf>
    <xf numFmtId="3" fontId="65" fillId="0" borderId="45" xfId="2" applyNumberFormat="1" applyFont="1" applyBorder="1" applyAlignment="1">
      <alignment horizontal="right" vertical="center" wrapText="1"/>
    </xf>
    <xf numFmtId="3" fontId="27" fillId="0" borderId="26" xfId="2" applyNumberFormat="1" applyFont="1" applyBorder="1" applyAlignment="1">
      <alignment horizontal="right" vertical="center" wrapText="1"/>
    </xf>
    <xf numFmtId="3" fontId="27" fillId="0" borderId="41" xfId="2" applyNumberFormat="1" applyFont="1" applyBorder="1" applyAlignment="1">
      <alignment horizontal="right" vertical="center" wrapText="1"/>
    </xf>
    <xf numFmtId="3" fontId="40" fillId="0" borderId="25" xfId="2" applyNumberFormat="1" applyFont="1" applyBorder="1" applyAlignment="1">
      <alignment horizontal="right" vertical="center" wrapText="1"/>
    </xf>
    <xf numFmtId="3" fontId="40" fillId="0" borderId="43" xfId="2" applyNumberFormat="1" applyFont="1" applyBorder="1" applyAlignment="1">
      <alignment horizontal="right" vertical="center" wrapText="1"/>
    </xf>
    <xf numFmtId="0" fontId="27" fillId="0" borderId="36" xfId="2" applyNumberFormat="1" applyFont="1" applyBorder="1" applyAlignment="1">
      <alignment wrapText="1"/>
    </xf>
    <xf numFmtId="3" fontId="27" fillId="0" borderId="61" xfId="2" applyNumberFormat="1" applyFont="1" applyBorder="1" applyAlignment="1">
      <alignment horizontal="right" vertical="center"/>
    </xf>
    <xf numFmtId="0" fontId="79" fillId="0" borderId="49" xfId="2" applyFont="1" applyBorder="1" applyAlignment="1">
      <alignment horizontal="center" vertical="center"/>
    </xf>
    <xf numFmtId="3" fontId="79" fillId="0" borderId="49" xfId="2" applyNumberFormat="1" applyFont="1" applyBorder="1" applyAlignment="1">
      <alignment horizontal="right" vertical="center"/>
    </xf>
    <xf numFmtId="3" fontId="79" fillId="0" borderId="50" xfId="2" applyNumberFormat="1" applyFont="1" applyBorder="1" applyAlignment="1">
      <alignment horizontal="right" vertical="center"/>
    </xf>
    <xf numFmtId="0" fontId="65" fillId="0" borderId="31" xfId="2" applyFont="1" applyBorder="1" applyAlignment="1">
      <alignment wrapText="1"/>
    </xf>
    <xf numFmtId="3" fontId="65" fillId="0" borderId="31" xfId="2" applyNumberFormat="1" applyFont="1" applyBorder="1" applyAlignment="1">
      <alignment horizontal="right" vertical="center"/>
    </xf>
    <xf numFmtId="3" fontId="65" fillId="0" borderId="62" xfId="2" applyNumberFormat="1" applyFont="1" applyBorder="1" applyAlignment="1">
      <alignment horizontal="right" vertical="center"/>
    </xf>
    <xf numFmtId="0" fontId="27" fillId="0" borderId="25" xfId="2" applyFont="1" applyBorder="1" applyAlignment="1">
      <alignment wrapText="1"/>
    </xf>
    <xf numFmtId="3" fontId="40" fillId="0" borderId="25" xfId="0" applyNumberFormat="1" applyFont="1" applyBorder="1"/>
    <xf numFmtId="3" fontId="40" fillId="0" borderId="43" xfId="0" applyNumberFormat="1" applyFont="1" applyBorder="1"/>
    <xf numFmtId="0" fontId="65" fillId="0" borderId="33" xfId="2" applyFont="1" applyBorder="1" applyAlignment="1">
      <alignment horizontal="center" vertical="center"/>
    </xf>
    <xf numFmtId="3" fontId="65" fillId="0" borderId="33" xfId="2" applyNumberFormat="1" applyFont="1" applyBorder="1" applyAlignment="1">
      <alignment horizontal="right" vertical="center"/>
    </xf>
    <xf numFmtId="3" fontId="65" fillId="0" borderId="45" xfId="2" applyNumberFormat="1" applyFont="1" applyBorder="1" applyAlignment="1">
      <alignment horizontal="right" vertical="center"/>
    </xf>
    <xf numFmtId="0" fontId="27" fillId="0" borderId="56" xfId="2" applyFont="1" applyBorder="1" applyAlignment="1">
      <alignment wrapText="1"/>
    </xf>
    <xf numFmtId="3" fontId="27" fillId="0" borderId="56" xfId="2" applyNumberFormat="1" applyFont="1" applyBorder="1" applyAlignment="1">
      <alignment horizontal="right" vertical="center"/>
    </xf>
    <xf numFmtId="3" fontId="27" fillId="0" borderId="57" xfId="2" applyNumberFormat="1" applyFont="1" applyBorder="1" applyAlignment="1">
      <alignment horizontal="right" vertical="center"/>
    </xf>
    <xf numFmtId="0" fontId="27" fillId="0" borderId="63" xfId="2" applyFont="1" applyBorder="1" applyAlignment="1">
      <alignment wrapText="1"/>
    </xf>
    <xf numFmtId="0" fontId="27" fillId="0" borderId="63" xfId="2" applyFont="1" applyBorder="1" applyAlignment="1">
      <alignment horizontal="center" vertical="center"/>
    </xf>
    <xf numFmtId="0" fontId="27" fillId="0" borderId="63" xfId="2" applyFont="1" applyBorder="1" applyAlignment="1">
      <alignment horizontal="right" vertical="center"/>
    </xf>
    <xf numFmtId="3" fontId="27" fillId="0" borderId="63" xfId="2" applyNumberFormat="1" applyFont="1" applyBorder="1" applyAlignment="1">
      <alignment horizontal="right" vertical="center"/>
    </xf>
    <xf numFmtId="0" fontId="65" fillId="0" borderId="37" xfId="2" applyFont="1" applyBorder="1" applyAlignment="1">
      <alignment wrapText="1"/>
    </xf>
    <xf numFmtId="0" fontId="27" fillId="0" borderId="0" xfId="2" applyFont="1" applyBorder="1" applyAlignment="1">
      <alignment horizontal="center" vertical="center"/>
    </xf>
    <xf numFmtId="3" fontId="27" fillId="0" borderId="0" xfId="2" applyNumberFormat="1" applyFont="1" applyBorder="1" applyAlignment="1">
      <alignment horizontal="right" vertical="center"/>
    </xf>
    <xf numFmtId="0" fontId="7" fillId="18" borderId="0" xfId="0" applyFont="1" applyFill="1" applyAlignment="1">
      <alignment horizontal="center" vertical="top" wrapText="1"/>
    </xf>
    <xf numFmtId="0" fontId="65" fillId="0" borderId="25" xfId="2" applyFont="1" applyBorder="1" applyAlignment="1">
      <alignment wrapText="1"/>
    </xf>
    <xf numFmtId="0" fontId="65" fillId="0" borderId="25" xfId="2" applyFont="1" applyBorder="1" applyAlignment="1">
      <alignment horizontal="center" vertical="center"/>
    </xf>
    <xf numFmtId="3" fontId="65" fillId="0" borderId="25" xfId="2" applyNumberFormat="1" applyFont="1" applyBorder="1" applyAlignment="1">
      <alignment horizontal="right" vertical="center"/>
    </xf>
    <xf numFmtId="3" fontId="65" fillId="0" borderId="43" xfId="2" applyNumberFormat="1" applyFont="1" applyBorder="1" applyAlignment="1">
      <alignment horizontal="right" vertical="center"/>
    </xf>
    <xf numFmtId="0" fontId="7" fillId="0" borderId="26" xfId="2" applyFont="1" applyBorder="1" applyAlignment="1">
      <alignment wrapText="1"/>
    </xf>
    <xf numFmtId="0" fontId="7" fillId="0" borderId="27" xfId="2" applyFont="1" applyBorder="1" applyAlignment="1">
      <alignment horizontal="center" vertical="center"/>
    </xf>
    <xf numFmtId="3" fontId="60" fillId="0" borderId="26" xfId="2" applyNumberFormat="1" applyFont="1" applyBorder="1" applyAlignment="1">
      <alignment horizontal="right" vertical="center"/>
    </xf>
    <xf numFmtId="3" fontId="60" fillId="0" borderId="41" xfId="2" applyNumberFormat="1" applyFont="1" applyBorder="1" applyAlignment="1">
      <alignment horizontal="right" vertical="center"/>
    </xf>
    <xf numFmtId="0" fontId="7" fillId="0" borderId="29" xfId="2" applyFont="1" applyBorder="1" applyAlignment="1">
      <alignment wrapText="1"/>
    </xf>
    <xf numFmtId="0" fontId="7" fillId="0" borderId="25" xfId="2" applyFont="1" applyBorder="1" applyAlignment="1">
      <alignment horizontal="center" vertical="center"/>
    </xf>
    <xf numFmtId="3" fontId="7" fillId="0" borderId="29" xfId="2" applyNumberFormat="1" applyFont="1" applyBorder="1" applyAlignment="1">
      <alignment horizontal="right" vertical="center"/>
    </xf>
    <xf numFmtId="3" fontId="7" fillId="0" borderId="47" xfId="2" applyNumberFormat="1" applyFont="1" applyBorder="1" applyAlignment="1">
      <alignment horizontal="right" vertical="center"/>
    </xf>
    <xf numFmtId="0" fontId="60" fillId="0" borderId="29" xfId="2" applyFont="1" applyBorder="1" applyAlignment="1">
      <alignment wrapText="1"/>
    </xf>
    <xf numFmtId="0" fontId="60" fillId="0" borderId="25" xfId="2" applyFont="1" applyBorder="1" applyAlignment="1">
      <alignment horizontal="center" vertical="center"/>
    </xf>
    <xf numFmtId="3" fontId="60" fillId="0" borderId="29" xfId="2" applyNumberFormat="1" applyFont="1" applyBorder="1" applyAlignment="1">
      <alignment horizontal="right" vertical="center"/>
    </xf>
    <xf numFmtId="3" fontId="60" fillId="0" borderId="47" xfId="2" applyNumberFormat="1" applyFont="1" applyBorder="1" applyAlignment="1">
      <alignment horizontal="right" vertical="center"/>
    </xf>
    <xf numFmtId="0" fontId="60" fillId="0" borderId="25" xfId="2" applyFont="1" applyBorder="1" applyAlignment="1">
      <alignment wrapText="1"/>
    </xf>
    <xf numFmtId="3" fontId="60" fillId="0" borderId="25" xfId="2" applyNumberFormat="1" applyFont="1" applyBorder="1" applyAlignment="1">
      <alignment horizontal="right" vertical="center"/>
    </xf>
    <xf numFmtId="3" fontId="60" fillId="0" borderId="43" xfId="2" applyNumberFormat="1" applyFont="1" applyBorder="1" applyAlignment="1">
      <alignment horizontal="right" vertical="center"/>
    </xf>
    <xf numFmtId="0" fontId="3" fillId="0" borderId="51" xfId="2" applyFont="1" applyBorder="1" applyAlignment="1">
      <alignment wrapText="1"/>
    </xf>
    <xf numFmtId="0" fontId="3" fillId="0" borderId="31" xfId="2" applyFont="1" applyBorder="1" applyAlignment="1">
      <alignment horizontal="center" vertical="center"/>
    </xf>
    <xf numFmtId="3" fontId="3" fillId="0" borderId="51" xfId="2" applyNumberFormat="1" applyFont="1" applyBorder="1" applyAlignment="1">
      <alignment horizontal="right" vertical="center"/>
    </xf>
    <xf numFmtId="3" fontId="3" fillId="0" borderId="52" xfId="2" applyNumberFormat="1" applyFont="1" applyBorder="1" applyAlignment="1">
      <alignment horizontal="right" vertical="center"/>
    </xf>
    <xf numFmtId="3" fontId="7" fillId="0" borderId="26" xfId="2" applyNumberFormat="1" applyFont="1" applyBorder="1" applyAlignment="1">
      <alignment horizontal="right" vertical="center"/>
    </xf>
    <xf numFmtId="3" fontId="7" fillId="0" borderId="41" xfId="2" applyNumberFormat="1" applyFont="1" applyBorder="1" applyAlignment="1">
      <alignment horizontal="right" vertical="center"/>
    </xf>
    <xf numFmtId="3" fontId="60" fillId="0" borderId="53" xfId="2" applyNumberFormat="1" applyFont="1" applyBorder="1" applyAlignment="1">
      <alignment horizontal="right" vertical="center"/>
    </xf>
    <xf numFmtId="3" fontId="60" fillId="0" borderId="54" xfId="2" applyNumberFormat="1" applyFont="1" applyBorder="1" applyAlignment="1">
      <alignment horizontal="right" vertical="center"/>
    </xf>
    <xf numFmtId="0" fontId="3" fillId="0" borderId="33" xfId="2" applyFont="1" applyBorder="1" applyAlignment="1">
      <alignment wrapText="1"/>
    </xf>
    <xf numFmtId="0" fontId="3" fillId="0" borderId="33" xfId="2" applyFont="1" applyBorder="1" applyAlignment="1">
      <alignment horizontal="center" vertical="center"/>
    </xf>
    <xf numFmtId="3" fontId="3" fillId="0" borderId="33" xfId="2" applyNumberFormat="1" applyFont="1" applyBorder="1" applyAlignment="1">
      <alignment horizontal="right" vertical="center"/>
    </xf>
    <xf numFmtId="3" fontId="3" fillId="0" borderId="45" xfId="2" applyNumberFormat="1" applyFont="1" applyBorder="1" applyAlignment="1">
      <alignment horizontal="right" vertical="center"/>
    </xf>
    <xf numFmtId="0" fontId="7" fillId="0" borderId="26" xfId="2" applyFont="1" applyBorder="1" applyAlignment="1">
      <alignment horizontal="left" wrapText="1"/>
    </xf>
    <xf numFmtId="0" fontId="7" fillId="0" borderId="29" xfId="2" applyFont="1" applyBorder="1" applyAlignment="1">
      <alignment horizontal="left" wrapText="1"/>
    </xf>
    <xf numFmtId="0" fontId="7" fillId="0" borderId="29" xfId="2" applyFont="1" applyBorder="1" applyAlignment="1">
      <alignment horizontal="center" vertical="center"/>
    </xf>
    <xf numFmtId="0" fontId="60" fillId="0" borderId="29" xfId="2" applyFont="1" applyBorder="1" applyAlignment="1">
      <alignment horizontal="left" wrapText="1"/>
    </xf>
    <xf numFmtId="0" fontId="60" fillId="0" borderId="53" xfId="2" applyFont="1" applyBorder="1" applyAlignment="1">
      <alignment horizontal="left" wrapText="1"/>
    </xf>
    <xf numFmtId="0" fontId="60" fillId="0" borderId="53" xfId="2" applyFont="1" applyBorder="1" applyAlignment="1">
      <alignment horizontal="center" vertical="center"/>
    </xf>
    <xf numFmtId="0" fontId="3" fillId="0" borderId="51" xfId="2" applyFont="1" applyBorder="1" applyAlignment="1">
      <alignment horizontal="left" wrapText="1"/>
    </xf>
    <xf numFmtId="0" fontId="3" fillId="0" borderId="27" xfId="2" applyFont="1" applyBorder="1" applyAlignment="1">
      <alignment horizontal="center" vertical="center"/>
    </xf>
    <xf numFmtId="3" fontId="3" fillId="0" borderId="27" xfId="2" applyNumberFormat="1" applyFont="1" applyBorder="1" applyAlignment="1">
      <alignment horizontal="right" vertical="center"/>
    </xf>
    <xf numFmtId="3" fontId="3" fillId="0" borderId="55" xfId="2" applyNumberFormat="1" applyFont="1" applyBorder="1" applyAlignment="1">
      <alignment horizontal="right" vertical="center"/>
    </xf>
    <xf numFmtId="0" fontId="3" fillId="0" borderId="27" xfId="2" applyFont="1" applyBorder="1" applyAlignment="1">
      <alignment horizontal="left" wrapText="1"/>
    </xf>
    <xf numFmtId="3" fontId="3" fillId="0" borderId="35" xfId="2" applyNumberFormat="1" applyFont="1" applyBorder="1" applyAlignment="1">
      <alignment horizontal="right" vertical="center"/>
    </xf>
    <xf numFmtId="3" fontId="3" fillId="0" borderId="48" xfId="2" applyNumberFormat="1" applyFont="1" applyBorder="1" applyAlignment="1">
      <alignment horizontal="right" vertical="center"/>
    </xf>
    <xf numFmtId="171" fontId="3" fillId="0" borderId="35" xfId="2" applyNumberFormat="1" applyFont="1" applyBorder="1" applyAlignment="1">
      <alignment horizontal="left" wrapText="1"/>
    </xf>
    <xf numFmtId="0" fontId="3" fillId="0" borderId="26" xfId="2" applyFont="1" applyBorder="1" applyAlignment="1">
      <alignment wrapText="1"/>
    </xf>
    <xf numFmtId="0" fontId="3" fillId="0" borderId="25" xfId="2" applyFont="1" applyBorder="1" applyAlignment="1">
      <alignment horizontal="center" vertical="center"/>
    </xf>
    <xf numFmtId="3" fontId="3" fillId="0" borderId="26" xfId="2" applyNumberFormat="1" applyFont="1" applyBorder="1" applyAlignment="1">
      <alignment horizontal="right" vertical="center"/>
    </xf>
    <xf numFmtId="3" fontId="3" fillId="0" borderId="41" xfId="2" applyNumberFormat="1" applyFont="1" applyBorder="1" applyAlignment="1">
      <alignment horizontal="right" vertical="center"/>
    </xf>
    <xf numFmtId="0" fontId="7" fillId="0" borderId="27" xfId="2" applyFont="1" applyBorder="1" applyAlignment="1">
      <alignment horizontal="left" wrapText="1"/>
    </xf>
    <xf numFmtId="3" fontId="7" fillId="0" borderId="27" xfId="2" applyNumberFormat="1" applyFont="1" applyBorder="1" applyAlignment="1">
      <alignment horizontal="right" vertical="center"/>
    </xf>
    <xf numFmtId="3" fontId="7" fillId="0" borderId="55" xfId="2" applyNumberFormat="1" applyFont="1" applyBorder="1" applyAlignment="1">
      <alignment horizontal="right" vertical="center"/>
    </xf>
    <xf numFmtId="0" fontId="3" fillId="0" borderId="35" xfId="2" applyFont="1" applyBorder="1" applyAlignment="1">
      <alignment horizontal="left" wrapText="1"/>
    </xf>
    <xf numFmtId="0" fontId="3" fillId="0" borderId="35" xfId="2" applyFont="1" applyBorder="1" applyAlignment="1">
      <alignment horizontal="center" vertical="center"/>
    </xf>
    <xf numFmtId="0" fontId="7" fillId="0" borderId="27" xfId="2" applyFont="1" applyBorder="1" applyAlignment="1">
      <alignment wrapText="1"/>
    </xf>
    <xf numFmtId="0" fontId="7" fillId="0" borderId="26" xfId="2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wrapText="1"/>
    </xf>
    <xf numFmtId="0" fontId="7" fillId="0" borderId="1" xfId="3" applyFont="1" applyFill="1" applyBorder="1" applyAlignment="1">
      <alignment horizontal="left" vertical="center" wrapText="1"/>
    </xf>
    <xf numFmtId="0" fontId="62" fillId="0" borderId="1" xfId="0" applyFont="1" applyBorder="1"/>
    <xf numFmtId="0" fontId="1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7" fillId="0" borderId="0" xfId="0" applyFont="1" applyAlignment="1">
      <alignment horizontal="right" vertical="center"/>
    </xf>
    <xf numFmtId="0" fontId="65" fillId="0" borderId="17" xfId="0" applyFont="1" applyBorder="1" applyAlignment="1">
      <alignment horizontal="center" wrapText="1"/>
    </xf>
    <xf numFmtId="0" fontId="70" fillId="0" borderId="17" xfId="0" applyFont="1" applyBorder="1" applyAlignment="1">
      <alignment wrapText="1"/>
    </xf>
    <xf numFmtId="0" fontId="71" fillId="0" borderId="17" xfId="0" applyFont="1" applyBorder="1"/>
    <xf numFmtId="0" fontId="51" fillId="0" borderId="0" xfId="0" applyFont="1" applyAlignment="1">
      <alignment horizontal="right" vertical="center"/>
    </xf>
    <xf numFmtId="49" fontId="3" fillId="0" borderId="17" xfId="0" applyNumberFormat="1" applyFont="1" applyBorder="1" applyAlignment="1">
      <alignment horizontal="center" vertical="center"/>
    </xf>
    <xf numFmtId="49" fontId="61" fillId="0" borderId="17" xfId="0" applyNumberFormat="1" applyFont="1" applyBorder="1"/>
    <xf numFmtId="0" fontId="0" fillId="0" borderId="17" xfId="0" applyBorder="1"/>
    <xf numFmtId="0" fontId="51" fillId="0" borderId="17" xfId="0" applyFont="1" applyBorder="1" applyAlignment="1">
      <alignment horizontal="right" vertical="center"/>
    </xf>
    <xf numFmtId="0" fontId="57" fillId="0" borderId="17" xfId="0" applyFont="1" applyBorder="1" applyAlignment="1">
      <alignment horizontal="right" vertical="center"/>
    </xf>
    <xf numFmtId="0" fontId="3" fillId="18" borderId="2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43" fillId="0" borderId="1" xfId="0" applyNumberFormat="1" applyFont="1" applyBorder="1" applyAlignment="1">
      <alignment horizontal="center" vertical="center" wrapText="1"/>
    </xf>
    <xf numFmtId="165" fontId="7" fillId="0" borderId="17" xfId="0" applyNumberFormat="1" applyFont="1" applyBorder="1" applyAlignment="1">
      <alignment horizontal="right" vertical="center"/>
    </xf>
    <xf numFmtId="165" fontId="18" fillId="0" borderId="2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165" fontId="18" fillId="0" borderId="2" xfId="0" applyNumberFormat="1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7" fillId="0" borderId="14" xfId="0" applyFont="1" applyBorder="1" applyAlignment="1">
      <alignment vertical="center"/>
    </xf>
    <xf numFmtId="0" fontId="57" fillId="0" borderId="4" xfId="0" applyFont="1" applyBorder="1" applyAlignment="1">
      <alignment vertical="center"/>
    </xf>
    <xf numFmtId="165" fontId="45" fillId="0" borderId="0" xfId="0" applyNumberFormat="1" applyFont="1" applyAlignment="1">
      <alignment horizontal="center" vertical="center" wrapText="1"/>
    </xf>
    <xf numFmtId="165" fontId="46" fillId="0" borderId="0" xfId="0" applyNumberFormat="1" applyFont="1" applyAlignment="1">
      <alignment horizontal="center" textRotation="180" wrapText="1"/>
    </xf>
    <xf numFmtId="165" fontId="18" fillId="0" borderId="1" xfId="0" applyNumberFormat="1" applyFont="1" applyBorder="1" applyAlignment="1">
      <alignment horizontal="center" vertical="center" wrapText="1"/>
    </xf>
    <xf numFmtId="0" fontId="57" fillId="0" borderId="1" xfId="0" applyFont="1" applyBorder="1" applyAlignment="1">
      <alignment vertical="center" wrapText="1"/>
    </xf>
    <xf numFmtId="165" fontId="7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22" fillId="0" borderId="0" xfId="0" applyFont="1" applyFill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72" fillId="18" borderId="0" xfId="0" applyFont="1" applyFill="1" applyAlignment="1">
      <alignment horizontal="center" vertical="top" wrapText="1"/>
    </xf>
    <xf numFmtId="0" fontId="0" fillId="0" borderId="0" xfId="0"/>
    <xf numFmtId="0" fontId="6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40" fillId="0" borderId="38" xfId="2" applyFont="1" applyBorder="1" applyAlignment="1">
      <alignment horizontal="center" vertical="center" wrapText="1"/>
    </xf>
    <xf numFmtId="0" fontId="40" fillId="0" borderId="39" xfId="2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40" xfId="0" applyBorder="1" applyAlignment="1">
      <alignment wrapText="1"/>
    </xf>
    <xf numFmtId="0" fontId="40" fillId="0" borderId="28" xfId="2" applyFont="1" applyBorder="1" applyAlignment="1">
      <alignment horizontal="center"/>
    </xf>
    <xf numFmtId="0" fontId="40" fillId="0" borderId="42" xfId="2" applyFont="1" applyBorder="1" applyAlignment="1">
      <alignment horizontal="center"/>
    </xf>
    <xf numFmtId="0" fontId="6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3" fillId="0" borderId="0" xfId="0" applyFont="1" applyAlignment="1">
      <alignment horizontal="center" vertical="center"/>
    </xf>
    <xf numFmtId="0" fontId="51" fillId="0" borderId="0" xfId="0" applyFont="1" applyFill="1" applyAlignment="1">
      <alignment horizontal="right" vertical="center"/>
    </xf>
    <xf numFmtId="0" fontId="52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22" fillId="4" borderId="1" xfId="0" applyFont="1" applyFill="1" applyBorder="1"/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3" fillId="4" borderId="17" xfId="0" applyFont="1" applyFill="1" applyBorder="1" applyAlignment="1">
      <alignment horizontal="center" wrapText="1"/>
    </xf>
    <xf numFmtId="0" fontId="0" fillId="4" borderId="17" xfId="0" applyFill="1" applyBorder="1" applyAlignment="1"/>
    <xf numFmtId="0" fontId="0" fillId="0" borderId="17" xfId="0" applyBorder="1" applyAlignment="1"/>
    <xf numFmtId="0" fontId="7" fillId="4" borderId="0" xfId="0" applyFont="1" applyFill="1" applyAlignment="1">
      <alignment horizontal="right" vertical="center"/>
    </xf>
    <xf numFmtId="0" fontId="57" fillId="4" borderId="0" xfId="0" applyFont="1" applyFill="1" applyAlignment="1">
      <alignment horizontal="right" vertical="center"/>
    </xf>
    <xf numFmtId="0" fontId="7" fillId="0" borderId="0" xfId="3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 textRotation="90"/>
    </xf>
    <xf numFmtId="0" fontId="2" fillId="0" borderId="1" xfId="5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5" fillId="0" borderId="0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3" fillId="0" borderId="8" xfId="0" applyFont="1" applyBorder="1" applyAlignment="1" applyProtection="1">
      <alignment wrapText="1"/>
    </xf>
    <xf numFmtId="0" fontId="63" fillId="0" borderId="11" xfId="0" applyFont="1" applyBorder="1" applyAlignment="1" applyProtection="1">
      <alignment wrapText="1"/>
    </xf>
    <xf numFmtId="0" fontId="50" fillId="0" borderId="0" xfId="0" applyFont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horizontal="right" vertical="center"/>
      <protection locked="0"/>
    </xf>
    <xf numFmtId="3" fontId="1" fillId="0" borderId="0" xfId="4" applyNumberFormat="1" applyFont="1" applyAlignment="1">
      <alignment horizontal="left"/>
    </xf>
    <xf numFmtId="0" fontId="2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right" vertical="center"/>
    </xf>
    <xf numFmtId="0" fontId="22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9">
    <cellStyle name="Ezres" xfId="1" builtinId="3"/>
    <cellStyle name="Figyelmeztetés" xfId="8" builtinId="11"/>
    <cellStyle name="Normál" xfId="0" builtinId="0"/>
    <cellStyle name="Normál_2007.évi konc. összefoglaló bevétel" xfId="4"/>
    <cellStyle name="Normál_2008.évi költségvetési javaslat" xfId="5"/>
    <cellStyle name="Normál_irodai végleges intézményekkel" xfId="6"/>
    <cellStyle name="Normál_Munka1" xfId="2"/>
    <cellStyle name="Normál_Városfejlesztési Iroda - 2008. kv. tervezés" xfId="3"/>
    <cellStyle name="Százalék" xfId="7" builtinId="5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/>
      <sheetData sheetId="1">
        <row r="77">
          <cell r="C77">
            <v>0</v>
          </cell>
          <cell r="G77">
            <v>0</v>
          </cell>
          <cell r="H77">
            <v>0</v>
          </cell>
        </row>
        <row r="83">
          <cell r="H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4"/>
  <sheetViews>
    <sheetView view="pageBreakPreview" topLeftCell="A28" zoomScaleNormal="100" zoomScaleSheetLayoutView="100" workbookViewId="0">
      <selection activeCell="J4" sqref="J4"/>
    </sheetView>
  </sheetViews>
  <sheetFormatPr defaultColWidth="14.44140625" defaultRowHeight="14.4"/>
  <cols>
    <col min="1" max="1" width="3.6640625" customWidth="1"/>
    <col min="2" max="2" width="37.5546875" customWidth="1"/>
    <col min="3" max="3" width="14.6640625" customWidth="1"/>
    <col min="5" max="5" width="15.33203125" customWidth="1"/>
    <col min="6" max="6" width="15.6640625" customWidth="1"/>
    <col min="7" max="7" width="19" customWidth="1"/>
    <col min="8" max="8" width="10.6640625" customWidth="1"/>
    <col min="9" max="11" width="8" customWidth="1"/>
    <col min="12" max="12" width="9.5546875" customWidth="1"/>
    <col min="13" max="13" width="10.6640625" customWidth="1"/>
    <col min="14" max="25" width="8" customWidth="1"/>
  </cols>
  <sheetData>
    <row r="1" spans="1:7" ht="16.5" customHeight="1">
      <c r="B1" s="700" t="s">
        <v>484</v>
      </c>
      <c r="C1" s="701"/>
      <c r="D1" s="701"/>
      <c r="E1" s="701"/>
      <c r="F1" s="701"/>
      <c r="G1" s="701"/>
    </row>
    <row r="2" spans="1:7" ht="45" customHeight="1">
      <c r="B2" s="702" t="s">
        <v>460</v>
      </c>
      <c r="C2" s="703"/>
      <c r="D2" s="704"/>
      <c r="E2" s="704"/>
      <c r="F2" s="704"/>
      <c r="G2" s="704"/>
    </row>
    <row r="3" spans="1:7" ht="12.75" customHeight="1">
      <c r="A3" s="1"/>
      <c r="B3" s="1"/>
      <c r="C3" s="2"/>
      <c r="D3" s="2"/>
      <c r="E3" s="239"/>
      <c r="F3" s="239"/>
      <c r="G3" s="239"/>
    </row>
    <row r="4" spans="1:7" ht="60" customHeight="1">
      <c r="A4" s="1"/>
      <c r="B4" s="236"/>
      <c r="C4" s="167" t="s">
        <v>213</v>
      </c>
      <c r="D4" s="167" t="s">
        <v>461</v>
      </c>
      <c r="E4" s="167" t="s">
        <v>462</v>
      </c>
      <c r="F4" s="308" t="s">
        <v>482</v>
      </c>
      <c r="G4" s="308" t="s">
        <v>483</v>
      </c>
    </row>
    <row r="5" spans="1:7" ht="49.5" customHeight="1">
      <c r="A5" s="1"/>
      <c r="B5" s="5" t="s">
        <v>0</v>
      </c>
      <c r="C5" s="4"/>
      <c r="D5" s="4"/>
      <c r="E5" s="239"/>
      <c r="F5" s="239"/>
      <c r="G5" s="239"/>
    </row>
    <row r="6" spans="1:7" ht="30.75" customHeight="1">
      <c r="A6" s="1">
        <v>1</v>
      </c>
      <c r="B6" s="168" t="s">
        <v>443</v>
      </c>
      <c r="C6" s="345">
        <v>9059718</v>
      </c>
      <c r="D6" s="346">
        <v>11634487</v>
      </c>
      <c r="E6" s="346">
        <v>10938448</v>
      </c>
      <c r="F6" s="346">
        <v>11212646</v>
      </c>
      <c r="G6" s="346">
        <v>11212646</v>
      </c>
    </row>
    <row r="7" spans="1:7" ht="24" customHeight="1">
      <c r="A7" s="1">
        <v>2</v>
      </c>
      <c r="B7" s="240" t="s">
        <v>444</v>
      </c>
      <c r="C7" s="347">
        <v>3381506</v>
      </c>
      <c r="D7" s="348">
        <v>891565</v>
      </c>
      <c r="E7" s="348">
        <v>0</v>
      </c>
      <c r="F7" s="348">
        <v>0</v>
      </c>
      <c r="G7" s="348">
        <v>0</v>
      </c>
    </row>
    <row r="8" spans="1:7" ht="27" customHeight="1">
      <c r="A8" s="1">
        <v>3</v>
      </c>
      <c r="B8" s="10" t="s">
        <v>445</v>
      </c>
      <c r="C8" s="349">
        <v>8292975</v>
      </c>
      <c r="D8" s="348">
        <v>7241765</v>
      </c>
      <c r="E8" s="348">
        <v>7100000</v>
      </c>
      <c r="F8" s="348">
        <v>5258677</v>
      </c>
      <c r="G8" s="348">
        <v>5258677</v>
      </c>
    </row>
    <row r="9" spans="1:7" ht="22.5" customHeight="1">
      <c r="A9" s="1">
        <v>4</v>
      </c>
      <c r="B9" s="12" t="s">
        <v>14</v>
      </c>
      <c r="C9" s="349">
        <v>1127009</v>
      </c>
      <c r="D9" s="348">
        <v>706612</v>
      </c>
      <c r="E9" s="348">
        <v>700000</v>
      </c>
      <c r="F9" s="348">
        <v>1035715</v>
      </c>
      <c r="G9" s="348">
        <v>1035715</v>
      </c>
    </row>
    <row r="10" spans="1:7" ht="27" customHeight="1">
      <c r="A10" s="1">
        <v>5</v>
      </c>
      <c r="B10" s="169" t="s">
        <v>446</v>
      </c>
      <c r="C10" s="350">
        <v>0</v>
      </c>
      <c r="D10" s="350">
        <v>0</v>
      </c>
      <c r="E10" s="350">
        <v>0</v>
      </c>
      <c r="F10" s="350">
        <v>0</v>
      </c>
      <c r="G10" s="350">
        <v>0</v>
      </c>
    </row>
    <row r="11" spans="1:7" ht="27" customHeight="1">
      <c r="A11" s="1">
        <v>6</v>
      </c>
      <c r="B11" s="169" t="s">
        <v>447</v>
      </c>
      <c r="C11" s="350">
        <v>22950000</v>
      </c>
      <c r="D11" s="350">
        <v>0</v>
      </c>
      <c r="E11" s="350">
        <v>0</v>
      </c>
      <c r="F11" s="350">
        <v>0</v>
      </c>
      <c r="G11" s="350">
        <v>0</v>
      </c>
    </row>
    <row r="12" spans="1:7" ht="27" customHeight="1">
      <c r="A12" s="1">
        <v>7</v>
      </c>
      <c r="B12" s="169" t="s">
        <v>448</v>
      </c>
      <c r="C12" s="350">
        <v>0</v>
      </c>
      <c r="D12" s="350">
        <v>0</v>
      </c>
      <c r="E12" s="350">
        <v>0</v>
      </c>
      <c r="F12" s="350">
        <v>0</v>
      </c>
      <c r="G12" s="350">
        <v>0</v>
      </c>
    </row>
    <row r="13" spans="1:7" ht="25.5" customHeight="1">
      <c r="A13" s="241">
        <v>8</v>
      </c>
      <c r="B13" s="242" t="s">
        <v>449</v>
      </c>
      <c r="C13" s="351">
        <f t="shared" ref="C13:G13" si="0">SUM(C6:C12)</f>
        <v>44811208</v>
      </c>
      <c r="D13" s="352">
        <f t="shared" si="0"/>
        <v>20474429</v>
      </c>
      <c r="E13" s="352">
        <f t="shared" si="0"/>
        <v>18738448</v>
      </c>
      <c r="F13" s="352">
        <f t="shared" si="0"/>
        <v>17507038</v>
      </c>
      <c r="G13" s="352">
        <f t="shared" si="0"/>
        <v>17507038</v>
      </c>
    </row>
    <row r="14" spans="1:7" ht="34.5" customHeight="1">
      <c r="A14" s="170">
        <v>9</v>
      </c>
      <c r="B14" s="171" t="s">
        <v>450</v>
      </c>
      <c r="C14" s="353"/>
      <c r="D14" s="354"/>
      <c r="E14" s="354"/>
      <c r="F14" s="354"/>
      <c r="G14" s="354"/>
    </row>
    <row r="15" spans="1:7" ht="42.75" customHeight="1">
      <c r="A15" s="1">
        <v>10</v>
      </c>
      <c r="B15" s="172" t="s">
        <v>23</v>
      </c>
      <c r="C15" s="355">
        <v>796888</v>
      </c>
      <c r="D15" s="355">
        <v>547138</v>
      </c>
      <c r="E15" s="355">
        <v>0</v>
      </c>
      <c r="F15" s="355">
        <v>452133</v>
      </c>
      <c r="G15" s="355">
        <v>452133</v>
      </c>
    </row>
    <row r="16" spans="1:7" ht="18" customHeight="1">
      <c r="A16" s="1">
        <v>11</v>
      </c>
      <c r="B16" s="9" t="s">
        <v>24</v>
      </c>
      <c r="C16" s="356">
        <v>15224761</v>
      </c>
      <c r="D16" s="356">
        <v>44442816</v>
      </c>
      <c r="E16" s="356">
        <v>18370981</v>
      </c>
      <c r="F16" s="356">
        <v>18370981</v>
      </c>
      <c r="G16" s="356">
        <v>18370981</v>
      </c>
    </row>
    <row r="17" spans="1:13" ht="18" customHeight="1">
      <c r="A17" s="1">
        <v>12</v>
      </c>
      <c r="B17" s="9" t="s">
        <v>451</v>
      </c>
      <c r="C17" s="356">
        <v>0</v>
      </c>
      <c r="D17" s="356">
        <v>0</v>
      </c>
      <c r="E17" s="356">
        <v>0</v>
      </c>
      <c r="F17" s="356">
        <v>0</v>
      </c>
      <c r="G17" s="356">
        <v>0</v>
      </c>
    </row>
    <row r="18" spans="1:13" ht="22.5" customHeight="1">
      <c r="A18" s="243">
        <v>13</v>
      </c>
      <c r="B18" s="244" t="s">
        <v>25</v>
      </c>
      <c r="C18" s="357">
        <f t="shared" ref="C18:G18" si="1">SUM(C15:C17)</f>
        <v>16021649</v>
      </c>
      <c r="D18" s="358">
        <f t="shared" si="1"/>
        <v>44989954</v>
      </c>
      <c r="E18" s="358">
        <f t="shared" si="1"/>
        <v>18370981</v>
      </c>
      <c r="F18" s="358">
        <f t="shared" si="1"/>
        <v>18823114</v>
      </c>
      <c r="G18" s="358">
        <f t="shared" si="1"/>
        <v>18823114</v>
      </c>
    </row>
    <row r="19" spans="1:13" ht="19.5" customHeight="1">
      <c r="A19" s="245">
        <v>14</v>
      </c>
      <c r="B19" s="246" t="s">
        <v>26</v>
      </c>
      <c r="C19" s="359">
        <f t="shared" ref="C19:G19" si="2">SUM(C13,C18)</f>
        <v>60832857</v>
      </c>
      <c r="D19" s="360">
        <f t="shared" si="2"/>
        <v>65464383</v>
      </c>
      <c r="E19" s="360">
        <f t="shared" si="2"/>
        <v>37109429</v>
      </c>
      <c r="F19" s="360">
        <f t="shared" si="2"/>
        <v>36330152</v>
      </c>
      <c r="G19" s="360">
        <f t="shared" si="2"/>
        <v>36330152</v>
      </c>
      <c r="H19" s="247"/>
      <c r="I19" s="247"/>
      <c r="J19" s="247"/>
      <c r="K19" s="247"/>
      <c r="L19" s="247"/>
      <c r="M19" s="247"/>
    </row>
    <row r="20" spans="1:13" ht="19.5" customHeight="1">
      <c r="A20" s="1"/>
      <c r="B20" s="5" t="s">
        <v>27</v>
      </c>
      <c r="C20" s="361"/>
      <c r="D20" s="356"/>
      <c r="E20" s="356"/>
      <c r="F20" s="356"/>
      <c r="G20" s="356"/>
      <c r="H20" s="247"/>
      <c r="I20" s="247"/>
      <c r="J20" s="247"/>
      <c r="K20" s="247"/>
      <c r="L20" s="247"/>
      <c r="M20" s="247"/>
    </row>
    <row r="21" spans="1:13" ht="19.5" customHeight="1">
      <c r="A21" s="1">
        <v>1</v>
      </c>
      <c r="B21" s="9" t="s">
        <v>452</v>
      </c>
      <c r="C21" s="356">
        <v>3937687</v>
      </c>
      <c r="D21" s="356">
        <v>4517266</v>
      </c>
      <c r="E21" s="356">
        <v>4570000</v>
      </c>
      <c r="F21" s="356">
        <v>4772670</v>
      </c>
      <c r="G21" s="356">
        <v>4772514</v>
      </c>
      <c r="H21" s="248"/>
      <c r="I21" s="249"/>
      <c r="J21" s="249"/>
      <c r="K21" s="249"/>
      <c r="L21" s="249"/>
      <c r="M21" s="247"/>
    </row>
    <row r="22" spans="1:13" ht="19.5" customHeight="1">
      <c r="A22" s="1">
        <v>2</v>
      </c>
      <c r="B22" s="9" t="s">
        <v>453</v>
      </c>
      <c r="C22" s="356">
        <v>941562</v>
      </c>
      <c r="D22" s="356">
        <v>974326</v>
      </c>
      <c r="E22" s="356">
        <v>894000</v>
      </c>
      <c r="F22" s="356">
        <v>937020</v>
      </c>
      <c r="G22" s="356">
        <v>937020</v>
      </c>
      <c r="H22" s="248"/>
      <c r="I22" s="249"/>
      <c r="J22" s="249"/>
      <c r="K22" s="249"/>
      <c r="L22" s="249"/>
      <c r="M22" s="247"/>
    </row>
    <row r="23" spans="1:13" ht="19.5" customHeight="1">
      <c r="A23" s="1">
        <v>3</v>
      </c>
      <c r="B23" s="9" t="s">
        <v>29</v>
      </c>
      <c r="C23" s="356">
        <v>4122951</v>
      </c>
      <c r="D23" s="356">
        <v>6357942</v>
      </c>
      <c r="E23" s="356">
        <v>5248000</v>
      </c>
      <c r="F23" s="356">
        <v>5443250</v>
      </c>
      <c r="G23" s="356">
        <v>4403765</v>
      </c>
      <c r="H23" s="250"/>
      <c r="I23" s="250"/>
      <c r="J23" s="250"/>
      <c r="K23" s="250"/>
      <c r="L23" s="250"/>
      <c r="M23" s="251"/>
    </row>
    <row r="24" spans="1:13" ht="19.5" customHeight="1">
      <c r="A24" s="1">
        <v>4</v>
      </c>
      <c r="B24" s="9" t="s">
        <v>30</v>
      </c>
      <c r="C24" s="356">
        <v>93485</v>
      </c>
      <c r="D24" s="356">
        <v>397170</v>
      </c>
      <c r="E24" s="356">
        <v>0</v>
      </c>
      <c r="F24" s="356">
        <v>0</v>
      </c>
      <c r="G24" s="356">
        <v>0</v>
      </c>
      <c r="H24" s="247"/>
      <c r="I24" s="247"/>
      <c r="J24" s="247"/>
      <c r="K24" s="247"/>
      <c r="L24" s="247"/>
      <c r="M24" s="247"/>
    </row>
    <row r="25" spans="1:13" ht="25.5" customHeight="1">
      <c r="A25" s="1">
        <v>5</v>
      </c>
      <c r="B25" s="9" t="s">
        <v>454</v>
      </c>
      <c r="C25" s="356">
        <v>575000</v>
      </c>
      <c r="D25" s="356">
        <v>1191000</v>
      </c>
      <c r="E25" s="356">
        <v>1124000</v>
      </c>
      <c r="F25" s="356">
        <v>1124000</v>
      </c>
      <c r="G25" s="356">
        <v>855000</v>
      </c>
      <c r="H25" s="247"/>
      <c r="I25" s="247"/>
      <c r="J25" s="247"/>
      <c r="K25" s="247"/>
      <c r="L25" s="247"/>
      <c r="M25" s="247"/>
    </row>
    <row r="26" spans="1:13" ht="25.5" customHeight="1">
      <c r="A26" s="1">
        <v>6</v>
      </c>
      <c r="B26" s="9" t="s">
        <v>455</v>
      </c>
      <c r="C26" s="356"/>
      <c r="D26" s="356"/>
      <c r="E26" s="356"/>
      <c r="F26" s="356"/>
      <c r="G26" s="356"/>
      <c r="H26" s="247"/>
      <c r="I26" s="247"/>
      <c r="J26" s="247"/>
      <c r="K26" s="247"/>
      <c r="L26" s="247"/>
      <c r="M26" s="247"/>
    </row>
    <row r="27" spans="1:13" ht="24.75" customHeight="1">
      <c r="A27" s="1">
        <v>7</v>
      </c>
      <c r="B27" s="9" t="s">
        <v>31</v>
      </c>
      <c r="C27" s="356">
        <v>4481432</v>
      </c>
      <c r="D27" s="356">
        <v>4733628</v>
      </c>
      <c r="E27" s="356">
        <v>4854255</v>
      </c>
      <c r="F27" s="356">
        <v>4861139</v>
      </c>
      <c r="G27" s="356">
        <v>4861139</v>
      </c>
      <c r="H27" s="251"/>
      <c r="I27" s="247"/>
      <c r="J27" s="247"/>
      <c r="K27" s="247"/>
      <c r="L27" s="247"/>
      <c r="M27" s="247"/>
    </row>
    <row r="28" spans="1:13" ht="24.75" customHeight="1">
      <c r="A28" s="1">
        <v>8</v>
      </c>
      <c r="B28" s="9" t="s">
        <v>33</v>
      </c>
      <c r="C28" s="356">
        <v>72000</v>
      </c>
      <c r="D28" s="356">
        <v>72000</v>
      </c>
      <c r="E28" s="356">
        <v>130000</v>
      </c>
      <c r="F28" s="356">
        <v>130000</v>
      </c>
      <c r="G28" s="356">
        <v>98000</v>
      </c>
      <c r="H28" s="247"/>
      <c r="I28" s="247"/>
      <c r="J28" s="247"/>
      <c r="K28" s="247"/>
      <c r="L28" s="247"/>
      <c r="M28" s="247"/>
    </row>
    <row r="29" spans="1:13" ht="19.5" customHeight="1">
      <c r="A29" s="1">
        <v>9</v>
      </c>
      <c r="B29" s="9" t="s">
        <v>34</v>
      </c>
      <c r="C29" s="356"/>
      <c r="D29" s="356"/>
      <c r="E29" s="356">
        <v>7573543</v>
      </c>
      <c r="F29" s="362">
        <v>6346442</v>
      </c>
      <c r="G29" s="362">
        <v>0</v>
      </c>
      <c r="H29" s="247"/>
      <c r="I29" s="247"/>
      <c r="J29" s="247"/>
      <c r="K29" s="247"/>
      <c r="L29" s="247"/>
      <c r="M29" s="247"/>
    </row>
    <row r="30" spans="1:13" ht="19.5" customHeight="1">
      <c r="A30" s="252">
        <v>10</v>
      </c>
      <c r="B30" s="253" t="s">
        <v>35</v>
      </c>
      <c r="C30" s="363">
        <f t="shared" ref="C30:G30" si="3">SUM(C21:C29)</f>
        <v>14224117</v>
      </c>
      <c r="D30" s="363">
        <f t="shared" si="3"/>
        <v>18243332</v>
      </c>
      <c r="E30" s="363">
        <f t="shared" si="3"/>
        <v>24393798</v>
      </c>
      <c r="F30" s="363">
        <f t="shared" si="3"/>
        <v>23614521</v>
      </c>
      <c r="G30" s="363">
        <f t="shared" si="3"/>
        <v>15927438</v>
      </c>
      <c r="H30" s="247"/>
      <c r="I30" s="247"/>
      <c r="J30" s="247"/>
      <c r="K30" s="247"/>
      <c r="L30" s="247"/>
      <c r="M30" s="247"/>
    </row>
    <row r="31" spans="1:13" ht="19.5" customHeight="1">
      <c r="A31" s="178">
        <v>11</v>
      </c>
      <c r="B31" s="179" t="s">
        <v>456</v>
      </c>
      <c r="C31" s="364">
        <v>489180</v>
      </c>
      <c r="D31" s="356">
        <v>1546223</v>
      </c>
      <c r="E31" s="356">
        <v>3076465</v>
      </c>
      <c r="F31" s="356">
        <v>9769750</v>
      </c>
      <c r="G31" s="356">
        <v>9769648</v>
      </c>
      <c r="H31" s="250"/>
      <c r="I31" s="250"/>
      <c r="J31" s="250"/>
      <c r="K31" s="250"/>
      <c r="L31" s="250"/>
      <c r="M31" s="247"/>
    </row>
    <row r="32" spans="1:13" ht="19.5" customHeight="1">
      <c r="A32" s="1">
        <v>12</v>
      </c>
      <c r="B32" s="22" t="s">
        <v>175</v>
      </c>
      <c r="C32" s="356">
        <v>900000</v>
      </c>
      <c r="D32" s="356">
        <v>26818539</v>
      </c>
      <c r="E32" s="356">
        <v>1000000</v>
      </c>
      <c r="F32" s="356">
        <v>1000000</v>
      </c>
      <c r="G32" s="356">
        <v>0</v>
      </c>
      <c r="H32" s="249"/>
      <c r="I32" s="249"/>
      <c r="J32" s="249"/>
      <c r="K32" s="249"/>
      <c r="L32" s="249"/>
      <c r="M32" s="247"/>
    </row>
    <row r="33" spans="1:13" ht="24.75" customHeight="1">
      <c r="A33" s="1">
        <v>13</v>
      </c>
      <c r="B33" s="9" t="s">
        <v>36</v>
      </c>
      <c r="C33" s="356">
        <v>0</v>
      </c>
      <c r="D33" s="356">
        <f>SUM('[1]2.bevételek kiad. int.'!G77)</f>
        <v>0</v>
      </c>
      <c r="E33" s="356">
        <f>SUM('[1]2.bevételek kiad. int.'!H77)</f>
        <v>0</v>
      </c>
      <c r="F33" s="356">
        <v>1758</v>
      </c>
      <c r="G33" s="356">
        <v>0</v>
      </c>
      <c r="H33" s="247"/>
      <c r="I33" s="247"/>
      <c r="J33" s="247"/>
      <c r="K33" s="247"/>
      <c r="L33" s="247"/>
      <c r="M33" s="247"/>
    </row>
    <row r="34" spans="1:13" ht="34.5" customHeight="1">
      <c r="A34" s="1">
        <v>14</v>
      </c>
      <c r="B34" s="9" t="s">
        <v>37</v>
      </c>
      <c r="C34" s="356">
        <v>0</v>
      </c>
      <c r="D34" s="356">
        <v>0</v>
      </c>
      <c r="E34" s="356">
        <v>0</v>
      </c>
      <c r="F34" s="356">
        <v>0</v>
      </c>
      <c r="G34" s="356">
        <v>0</v>
      </c>
      <c r="H34" s="180"/>
      <c r="I34" s="180"/>
      <c r="J34" s="247"/>
      <c r="K34" s="247"/>
      <c r="L34" s="247"/>
      <c r="M34" s="247"/>
    </row>
    <row r="35" spans="1:13" ht="19.5" customHeight="1">
      <c r="A35" s="1">
        <v>15</v>
      </c>
      <c r="B35" s="19" t="s">
        <v>38</v>
      </c>
      <c r="C35" s="356">
        <v>0</v>
      </c>
      <c r="D35" s="356"/>
      <c r="E35" s="356">
        <v>8201794</v>
      </c>
      <c r="F35" s="356">
        <v>1506751</v>
      </c>
      <c r="G35" s="362">
        <v>0</v>
      </c>
      <c r="H35" s="247"/>
      <c r="I35" s="247"/>
      <c r="J35" s="247"/>
      <c r="K35" s="247"/>
      <c r="L35" s="247"/>
      <c r="M35" s="247"/>
    </row>
    <row r="36" spans="1:13" ht="19.5" customHeight="1">
      <c r="A36" s="252">
        <v>16</v>
      </c>
      <c r="B36" s="253" t="s">
        <v>39</v>
      </c>
      <c r="C36" s="363">
        <f t="shared" ref="C36:G36" si="4">SUM(C31:C35)</f>
        <v>1389180</v>
      </c>
      <c r="D36" s="363">
        <f t="shared" si="4"/>
        <v>28364762</v>
      </c>
      <c r="E36" s="363">
        <f t="shared" si="4"/>
        <v>12278259</v>
      </c>
      <c r="F36" s="363">
        <f t="shared" si="4"/>
        <v>12278259</v>
      </c>
      <c r="G36" s="363">
        <f t="shared" si="4"/>
        <v>9769648</v>
      </c>
      <c r="H36" s="247"/>
      <c r="I36" s="247"/>
      <c r="J36" s="247"/>
      <c r="K36" s="247"/>
      <c r="L36" s="247"/>
      <c r="M36" s="247"/>
    </row>
    <row r="37" spans="1:13" ht="19.5" customHeight="1">
      <c r="A37" s="254">
        <v>17</v>
      </c>
      <c r="B37" s="255" t="s">
        <v>83</v>
      </c>
      <c r="C37" s="365">
        <f t="shared" ref="C37:G37" si="5">SUM(C30,C36)</f>
        <v>15613297</v>
      </c>
      <c r="D37" s="352">
        <f t="shared" si="5"/>
        <v>46608094</v>
      </c>
      <c r="E37" s="352">
        <f t="shared" si="5"/>
        <v>36672057</v>
      </c>
      <c r="F37" s="352">
        <f t="shared" si="5"/>
        <v>35892780</v>
      </c>
      <c r="G37" s="352">
        <f t="shared" si="5"/>
        <v>25697086</v>
      </c>
      <c r="H37" s="247"/>
      <c r="I37" s="247"/>
      <c r="J37" s="247"/>
      <c r="K37" s="247"/>
      <c r="L37" s="247"/>
      <c r="M37" s="247"/>
    </row>
    <row r="38" spans="1:13" ht="19.5" customHeight="1">
      <c r="A38" s="1">
        <v>18</v>
      </c>
      <c r="B38" s="11" t="s">
        <v>40</v>
      </c>
      <c r="C38" s="356">
        <v>0</v>
      </c>
      <c r="D38" s="356">
        <v>0</v>
      </c>
      <c r="E38" s="364">
        <v>0</v>
      </c>
      <c r="F38" s="364">
        <v>0</v>
      </c>
      <c r="G38" s="364">
        <v>0</v>
      </c>
      <c r="H38" s="247"/>
      <c r="I38" s="247"/>
      <c r="J38" s="247"/>
      <c r="K38" s="247"/>
      <c r="L38" s="247"/>
      <c r="M38" s="247"/>
    </row>
    <row r="39" spans="1:13" ht="19.5" customHeight="1">
      <c r="A39" s="1">
        <v>19</v>
      </c>
      <c r="B39" s="11" t="s">
        <v>41</v>
      </c>
      <c r="C39" s="356">
        <v>0</v>
      </c>
      <c r="D39" s="356">
        <v>0</v>
      </c>
      <c r="E39" s="356">
        <f>SUM('[1]2.bevételek kiad. int.'!H83)</f>
        <v>0</v>
      </c>
      <c r="F39" s="356">
        <v>0</v>
      </c>
      <c r="G39" s="356">
        <v>0</v>
      </c>
      <c r="H39" s="247"/>
      <c r="I39" s="247"/>
      <c r="J39" s="247"/>
      <c r="K39" s="247"/>
      <c r="L39" s="247"/>
      <c r="M39" s="247"/>
    </row>
    <row r="40" spans="1:13" ht="24.75" customHeight="1">
      <c r="A40" s="1">
        <v>20</v>
      </c>
      <c r="B40" s="11" t="s">
        <v>457</v>
      </c>
      <c r="C40" s="356">
        <v>0</v>
      </c>
      <c r="D40" s="356">
        <v>0</v>
      </c>
      <c r="E40" s="364">
        <v>0</v>
      </c>
      <c r="F40" s="364">
        <v>0</v>
      </c>
      <c r="G40" s="364">
        <v>0</v>
      </c>
      <c r="H40" s="247"/>
      <c r="I40" s="247"/>
      <c r="J40" s="247"/>
      <c r="K40" s="247"/>
      <c r="L40" s="247"/>
      <c r="M40" s="247"/>
    </row>
    <row r="41" spans="1:13" ht="24.75" customHeight="1">
      <c r="A41" s="1">
        <v>21</v>
      </c>
      <c r="B41" s="11" t="s">
        <v>458</v>
      </c>
      <c r="C41" s="356">
        <v>0</v>
      </c>
      <c r="D41" s="356">
        <v>0</v>
      </c>
      <c r="E41" s="364">
        <v>0</v>
      </c>
      <c r="F41" s="364">
        <v>0</v>
      </c>
      <c r="G41" s="364">
        <v>0</v>
      </c>
      <c r="H41" s="180"/>
      <c r="I41" s="180"/>
      <c r="J41" s="180"/>
      <c r="K41" s="247"/>
      <c r="L41" s="247"/>
      <c r="M41" s="247"/>
    </row>
    <row r="42" spans="1:13" ht="24.75" customHeight="1">
      <c r="A42" s="1">
        <v>22</v>
      </c>
      <c r="B42" s="11" t="s">
        <v>223</v>
      </c>
      <c r="C42" s="356">
        <v>776744</v>
      </c>
      <c r="D42" s="356">
        <v>485308</v>
      </c>
      <c r="E42" s="364">
        <v>437372</v>
      </c>
      <c r="F42" s="364">
        <v>437372</v>
      </c>
      <c r="G42" s="364">
        <v>437372</v>
      </c>
      <c r="H42" s="247"/>
      <c r="I42" s="247"/>
      <c r="J42" s="247"/>
      <c r="K42" s="247"/>
      <c r="L42" s="247"/>
      <c r="M42" s="247"/>
    </row>
    <row r="43" spans="1:13" ht="19.5" customHeight="1">
      <c r="A43" s="256">
        <v>23</v>
      </c>
      <c r="B43" s="257" t="s">
        <v>42</v>
      </c>
      <c r="C43" s="357">
        <f t="shared" ref="C43:G43" si="6">SUM(C38:C42)</f>
        <v>776744</v>
      </c>
      <c r="D43" s="357">
        <f t="shared" si="6"/>
        <v>485308</v>
      </c>
      <c r="E43" s="357">
        <f t="shared" si="6"/>
        <v>437372</v>
      </c>
      <c r="F43" s="357">
        <f t="shared" si="6"/>
        <v>437372</v>
      </c>
      <c r="G43" s="357">
        <f t="shared" si="6"/>
        <v>437372</v>
      </c>
      <c r="H43" s="247"/>
      <c r="I43" s="247"/>
      <c r="J43" s="247"/>
      <c r="K43" s="247"/>
      <c r="L43" s="247"/>
      <c r="M43" s="247"/>
    </row>
    <row r="44" spans="1:13" ht="19.5" customHeight="1">
      <c r="A44" s="258">
        <v>24</v>
      </c>
      <c r="B44" s="259" t="s">
        <v>43</v>
      </c>
      <c r="C44" s="359">
        <f t="shared" ref="C44:G44" si="7">SUM(C37,C43)</f>
        <v>16390041</v>
      </c>
      <c r="D44" s="360">
        <f t="shared" si="7"/>
        <v>47093402</v>
      </c>
      <c r="E44" s="360">
        <f t="shared" si="7"/>
        <v>37109429</v>
      </c>
      <c r="F44" s="360">
        <f t="shared" si="7"/>
        <v>36330152</v>
      </c>
      <c r="G44" s="360">
        <f t="shared" si="7"/>
        <v>26134458</v>
      </c>
      <c r="H44" s="247"/>
      <c r="I44" s="247"/>
      <c r="J44" s="247"/>
      <c r="K44" s="247"/>
      <c r="L44" s="247"/>
      <c r="M44" s="247"/>
    </row>
    <row r="45" spans="1:13" ht="19.5" customHeight="1">
      <c r="A45" s="178"/>
      <c r="B45" s="181"/>
      <c r="C45" s="182"/>
      <c r="D45" s="182"/>
      <c r="E45" s="173"/>
      <c r="F45" s="173"/>
      <c r="G45" s="173"/>
    </row>
    <row r="46" spans="1:13" ht="31.5" customHeight="1">
      <c r="A46" s="260"/>
      <c r="B46" s="261"/>
      <c r="C46" s="262"/>
      <c r="D46" s="263"/>
      <c r="E46" s="264"/>
      <c r="F46" s="264"/>
      <c r="G46" s="264"/>
    </row>
    <row r="47" spans="1:13" ht="15.75" customHeight="1">
      <c r="A47" s="260"/>
      <c r="B47" s="261"/>
      <c r="C47" s="262"/>
      <c r="D47" s="263"/>
      <c r="E47" s="264"/>
      <c r="F47" s="264"/>
      <c r="G47" s="264"/>
    </row>
    <row r="48" spans="1:13" ht="12.75" customHeight="1">
      <c r="A48" s="260"/>
      <c r="B48" s="265"/>
      <c r="C48" s="266"/>
      <c r="D48" s="264"/>
      <c r="E48" s="264"/>
      <c r="F48" s="264"/>
      <c r="G48" s="264"/>
    </row>
    <row r="49" spans="1:7" ht="12.75" customHeight="1">
      <c r="A49" s="260"/>
      <c r="B49" s="265"/>
      <c r="C49" s="266"/>
      <c r="D49" s="264"/>
      <c r="E49" s="264"/>
      <c r="F49" s="264"/>
      <c r="G49" s="264"/>
    </row>
    <row r="50" spans="1:7" ht="12.75" customHeight="1">
      <c r="A50" s="260"/>
      <c r="B50" s="265"/>
      <c r="C50" s="266"/>
      <c r="D50" s="264"/>
      <c r="E50" s="264"/>
      <c r="F50" s="264"/>
      <c r="G50" s="264"/>
    </row>
    <row r="51" spans="1:7" ht="12.75" customHeight="1">
      <c r="A51" s="267"/>
      <c r="B51" s="268"/>
      <c r="C51" s="269"/>
      <c r="D51" s="264"/>
      <c r="E51" s="264"/>
      <c r="F51" s="264"/>
      <c r="G51" s="264"/>
    </row>
    <row r="52" spans="1:7" ht="25.5" customHeight="1">
      <c r="A52" s="267"/>
      <c r="B52" s="270"/>
      <c r="C52" s="271"/>
      <c r="D52" s="264"/>
      <c r="E52" s="264"/>
      <c r="F52" s="264"/>
      <c r="G52" s="264"/>
    </row>
    <row r="53" spans="1:7" ht="12.75" customHeight="1">
      <c r="A53" s="267"/>
      <c r="B53" s="270"/>
      <c r="C53" s="271"/>
      <c r="D53" s="264"/>
      <c r="E53" s="264"/>
      <c r="F53" s="264"/>
      <c r="G53" s="264"/>
    </row>
    <row r="54" spans="1:7" ht="12.75" customHeight="1">
      <c r="A54" s="267"/>
      <c r="B54" s="268"/>
      <c r="C54" s="269"/>
      <c r="D54" s="264"/>
      <c r="E54" s="264"/>
      <c r="F54" s="264"/>
      <c r="G54" s="264"/>
    </row>
    <row r="55" spans="1:7" ht="12.75" customHeight="1">
      <c r="A55" s="272"/>
      <c r="B55" s="273"/>
      <c r="C55" s="274"/>
      <c r="D55" s="274"/>
      <c r="E55" s="274"/>
      <c r="F55" s="274"/>
      <c r="G55" s="274"/>
    </row>
    <row r="56" spans="1:7" ht="25.5" customHeight="1">
      <c r="A56" s="260"/>
      <c r="B56" s="275"/>
      <c r="C56" s="264"/>
      <c r="D56" s="264"/>
      <c r="E56" s="264"/>
      <c r="F56" s="264"/>
      <c r="G56" s="264"/>
    </row>
    <row r="57" spans="1:7" ht="12.75" customHeight="1">
      <c r="A57" s="260"/>
      <c r="B57" s="275"/>
      <c r="C57" s="264"/>
      <c r="D57" s="264"/>
      <c r="E57" s="264"/>
      <c r="F57" s="264"/>
      <c r="G57" s="264"/>
    </row>
    <row r="58" spans="1:7" ht="12.75" customHeight="1">
      <c r="A58" s="276"/>
      <c r="B58" s="273"/>
      <c r="C58" s="274"/>
      <c r="D58" s="274"/>
      <c r="E58" s="274"/>
      <c r="F58" s="274"/>
      <c r="G58" s="274"/>
    </row>
    <row r="59" spans="1:7" ht="15.75" customHeight="1">
      <c r="A59" s="277"/>
      <c r="B59" s="278"/>
      <c r="C59" s="279"/>
      <c r="D59" s="280"/>
      <c r="E59" s="280"/>
      <c r="F59" s="280"/>
      <c r="G59" s="280"/>
    </row>
    <row r="60" spans="1:7" ht="15.75" customHeight="1">
      <c r="A60" s="281"/>
      <c r="B60" s="282"/>
      <c r="C60" s="283"/>
      <c r="D60" s="264"/>
      <c r="E60" s="264"/>
      <c r="F60" s="264"/>
      <c r="G60" s="264"/>
    </row>
    <row r="61" spans="1:7" ht="15.75" customHeight="1">
      <c r="A61" s="260"/>
      <c r="B61" s="261"/>
      <c r="C61" s="262"/>
      <c r="D61" s="264"/>
      <c r="E61" s="264"/>
      <c r="F61" s="264"/>
      <c r="G61" s="264"/>
    </row>
    <row r="62" spans="1:7" ht="12.75" customHeight="1">
      <c r="A62" s="260"/>
      <c r="B62" s="275"/>
      <c r="C62" s="264"/>
      <c r="D62" s="264"/>
      <c r="E62" s="264"/>
      <c r="F62" s="264"/>
      <c r="G62" s="264"/>
    </row>
    <row r="63" spans="1:7" ht="12.75" customHeight="1">
      <c r="A63" s="260"/>
      <c r="B63" s="275"/>
      <c r="C63" s="264"/>
      <c r="D63" s="264"/>
      <c r="E63" s="264"/>
      <c r="F63" s="264"/>
      <c r="G63" s="264"/>
    </row>
    <row r="64" spans="1:7" ht="12.75" customHeight="1">
      <c r="A64" s="260"/>
      <c r="B64" s="275"/>
      <c r="C64" s="264"/>
      <c r="D64" s="264"/>
      <c r="E64" s="264"/>
      <c r="F64" s="264"/>
      <c r="G64" s="264"/>
    </row>
    <row r="65" spans="1:7" ht="25.5" customHeight="1">
      <c r="A65" s="260"/>
      <c r="B65" s="275"/>
      <c r="C65" s="264"/>
      <c r="D65" s="264"/>
      <c r="E65" s="264"/>
      <c r="F65" s="264"/>
      <c r="G65" s="264"/>
    </row>
    <row r="66" spans="1:7" ht="25.5" customHeight="1">
      <c r="A66" s="260"/>
      <c r="B66" s="275"/>
      <c r="C66" s="264"/>
      <c r="D66" s="264"/>
      <c r="E66" s="264"/>
      <c r="F66" s="264"/>
      <c r="G66" s="264"/>
    </row>
    <row r="67" spans="1:7" ht="25.5" customHeight="1">
      <c r="A67" s="260"/>
      <c r="B67" s="275"/>
      <c r="C67" s="264"/>
      <c r="D67" s="264"/>
      <c r="E67" s="264"/>
      <c r="F67" s="264"/>
      <c r="G67" s="264"/>
    </row>
    <row r="68" spans="1:7" ht="12.75" customHeight="1">
      <c r="A68" s="260"/>
      <c r="B68" s="275"/>
      <c r="C68" s="264"/>
      <c r="D68" s="264"/>
      <c r="E68" s="264"/>
      <c r="F68" s="264"/>
      <c r="G68" s="264"/>
    </row>
    <row r="69" spans="1:7" ht="12.75" customHeight="1">
      <c r="A69" s="276"/>
      <c r="B69" s="284"/>
      <c r="C69" s="274"/>
      <c r="D69" s="274"/>
      <c r="E69" s="274"/>
      <c r="F69" s="274"/>
      <c r="G69" s="274"/>
    </row>
    <row r="70" spans="1:7" ht="12.75" customHeight="1">
      <c r="A70" s="260"/>
      <c r="B70" s="285"/>
      <c r="C70" s="264"/>
      <c r="D70" s="264"/>
      <c r="E70" s="264"/>
      <c r="F70" s="264"/>
      <c r="G70" s="264"/>
    </row>
    <row r="71" spans="1:7" ht="25.5" customHeight="1">
      <c r="A71" s="260"/>
      <c r="B71" s="275"/>
      <c r="C71" s="264"/>
      <c r="D71" s="264"/>
      <c r="E71" s="264"/>
      <c r="F71" s="264"/>
      <c r="G71" s="264"/>
    </row>
    <row r="72" spans="1:7" ht="25.5" customHeight="1">
      <c r="A72" s="260"/>
      <c r="B72" s="275"/>
      <c r="C72" s="264"/>
      <c r="D72" s="264"/>
      <c r="E72" s="264"/>
      <c r="F72" s="264"/>
      <c r="G72" s="264"/>
    </row>
    <row r="73" spans="1:7" ht="12.75" customHeight="1">
      <c r="A73" s="276"/>
      <c r="B73" s="284"/>
      <c r="C73" s="274"/>
      <c r="D73" s="274"/>
      <c r="E73" s="274"/>
      <c r="F73" s="274"/>
      <c r="G73" s="274"/>
    </row>
    <row r="74" spans="1:7" ht="12.75" customHeight="1">
      <c r="A74" s="276"/>
      <c r="B74" s="284"/>
      <c r="C74" s="274"/>
      <c r="D74" s="274"/>
      <c r="E74" s="274"/>
      <c r="F74" s="274"/>
      <c r="G74" s="274"/>
    </row>
    <row r="75" spans="1:7" ht="12.75" customHeight="1">
      <c r="A75" s="260"/>
      <c r="B75" s="265"/>
      <c r="C75" s="264"/>
      <c r="D75" s="264"/>
      <c r="E75" s="264"/>
      <c r="F75" s="264"/>
      <c r="G75" s="264"/>
    </row>
    <row r="76" spans="1:7" ht="12.75" customHeight="1">
      <c r="A76" s="260"/>
      <c r="B76" s="265"/>
      <c r="C76" s="264"/>
      <c r="D76" s="264"/>
      <c r="E76" s="264"/>
      <c r="F76" s="264"/>
      <c r="G76" s="264"/>
    </row>
    <row r="77" spans="1:7" ht="25.5" customHeight="1">
      <c r="A77" s="260"/>
      <c r="B77" s="265"/>
      <c r="C77" s="264"/>
      <c r="D77" s="264"/>
      <c r="E77" s="264"/>
      <c r="F77" s="264"/>
      <c r="G77" s="264"/>
    </row>
    <row r="78" spans="1:7" ht="12.75" customHeight="1">
      <c r="A78" s="276"/>
      <c r="B78" s="284"/>
      <c r="C78" s="274"/>
      <c r="D78" s="286"/>
      <c r="E78" s="286"/>
      <c r="F78" s="286"/>
      <c r="G78" s="286"/>
    </row>
    <row r="79" spans="1:7" ht="13.5" customHeight="1">
      <c r="A79" s="287"/>
      <c r="B79" s="288"/>
      <c r="C79" s="289"/>
      <c r="D79" s="280"/>
      <c r="E79" s="280"/>
      <c r="F79" s="280"/>
      <c r="G79" s="280"/>
    </row>
    <row r="80" spans="1:7" ht="12.75" customHeight="1">
      <c r="A80" s="260"/>
      <c r="B80" s="121"/>
      <c r="C80" s="290"/>
      <c r="D80" s="264"/>
      <c r="E80" s="264"/>
      <c r="F80" s="264"/>
      <c r="G80" s="264"/>
    </row>
    <row r="81" spans="1:12" ht="12.75" customHeight="1">
      <c r="A81" s="260"/>
      <c r="B81" s="290"/>
      <c r="C81" s="290"/>
      <c r="D81" s="264"/>
      <c r="E81" s="264"/>
      <c r="F81" s="264"/>
      <c r="G81" s="264"/>
    </row>
    <row r="82" spans="1:12" ht="38.25" customHeight="1">
      <c r="A82" s="260"/>
      <c r="B82" s="291"/>
      <c r="C82" s="292"/>
      <c r="D82" s="292"/>
      <c r="E82" s="292"/>
      <c r="F82" s="292"/>
      <c r="G82" s="292"/>
    </row>
    <row r="83" spans="1:12" ht="15.75" customHeight="1">
      <c r="A83" s="260"/>
      <c r="B83" s="261"/>
      <c r="C83" s="262"/>
      <c r="D83" s="263"/>
      <c r="E83" s="264"/>
      <c r="F83" s="264"/>
      <c r="G83" s="264"/>
    </row>
    <row r="84" spans="1:12" ht="15.75" customHeight="1">
      <c r="A84" s="260"/>
      <c r="B84" s="261"/>
      <c r="C84" s="262"/>
      <c r="D84" s="263"/>
      <c r="E84" s="264"/>
      <c r="F84" s="264"/>
      <c r="G84" s="264"/>
    </row>
    <row r="85" spans="1:12" ht="12.75" customHeight="1">
      <c r="A85" s="260"/>
      <c r="B85" s="265"/>
      <c r="C85" s="266"/>
      <c r="D85" s="264"/>
      <c r="E85" s="264"/>
      <c r="F85" s="264"/>
      <c r="G85" s="264"/>
    </row>
    <row r="86" spans="1:12" ht="12.75" customHeight="1">
      <c r="A86" s="260"/>
      <c r="B86" s="265"/>
      <c r="C86" s="266"/>
      <c r="D86" s="264"/>
      <c r="E86" s="264"/>
      <c r="F86" s="264"/>
      <c r="G86" s="264"/>
      <c r="L86" s="293"/>
    </row>
    <row r="87" spans="1:12" ht="12.75" customHeight="1">
      <c r="A87" s="260"/>
      <c r="B87" s="265"/>
      <c r="C87" s="266"/>
      <c r="D87" s="264"/>
      <c r="E87" s="264"/>
      <c r="F87" s="264"/>
      <c r="G87" s="264"/>
    </row>
    <row r="88" spans="1:12" ht="12.75" customHeight="1">
      <c r="A88" s="267"/>
      <c r="B88" s="268"/>
      <c r="C88" s="269"/>
      <c r="D88" s="294"/>
      <c r="E88" s="294"/>
      <c r="F88" s="294"/>
      <c r="G88" s="294"/>
    </row>
    <row r="89" spans="1:12">
      <c r="A89" s="267"/>
      <c r="B89" s="270"/>
      <c r="C89" s="271"/>
      <c r="D89" s="264"/>
      <c r="E89" s="264"/>
      <c r="F89" s="264"/>
      <c r="G89" s="264"/>
    </row>
    <row r="90" spans="1:12" ht="12.75" customHeight="1">
      <c r="A90" s="267"/>
      <c r="B90" s="270"/>
      <c r="C90" s="271"/>
      <c r="D90" s="264"/>
      <c r="E90" s="264"/>
      <c r="F90" s="264"/>
      <c r="G90" s="264"/>
    </row>
    <row r="91" spans="1:12" ht="12.75" customHeight="1">
      <c r="A91" s="267"/>
      <c r="B91" s="268"/>
      <c r="C91" s="271"/>
      <c r="D91" s="264"/>
      <c r="E91" s="264"/>
      <c r="F91" s="264"/>
      <c r="G91" s="264"/>
    </row>
    <row r="92" spans="1:12" ht="12.75" customHeight="1">
      <c r="A92" s="272"/>
      <c r="B92" s="273"/>
      <c r="C92" s="274"/>
      <c r="D92" s="274"/>
      <c r="E92" s="274"/>
      <c r="F92" s="274"/>
      <c r="G92" s="274"/>
    </row>
    <row r="93" spans="1:12" ht="25.5" customHeight="1">
      <c r="A93" s="260"/>
      <c r="B93" s="275"/>
      <c r="C93" s="264"/>
      <c r="D93" s="264"/>
      <c r="E93" s="264"/>
      <c r="F93" s="264"/>
      <c r="G93" s="264"/>
    </row>
    <row r="94" spans="1:12" ht="12.75" customHeight="1">
      <c r="A94" s="260"/>
      <c r="B94" s="275"/>
      <c r="C94" s="264"/>
      <c r="D94" s="264"/>
      <c r="E94" s="264"/>
      <c r="F94" s="264"/>
      <c r="G94" s="264"/>
    </row>
    <row r="95" spans="1:12" ht="12.75" customHeight="1">
      <c r="A95" s="276"/>
      <c r="B95" s="273"/>
      <c r="C95" s="274"/>
      <c r="D95" s="274"/>
      <c r="E95" s="274"/>
      <c r="F95" s="274"/>
      <c r="G95" s="274"/>
    </row>
    <row r="96" spans="1:12" ht="15.75" customHeight="1">
      <c r="A96" s="277"/>
      <c r="B96" s="278"/>
      <c r="C96" s="279"/>
      <c r="D96" s="280"/>
      <c r="E96" s="280"/>
      <c r="F96" s="280"/>
      <c r="G96" s="280"/>
    </row>
    <row r="97" spans="1:7" ht="15.75" customHeight="1">
      <c r="A97" s="281"/>
      <c r="B97" s="282"/>
      <c r="C97" s="283"/>
      <c r="D97" s="264"/>
      <c r="E97" s="264"/>
      <c r="F97" s="264"/>
      <c r="G97" s="264"/>
    </row>
    <row r="98" spans="1:7" ht="15.75" customHeight="1">
      <c r="A98" s="260"/>
      <c r="B98" s="261"/>
      <c r="C98" s="262"/>
      <c r="D98" s="264"/>
      <c r="E98" s="264"/>
      <c r="F98" s="264"/>
      <c r="G98" s="264"/>
    </row>
    <row r="99" spans="1:7" ht="12.75" customHeight="1">
      <c r="A99" s="260"/>
      <c r="B99" s="275"/>
      <c r="C99" s="264"/>
      <c r="D99" s="264"/>
      <c r="E99" s="264"/>
      <c r="F99" s="264"/>
      <c r="G99" s="264"/>
    </row>
    <row r="100" spans="1:7" ht="12.75" customHeight="1">
      <c r="A100" s="260"/>
      <c r="B100" s="275"/>
      <c r="C100" s="264"/>
      <c r="D100" s="264"/>
      <c r="E100" s="264"/>
      <c r="F100" s="264"/>
      <c r="G100" s="264"/>
    </row>
    <row r="101" spans="1:7" ht="12.75" customHeight="1">
      <c r="A101" s="260"/>
      <c r="B101" s="275"/>
      <c r="C101" s="264"/>
      <c r="D101" s="264"/>
      <c r="E101" s="264"/>
      <c r="F101" s="264"/>
      <c r="G101" s="264"/>
    </row>
    <row r="102" spans="1:7" ht="25.5" customHeight="1">
      <c r="A102" s="260"/>
      <c r="B102" s="275"/>
      <c r="C102" s="264"/>
      <c r="D102" s="264"/>
      <c r="E102" s="264"/>
      <c r="F102" s="264"/>
      <c r="G102" s="264"/>
    </row>
    <row r="103" spans="1:7" ht="25.5" customHeight="1">
      <c r="A103" s="260"/>
      <c r="B103" s="275"/>
      <c r="C103" s="264"/>
      <c r="D103" s="264"/>
      <c r="E103" s="264"/>
      <c r="F103" s="264"/>
      <c r="G103" s="264"/>
    </row>
    <row r="104" spans="1:7" ht="25.5" customHeight="1">
      <c r="A104" s="260"/>
      <c r="B104" s="275"/>
      <c r="C104" s="264"/>
      <c r="D104" s="264"/>
      <c r="E104" s="264"/>
      <c r="F104" s="264"/>
      <c r="G104" s="264"/>
    </row>
    <row r="105" spans="1:7" ht="12.75" customHeight="1">
      <c r="A105" s="260"/>
      <c r="B105" s="275"/>
      <c r="C105" s="264"/>
      <c r="D105" s="264"/>
      <c r="E105" s="264"/>
      <c r="F105" s="264"/>
      <c r="G105" s="264"/>
    </row>
    <row r="106" spans="1:7" ht="12.75" customHeight="1">
      <c r="A106" s="276"/>
      <c r="B106" s="284"/>
      <c r="C106" s="274"/>
      <c r="D106" s="274"/>
      <c r="E106" s="274"/>
      <c r="F106" s="274"/>
      <c r="G106" s="274"/>
    </row>
    <row r="107" spans="1:7" ht="12.75" customHeight="1">
      <c r="A107" s="260"/>
      <c r="B107" s="285"/>
      <c r="C107" s="264"/>
      <c r="D107" s="264"/>
      <c r="E107" s="264"/>
      <c r="F107" s="264"/>
      <c r="G107" s="264"/>
    </row>
    <row r="108" spans="1:7" ht="25.5" customHeight="1">
      <c r="A108" s="260"/>
      <c r="B108" s="275"/>
      <c r="C108" s="264"/>
      <c r="D108" s="264"/>
      <c r="E108" s="264"/>
      <c r="F108" s="264"/>
      <c r="G108" s="264"/>
    </row>
    <row r="109" spans="1:7" ht="25.5" customHeight="1">
      <c r="A109" s="260"/>
      <c r="B109" s="275"/>
      <c r="C109" s="264"/>
      <c r="D109" s="264"/>
      <c r="E109" s="264"/>
      <c r="F109" s="264"/>
      <c r="G109" s="264"/>
    </row>
    <row r="110" spans="1:7" ht="12.75" customHeight="1">
      <c r="A110" s="276"/>
      <c r="B110" s="284"/>
      <c r="C110" s="274"/>
      <c r="D110" s="274"/>
      <c r="E110" s="274"/>
      <c r="F110" s="274"/>
      <c r="G110" s="274"/>
    </row>
    <row r="111" spans="1:7" ht="12.75" customHeight="1">
      <c r="A111" s="276"/>
      <c r="B111" s="284"/>
      <c r="C111" s="274"/>
      <c r="D111" s="274"/>
      <c r="E111" s="274"/>
      <c r="F111" s="274"/>
      <c r="G111" s="274"/>
    </row>
    <row r="112" spans="1:7" ht="12.75" customHeight="1">
      <c r="A112" s="260"/>
      <c r="B112" s="265"/>
      <c r="C112" s="264"/>
      <c r="D112" s="264"/>
      <c r="E112" s="264"/>
      <c r="F112" s="264"/>
      <c r="G112" s="264"/>
    </row>
    <row r="113" spans="1:7" ht="12.75" customHeight="1">
      <c r="A113" s="260"/>
      <c r="B113" s="265"/>
      <c r="C113" s="264"/>
      <c r="D113" s="264"/>
      <c r="E113" s="264"/>
      <c r="F113" s="264"/>
      <c r="G113" s="264"/>
    </row>
    <row r="114" spans="1:7" ht="25.5" customHeight="1">
      <c r="A114" s="260"/>
      <c r="B114" s="265"/>
      <c r="C114" s="264"/>
      <c r="D114" s="264"/>
      <c r="E114" s="264"/>
      <c r="F114" s="264"/>
      <c r="G114" s="264"/>
    </row>
    <row r="115" spans="1:7" ht="12.75" customHeight="1">
      <c r="A115" s="295"/>
      <c r="B115" s="296"/>
      <c r="C115" s="297"/>
      <c r="D115" s="264"/>
      <c r="E115" s="264"/>
      <c r="F115" s="264"/>
      <c r="G115" s="264"/>
    </row>
    <row r="116" spans="1:7" ht="13.5" customHeight="1">
      <c r="A116" s="287"/>
      <c r="B116" s="288"/>
      <c r="C116" s="289"/>
      <c r="D116" s="280"/>
      <c r="E116" s="280"/>
      <c r="F116" s="280"/>
      <c r="G116" s="280"/>
    </row>
    <row r="117" spans="1:7" ht="12.75" customHeight="1">
      <c r="A117" s="121"/>
      <c r="B117" s="121"/>
      <c r="C117" s="121"/>
      <c r="D117" s="121"/>
      <c r="E117" s="121"/>
      <c r="F117" s="121"/>
      <c r="G117" s="121"/>
    </row>
    <row r="118" spans="1:7" ht="12.75" customHeight="1"/>
    <row r="119" spans="1:7" ht="12.75" customHeight="1"/>
    <row r="120" spans="1:7" ht="12.75" customHeight="1"/>
    <row r="121" spans="1:7" ht="12.75" customHeight="1"/>
    <row r="122" spans="1:7" ht="12.75" customHeight="1"/>
    <row r="123" spans="1:7" ht="12.75" customHeight="1"/>
    <row r="124" spans="1:7" ht="12.75" customHeight="1"/>
    <row r="125" spans="1:7" ht="12.75" customHeight="1"/>
    <row r="126" spans="1:7" ht="12.75" customHeight="1"/>
    <row r="127" spans="1:7" ht="12.75" customHeight="1"/>
    <row r="128" spans="1:7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</sheetData>
  <mergeCells count="2">
    <mergeCell ref="B1:G1"/>
    <mergeCell ref="B2:G2"/>
  </mergeCells>
  <pageMargins left="0.13541666666666666" right="0.7" top="0.75" bottom="0.75" header="0.3" footer="0.3"/>
  <pageSetup paperSize="9" scale="59" orientation="portrait" r:id="rId1"/>
  <rowBreaks count="2" manualBreakCount="2">
    <brk id="45" max="6" man="1"/>
    <brk id="8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D76"/>
  <sheetViews>
    <sheetView view="pageBreakPreview" topLeftCell="A58" zoomScale="60" zoomScaleNormal="100" workbookViewId="0">
      <selection activeCell="C14" sqref="C14"/>
    </sheetView>
  </sheetViews>
  <sheetFormatPr defaultColWidth="9.109375" defaultRowHeight="14.4"/>
  <cols>
    <col min="1" max="1" width="26.33203125" style="438" customWidth="1"/>
    <col min="2" max="2" width="9.109375" style="438"/>
    <col min="3" max="3" width="25.5546875" style="438" customWidth="1"/>
    <col min="4" max="4" width="20.6640625" style="438" customWidth="1"/>
    <col min="5" max="16384" width="9.109375" style="438"/>
  </cols>
  <sheetData>
    <row r="1" spans="1:4" ht="15.6">
      <c r="A1" s="705"/>
      <c r="B1" s="705"/>
      <c r="C1" s="705"/>
      <c r="D1" s="705"/>
    </row>
    <row r="3" spans="1:4">
      <c r="A3" s="741" t="s">
        <v>705</v>
      </c>
      <c r="B3" s="742"/>
      <c r="C3" s="742"/>
      <c r="D3" s="742"/>
    </row>
    <row r="4" spans="1:4" s="555" customFormat="1" ht="17.399999999999999">
      <c r="A4" s="556"/>
      <c r="B4" s="557"/>
      <c r="C4" s="557"/>
      <c r="D4" s="557"/>
    </row>
    <row r="5" spans="1:4" s="555" customFormat="1" ht="17.399999999999999">
      <c r="A5" s="749" t="s">
        <v>696</v>
      </c>
      <c r="B5" s="750"/>
      <c r="C5" s="750"/>
      <c r="D5" s="750"/>
    </row>
    <row r="6" spans="1:4">
      <c r="A6" s="558"/>
    </row>
    <row r="7" spans="1:4">
      <c r="A7" s="230"/>
      <c r="B7" s="206"/>
      <c r="C7" s="743" t="s">
        <v>44</v>
      </c>
      <c r="D7" s="744"/>
    </row>
    <row r="8" spans="1:4">
      <c r="A8" s="231"/>
      <c r="B8" s="206"/>
      <c r="C8" s="745"/>
      <c r="D8" s="746"/>
    </row>
    <row r="9" spans="1:4">
      <c r="A9" s="208"/>
      <c r="B9" s="229" t="s">
        <v>125</v>
      </c>
      <c r="C9" s="207" t="s">
        <v>363</v>
      </c>
      <c r="D9" s="559" t="s">
        <v>364</v>
      </c>
    </row>
    <row r="10" spans="1:4">
      <c r="A10" s="208" t="s">
        <v>365</v>
      </c>
      <c r="B10" s="209"/>
      <c r="C10" s="747"/>
      <c r="D10" s="748"/>
    </row>
    <row r="11" spans="1:4" ht="52.8" thickBot="1">
      <c r="A11" s="638" t="s">
        <v>366</v>
      </c>
      <c r="B11" s="639" t="s">
        <v>85</v>
      </c>
      <c r="C11" s="640">
        <f t="shared" ref="C11:D11" si="0">C12+C26+C44+C51</f>
        <v>201760283</v>
      </c>
      <c r="D11" s="641">
        <f t="shared" si="0"/>
        <v>159927024</v>
      </c>
    </row>
    <row r="12" spans="1:4" ht="18.600000000000001" thickTop="1" thickBot="1">
      <c r="A12" s="560" t="s">
        <v>367</v>
      </c>
      <c r="B12" s="561" t="s">
        <v>87</v>
      </c>
      <c r="C12" s="562">
        <f>C13+C19+C25</f>
        <v>7425000</v>
      </c>
      <c r="D12" s="563">
        <f>D13+D19+D25</f>
        <v>479445</v>
      </c>
    </row>
    <row r="13" spans="1:4" ht="15" thickBot="1">
      <c r="A13" s="217" t="s">
        <v>649</v>
      </c>
      <c r="B13" s="564" t="s">
        <v>88</v>
      </c>
      <c r="C13" s="218">
        <f>C14+C15+C17</f>
        <v>0</v>
      </c>
      <c r="D13" s="565">
        <f t="shared" ref="D13" si="1">D14+D15+D17</f>
        <v>0</v>
      </c>
    </row>
    <row r="14" spans="1:4" ht="28.2">
      <c r="A14" s="566" t="s">
        <v>650</v>
      </c>
      <c r="B14" s="567" t="s">
        <v>89</v>
      </c>
      <c r="C14" s="222"/>
      <c r="D14" s="568"/>
    </row>
    <row r="15" spans="1:4" ht="42">
      <c r="A15" s="212" t="s">
        <v>651</v>
      </c>
      <c r="B15" s="569" t="s">
        <v>90</v>
      </c>
      <c r="C15" s="211"/>
      <c r="D15" s="570"/>
    </row>
    <row r="16" spans="1:4" ht="42">
      <c r="A16" s="213" t="s">
        <v>652</v>
      </c>
      <c r="B16" s="571" t="s">
        <v>92</v>
      </c>
      <c r="C16" s="214"/>
      <c r="D16" s="572"/>
    </row>
    <row r="17" spans="1:4" ht="28.2">
      <c r="A17" s="212" t="s">
        <v>653</v>
      </c>
      <c r="B17" s="569" t="s">
        <v>93</v>
      </c>
      <c r="C17" s="211"/>
      <c r="D17" s="570"/>
    </row>
    <row r="18" spans="1:4" ht="28.8" thickBot="1">
      <c r="A18" s="215" t="s">
        <v>654</v>
      </c>
      <c r="B18" s="571" t="s">
        <v>94</v>
      </c>
      <c r="C18" s="216"/>
      <c r="D18" s="573"/>
    </row>
    <row r="19" spans="1:4" ht="23.25" customHeight="1" thickBot="1">
      <c r="A19" s="217" t="s">
        <v>655</v>
      </c>
      <c r="B19" s="574" t="s">
        <v>96</v>
      </c>
      <c r="C19" s="218">
        <f>C20+C21+C23</f>
        <v>7425000</v>
      </c>
      <c r="D19" s="565">
        <f t="shared" ref="D19" si="2">D20+D21+D23</f>
        <v>479445</v>
      </c>
    </row>
    <row r="20" spans="1:4" ht="31.2">
      <c r="A20" s="642" t="s">
        <v>656</v>
      </c>
      <c r="B20" s="643" t="s">
        <v>97</v>
      </c>
      <c r="C20" s="644"/>
      <c r="D20" s="645"/>
    </row>
    <row r="21" spans="1:4" ht="46.8">
      <c r="A21" s="646" t="s">
        <v>657</v>
      </c>
      <c r="B21" s="647" t="s">
        <v>355</v>
      </c>
      <c r="C21" s="648">
        <v>7425000</v>
      </c>
      <c r="D21" s="649">
        <v>479445</v>
      </c>
    </row>
    <row r="22" spans="1:4" ht="62.4">
      <c r="A22" s="650" t="s">
        <v>658</v>
      </c>
      <c r="B22" s="651" t="s">
        <v>356</v>
      </c>
      <c r="C22" s="652">
        <v>6675000</v>
      </c>
      <c r="D22" s="653">
        <v>0</v>
      </c>
    </row>
    <row r="23" spans="1:4" ht="31.2">
      <c r="A23" s="646" t="s">
        <v>659</v>
      </c>
      <c r="B23" s="647" t="s">
        <v>357</v>
      </c>
      <c r="C23" s="648"/>
      <c r="D23" s="649"/>
    </row>
    <row r="24" spans="1:4" ht="31.8" thickBot="1">
      <c r="A24" s="654" t="s">
        <v>660</v>
      </c>
      <c r="B24" s="651" t="s">
        <v>358</v>
      </c>
      <c r="C24" s="655"/>
      <c r="D24" s="656"/>
    </row>
    <row r="25" spans="1:4" ht="28.8" thickBot="1">
      <c r="A25" s="576" t="s">
        <v>661</v>
      </c>
      <c r="B25" s="577" t="s">
        <v>359</v>
      </c>
      <c r="C25" s="578"/>
      <c r="D25" s="579"/>
    </row>
    <row r="26" spans="1:4" ht="18.600000000000001" thickTop="1" thickBot="1">
      <c r="A26" s="580" t="s">
        <v>368</v>
      </c>
      <c r="B26" s="581" t="s">
        <v>360</v>
      </c>
      <c r="C26" s="582">
        <f>C27+C34+C41+C42+C43</f>
        <v>163154352</v>
      </c>
      <c r="D26" s="583">
        <f>D27+D34+D41+D42+D43</f>
        <v>131710311</v>
      </c>
    </row>
    <row r="27" spans="1:4" ht="48" thickTop="1" thickBot="1">
      <c r="A27" s="657" t="s">
        <v>369</v>
      </c>
      <c r="B27" s="658" t="s">
        <v>361</v>
      </c>
      <c r="C27" s="659">
        <f>C28+C30+C32</f>
        <v>148297758</v>
      </c>
      <c r="D27" s="660">
        <f>D28+D30+D32</f>
        <v>124980718</v>
      </c>
    </row>
    <row r="28" spans="1:4" ht="46.8">
      <c r="A28" s="642" t="s">
        <v>370</v>
      </c>
      <c r="B28" s="643" t="s">
        <v>372</v>
      </c>
      <c r="C28" s="661">
        <v>38570038</v>
      </c>
      <c r="D28" s="662">
        <v>31957384</v>
      </c>
    </row>
    <row r="29" spans="1:4" ht="62.4">
      <c r="A29" s="650" t="s">
        <v>662</v>
      </c>
      <c r="B29" s="651" t="s">
        <v>373</v>
      </c>
      <c r="C29" s="652">
        <v>0</v>
      </c>
      <c r="D29" s="653">
        <v>0</v>
      </c>
    </row>
    <row r="30" spans="1:4" ht="62.4">
      <c r="A30" s="646" t="s">
        <v>371</v>
      </c>
      <c r="B30" s="647" t="s">
        <v>374</v>
      </c>
      <c r="C30" s="648">
        <v>47532949</v>
      </c>
      <c r="D30" s="649">
        <v>39365128</v>
      </c>
    </row>
    <row r="31" spans="1:4" ht="78">
      <c r="A31" s="650" t="s">
        <v>377</v>
      </c>
      <c r="B31" s="651" t="s">
        <v>375</v>
      </c>
      <c r="C31" s="652">
        <v>0</v>
      </c>
      <c r="D31" s="653">
        <v>0</v>
      </c>
    </row>
    <row r="32" spans="1:4" ht="46.8">
      <c r="A32" s="646" t="s">
        <v>378</v>
      </c>
      <c r="B32" s="647" t="s">
        <v>376</v>
      </c>
      <c r="C32" s="648">
        <v>62194771</v>
      </c>
      <c r="D32" s="649">
        <v>53658206</v>
      </c>
    </row>
    <row r="33" spans="1:4" ht="47.4" thickBot="1">
      <c r="A33" s="654" t="s">
        <v>384</v>
      </c>
      <c r="B33" s="651" t="s">
        <v>392</v>
      </c>
      <c r="C33" s="663">
        <v>0</v>
      </c>
      <c r="D33" s="664">
        <v>0</v>
      </c>
    </row>
    <row r="34" spans="1:4" ht="31.8" thickBot="1">
      <c r="A34" s="665" t="s">
        <v>385</v>
      </c>
      <c r="B34" s="666" t="s">
        <v>394</v>
      </c>
      <c r="C34" s="667">
        <f>C35+C37+C39</f>
        <v>14856594</v>
      </c>
      <c r="D34" s="668">
        <f>D35+D37+D39</f>
        <v>6729593</v>
      </c>
    </row>
    <row r="35" spans="1:4" ht="46.8">
      <c r="A35" s="669" t="s">
        <v>386</v>
      </c>
      <c r="B35" s="643" t="s">
        <v>379</v>
      </c>
      <c r="C35" s="661"/>
      <c r="D35" s="662"/>
    </row>
    <row r="36" spans="1:4" ht="62.4">
      <c r="A36" s="650" t="s">
        <v>387</v>
      </c>
      <c r="B36" s="651" t="s">
        <v>380</v>
      </c>
      <c r="C36" s="648"/>
      <c r="D36" s="649"/>
    </row>
    <row r="37" spans="1:4" ht="62.4">
      <c r="A37" s="670" t="s">
        <v>388</v>
      </c>
      <c r="B37" s="671" t="s">
        <v>381</v>
      </c>
      <c r="C37" s="648"/>
      <c r="D37" s="649"/>
    </row>
    <row r="38" spans="1:4" ht="78">
      <c r="A38" s="672" t="s">
        <v>389</v>
      </c>
      <c r="B38" s="651" t="s">
        <v>382</v>
      </c>
      <c r="C38" s="652"/>
      <c r="D38" s="653"/>
    </row>
    <row r="39" spans="1:4" ht="46.8">
      <c r="A39" s="670" t="s">
        <v>390</v>
      </c>
      <c r="B39" s="647" t="s">
        <v>383</v>
      </c>
      <c r="C39" s="648">
        <v>14856594</v>
      </c>
      <c r="D39" s="649">
        <v>6729593</v>
      </c>
    </row>
    <row r="40" spans="1:4" ht="47.4" thickBot="1">
      <c r="A40" s="673" t="s">
        <v>391</v>
      </c>
      <c r="B40" s="674" t="s">
        <v>400</v>
      </c>
      <c r="C40" s="663">
        <v>7519702</v>
      </c>
      <c r="D40" s="664">
        <v>0</v>
      </c>
    </row>
    <row r="41" spans="1:4" ht="30" customHeight="1" thickBot="1">
      <c r="A41" s="675" t="s">
        <v>393</v>
      </c>
      <c r="B41" s="676" t="s">
        <v>402</v>
      </c>
      <c r="C41" s="677"/>
      <c r="D41" s="678"/>
    </row>
    <row r="42" spans="1:4" ht="31.8" thickBot="1">
      <c r="A42" s="679" t="s">
        <v>395</v>
      </c>
      <c r="B42" s="666" t="s">
        <v>404</v>
      </c>
      <c r="C42" s="680"/>
      <c r="D42" s="681"/>
    </row>
    <row r="43" spans="1:4" ht="31.8" thickBot="1">
      <c r="A43" s="682" t="s">
        <v>396</v>
      </c>
      <c r="B43" s="676" t="s">
        <v>406</v>
      </c>
      <c r="C43" s="680"/>
      <c r="D43" s="681"/>
    </row>
    <row r="44" spans="1:4" ht="36" thickTop="1" thickBot="1">
      <c r="A44" s="580" t="s">
        <v>397</v>
      </c>
      <c r="B44" s="581" t="s">
        <v>408</v>
      </c>
      <c r="C44" s="582">
        <f>C45+C49+C50</f>
        <v>2920000</v>
      </c>
      <c r="D44" s="583">
        <f>D45+D49+D50</f>
        <v>2920000</v>
      </c>
    </row>
    <row r="45" spans="1:4" ht="15" thickTop="1">
      <c r="A45" s="224" t="s">
        <v>398</v>
      </c>
      <c r="B45" s="564" t="s">
        <v>410</v>
      </c>
      <c r="C45" s="225">
        <f>C46+C47+C48</f>
        <v>2920000</v>
      </c>
      <c r="D45" s="584">
        <f>D46+D47+D48</f>
        <v>2920000</v>
      </c>
    </row>
    <row r="46" spans="1:4" ht="28.2">
      <c r="A46" s="220" t="s">
        <v>399</v>
      </c>
      <c r="B46" s="569" t="s">
        <v>422</v>
      </c>
      <c r="C46" s="221">
        <v>2920000</v>
      </c>
      <c r="D46" s="585">
        <v>2920000</v>
      </c>
    </row>
    <row r="47" spans="1:4" ht="28.2">
      <c r="A47" s="226" t="s">
        <v>401</v>
      </c>
      <c r="B47" s="569" t="s">
        <v>424</v>
      </c>
      <c r="C47" s="221"/>
      <c r="D47" s="585"/>
    </row>
    <row r="48" spans="1:4" ht="15" thickBot="1">
      <c r="A48" s="586" t="s">
        <v>403</v>
      </c>
      <c r="B48" s="569" t="s">
        <v>426</v>
      </c>
      <c r="C48" s="221"/>
      <c r="D48" s="585"/>
    </row>
    <row r="49" spans="1:4" ht="28.8" thickBot="1">
      <c r="A49" s="223" t="s">
        <v>405</v>
      </c>
      <c r="B49" s="574" t="s">
        <v>428</v>
      </c>
      <c r="C49" s="587"/>
      <c r="D49" s="588"/>
    </row>
    <row r="50" spans="1:4" ht="28.8" thickBot="1">
      <c r="A50" s="589" t="s">
        <v>407</v>
      </c>
      <c r="B50" s="590" t="s">
        <v>430</v>
      </c>
      <c r="C50" s="591"/>
      <c r="D50" s="592"/>
    </row>
    <row r="51" spans="1:4" ht="52.8" thickTop="1">
      <c r="A51" s="593" t="s">
        <v>409</v>
      </c>
      <c r="B51" s="594" t="s">
        <v>432</v>
      </c>
      <c r="C51" s="595">
        <f>C52+C57</f>
        <v>28260931</v>
      </c>
      <c r="D51" s="596">
        <f t="shared" ref="D51" si="3">D52+D57</f>
        <v>24817268</v>
      </c>
    </row>
    <row r="52" spans="1:4" ht="46.8">
      <c r="A52" s="683" t="s">
        <v>411</v>
      </c>
      <c r="B52" s="684" t="s">
        <v>434</v>
      </c>
      <c r="C52" s="685">
        <f t="shared" ref="C52:D52" si="4">C54+C55+C56</f>
        <v>28260931</v>
      </c>
      <c r="D52" s="686">
        <f t="shared" si="4"/>
        <v>24817268</v>
      </c>
    </row>
    <row r="53" spans="1:4" ht="15.6">
      <c r="A53" s="646" t="s">
        <v>663</v>
      </c>
      <c r="B53" s="671" t="s">
        <v>436</v>
      </c>
      <c r="C53" s="648">
        <v>28260931</v>
      </c>
      <c r="D53" s="649">
        <v>24817268</v>
      </c>
    </row>
    <row r="54" spans="1:4" ht="46.8">
      <c r="A54" s="670" t="s">
        <v>413</v>
      </c>
      <c r="B54" s="671" t="s">
        <v>438</v>
      </c>
      <c r="C54" s="648">
        <v>28260931</v>
      </c>
      <c r="D54" s="649">
        <v>24817268</v>
      </c>
    </row>
    <row r="55" spans="1:4" ht="62.4">
      <c r="A55" s="669" t="s">
        <v>416</v>
      </c>
      <c r="B55" s="647" t="s">
        <v>440</v>
      </c>
      <c r="C55" s="661"/>
      <c r="D55" s="662"/>
    </row>
    <row r="56" spans="1:4" ht="47.4" thickBot="1">
      <c r="A56" s="687" t="s">
        <v>418</v>
      </c>
      <c r="B56" s="647" t="s">
        <v>664</v>
      </c>
      <c r="C56" s="688"/>
      <c r="D56" s="689"/>
    </row>
    <row r="57" spans="1:4" ht="63" thickBot="1">
      <c r="A57" s="690" t="s">
        <v>420</v>
      </c>
      <c r="B57" s="691" t="s">
        <v>665</v>
      </c>
      <c r="C57" s="680"/>
      <c r="D57" s="681"/>
    </row>
    <row r="58" spans="1:4" ht="62.4" thickTop="1" thickBot="1">
      <c r="A58" s="598" t="s">
        <v>423</v>
      </c>
      <c r="B58" s="599" t="s">
        <v>666</v>
      </c>
      <c r="C58" s="600">
        <f>C59+C60</f>
        <v>0</v>
      </c>
      <c r="D58" s="601">
        <f t="shared" ref="D58" si="5">D59+D60</f>
        <v>0</v>
      </c>
    </row>
    <row r="59" spans="1:4" ht="18.600000000000001" thickTop="1" thickBot="1">
      <c r="A59" s="602" t="s">
        <v>425</v>
      </c>
      <c r="B59" s="594" t="s">
        <v>667</v>
      </c>
      <c r="C59" s="603">
        <v>0</v>
      </c>
      <c r="D59" s="604">
        <v>0</v>
      </c>
    </row>
    <row r="60" spans="1:4" ht="21" thickBot="1">
      <c r="A60" s="605" t="s">
        <v>427</v>
      </c>
      <c r="B60" s="606" t="s">
        <v>668</v>
      </c>
      <c r="C60" s="607">
        <f>C61+C62</f>
        <v>0</v>
      </c>
      <c r="D60" s="608">
        <f>D61+D62</f>
        <v>0</v>
      </c>
    </row>
    <row r="61" spans="1:4">
      <c r="A61" s="228" t="s">
        <v>669</v>
      </c>
      <c r="B61" s="564" t="s">
        <v>412</v>
      </c>
      <c r="C61" s="609"/>
      <c r="D61" s="610"/>
    </row>
    <row r="62" spans="1:4" ht="42">
      <c r="A62" s="210" t="s">
        <v>670</v>
      </c>
      <c r="B62" s="597" t="s">
        <v>414</v>
      </c>
      <c r="C62" s="611">
        <f>C63</f>
        <v>0</v>
      </c>
      <c r="D62" s="612">
        <f t="shared" ref="D62" si="6">D63</f>
        <v>0</v>
      </c>
    </row>
    <row r="63" spans="1:4" ht="15" thickBot="1">
      <c r="A63" s="613" t="s">
        <v>671</v>
      </c>
      <c r="B63" s="569" t="s">
        <v>415</v>
      </c>
      <c r="C63" s="227"/>
      <c r="D63" s="614"/>
    </row>
    <row r="64" spans="1:4" ht="21.6" thickTop="1" thickBot="1">
      <c r="A64" s="598" t="s">
        <v>429</v>
      </c>
      <c r="B64" s="615" t="s">
        <v>417</v>
      </c>
      <c r="C64" s="616">
        <f t="shared" ref="C64:D64" si="7">C65+C68+C70</f>
        <v>11274668</v>
      </c>
      <c r="D64" s="617">
        <f t="shared" si="7"/>
        <v>11274668</v>
      </c>
    </row>
    <row r="65" spans="1:4" ht="36" thickTop="1" thickBot="1">
      <c r="A65" s="618" t="s">
        <v>431</v>
      </c>
      <c r="B65" s="561" t="s">
        <v>419</v>
      </c>
      <c r="C65" s="619">
        <f>C66+C67</f>
        <v>0</v>
      </c>
      <c r="D65" s="620">
        <f>D66+D67</f>
        <v>0</v>
      </c>
    </row>
    <row r="66" spans="1:4" ht="28.2">
      <c r="A66" s="219" t="s">
        <v>672</v>
      </c>
      <c r="B66" s="575" t="s">
        <v>421</v>
      </c>
      <c r="C66" s="222"/>
      <c r="D66" s="568"/>
    </row>
    <row r="67" spans="1:4" ht="28.8" thickBot="1">
      <c r="A67" s="621" t="s">
        <v>673</v>
      </c>
      <c r="B67" s="569" t="s">
        <v>674</v>
      </c>
      <c r="C67" s="622"/>
      <c r="D67" s="623"/>
    </row>
    <row r="68" spans="1:4" ht="31.8" thickBot="1">
      <c r="A68" s="665" t="s">
        <v>433</v>
      </c>
      <c r="B68" s="666" t="s">
        <v>675</v>
      </c>
      <c r="C68" s="667">
        <f>C69</f>
        <v>101705</v>
      </c>
      <c r="D68" s="668">
        <f t="shared" ref="D68" si="8">D69</f>
        <v>101705</v>
      </c>
    </row>
    <row r="69" spans="1:4" ht="16.2" thickBot="1">
      <c r="A69" s="692" t="s">
        <v>435</v>
      </c>
      <c r="B69" s="643" t="s">
        <v>676</v>
      </c>
      <c r="C69" s="688">
        <v>101705</v>
      </c>
      <c r="D69" s="689">
        <v>101705</v>
      </c>
    </row>
    <row r="70" spans="1:4" ht="36" customHeight="1" thickBot="1">
      <c r="A70" s="605" t="s">
        <v>437</v>
      </c>
      <c r="B70" s="624" t="s">
        <v>677</v>
      </c>
      <c r="C70" s="625">
        <f>C71+C72</f>
        <v>11172963</v>
      </c>
      <c r="D70" s="626">
        <f>D71+D72</f>
        <v>11172963</v>
      </c>
    </row>
    <row r="71" spans="1:4" ht="31.2">
      <c r="A71" s="642" t="s">
        <v>678</v>
      </c>
      <c r="B71" s="693" t="s">
        <v>679</v>
      </c>
      <c r="C71" s="661">
        <v>11172963</v>
      </c>
      <c r="D71" s="662">
        <v>11172963</v>
      </c>
    </row>
    <row r="72" spans="1:4" ht="28.8" thickBot="1">
      <c r="A72" s="627" t="s">
        <v>680</v>
      </c>
      <c r="B72" s="575" t="s">
        <v>681</v>
      </c>
      <c r="C72" s="628"/>
      <c r="D72" s="629"/>
    </row>
    <row r="73" spans="1:4" ht="21.6" thickTop="1" thickBot="1">
      <c r="A73" s="598" t="s">
        <v>439</v>
      </c>
      <c r="B73" s="581" t="s">
        <v>682</v>
      </c>
      <c r="C73" s="616">
        <f t="shared" ref="C73:D73" si="9">C11+C58+C64</f>
        <v>213034951</v>
      </c>
      <c r="D73" s="617">
        <f t="shared" si="9"/>
        <v>171201692</v>
      </c>
    </row>
    <row r="74" spans="1:4" ht="42.75" customHeight="1" thickTop="1">
      <c r="A74" s="630"/>
      <c r="B74" s="631"/>
      <c r="C74" s="632"/>
      <c r="D74" s="633"/>
    </row>
    <row r="75" spans="1:4" ht="34.799999999999997">
      <c r="A75" s="634" t="s">
        <v>441</v>
      </c>
      <c r="B75" s="635"/>
      <c r="C75" s="636"/>
      <c r="D75" s="636"/>
    </row>
    <row r="76" spans="1:4" ht="31.2">
      <c r="A76" s="148" t="s">
        <v>692</v>
      </c>
      <c r="B76" s="694" t="s">
        <v>442</v>
      </c>
      <c r="C76" s="440">
        <v>326525</v>
      </c>
      <c r="D76" s="440">
        <v>326525</v>
      </c>
    </row>
  </sheetData>
  <mergeCells count="5">
    <mergeCell ref="A3:D3"/>
    <mergeCell ref="C7:D8"/>
    <mergeCell ref="A1:D1"/>
    <mergeCell ref="C10:D10"/>
    <mergeCell ref="A5:D5"/>
  </mergeCells>
  <pageMargins left="0.7" right="0.7" top="0.75" bottom="0.75" header="0.3" footer="0.3"/>
  <pageSetup paperSize="9" scale="47" orientation="portrait" r:id="rId1"/>
  <rowBreaks count="3" manualBreakCount="3">
    <brk id="35" max="6" man="1"/>
    <brk id="77" max="6" man="1"/>
    <brk id="80" max="6" man="1"/>
  </rowBreaks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I19"/>
  <sheetViews>
    <sheetView topLeftCell="A13" zoomScaleNormal="100" workbookViewId="0">
      <selection activeCell="H6" sqref="H6"/>
    </sheetView>
  </sheetViews>
  <sheetFormatPr defaultRowHeight="14.4"/>
  <cols>
    <col min="1" max="1" width="4.6640625" customWidth="1"/>
    <col min="2" max="2" width="34.33203125" customWidth="1"/>
    <col min="3" max="3" width="14.88671875" customWidth="1"/>
    <col min="4" max="5" width="15.6640625" customWidth="1"/>
    <col min="6" max="8" width="16.109375" customWidth="1"/>
    <col min="9" max="9" width="14" customWidth="1"/>
    <col min="259" max="259" width="4.6640625" customWidth="1"/>
    <col min="260" max="260" width="38.6640625" customWidth="1"/>
    <col min="261" max="265" width="15.6640625" customWidth="1"/>
    <col min="515" max="515" width="4.6640625" customWidth="1"/>
    <col min="516" max="516" width="38.6640625" customWidth="1"/>
    <col min="517" max="521" width="15.6640625" customWidth="1"/>
    <col min="771" max="771" width="4.6640625" customWidth="1"/>
    <col min="772" max="772" width="38.6640625" customWidth="1"/>
    <col min="773" max="777" width="15.6640625" customWidth="1"/>
    <col min="1027" max="1027" width="4.6640625" customWidth="1"/>
    <col min="1028" max="1028" width="38.6640625" customWidth="1"/>
    <col min="1029" max="1033" width="15.6640625" customWidth="1"/>
    <col min="1283" max="1283" width="4.6640625" customWidth="1"/>
    <col min="1284" max="1284" width="38.6640625" customWidth="1"/>
    <col min="1285" max="1289" width="15.6640625" customWidth="1"/>
    <col min="1539" max="1539" width="4.6640625" customWidth="1"/>
    <col min="1540" max="1540" width="38.6640625" customWidth="1"/>
    <col min="1541" max="1545" width="15.6640625" customWidth="1"/>
    <col min="1795" max="1795" width="4.6640625" customWidth="1"/>
    <col min="1796" max="1796" width="38.6640625" customWidth="1"/>
    <col min="1797" max="1801" width="15.6640625" customWidth="1"/>
    <col min="2051" max="2051" width="4.6640625" customWidth="1"/>
    <col min="2052" max="2052" width="38.6640625" customWidth="1"/>
    <col min="2053" max="2057" width="15.6640625" customWidth="1"/>
    <col min="2307" max="2307" width="4.6640625" customWidth="1"/>
    <col min="2308" max="2308" width="38.6640625" customWidth="1"/>
    <col min="2309" max="2313" width="15.6640625" customWidth="1"/>
    <col min="2563" max="2563" width="4.6640625" customWidth="1"/>
    <col min="2564" max="2564" width="38.6640625" customWidth="1"/>
    <col min="2565" max="2569" width="15.6640625" customWidth="1"/>
    <col min="2819" max="2819" width="4.6640625" customWidth="1"/>
    <col min="2820" max="2820" width="38.6640625" customWidth="1"/>
    <col min="2821" max="2825" width="15.6640625" customWidth="1"/>
    <col min="3075" max="3075" width="4.6640625" customWidth="1"/>
    <col min="3076" max="3076" width="38.6640625" customWidth="1"/>
    <col min="3077" max="3081" width="15.6640625" customWidth="1"/>
    <col min="3331" max="3331" width="4.6640625" customWidth="1"/>
    <col min="3332" max="3332" width="38.6640625" customWidth="1"/>
    <col min="3333" max="3337" width="15.6640625" customWidth="1"/>
    <col min="3587" max="3587" width="4.6640625" customWidth="1"/>
    <col min="3588" max="3588" width="38.6640625" customWidth="1"/>
    <col min="3589" max="3593" width="15.6640625" customWidth="1"/>
    <col min="3843" max="3843" width="4.6640625" customWidth="1"/>
    <col min="3844" max="3844" width="38.6640625" customWidth="1"/>
    <col min="3845" max="3849" width="15.6640625" customWidth="1"/>
    <col min="4099" max="4099" width="4.6640625" customWidth="1"/>
    <col min="4100" max="4100" width="38.6640625" customWidth="1"/>
    <col min="4101" max="4105" width="15.6640625" customWidth="1"/>
    <col min="4355" max="4355" width="4.6640625" customWidth="1"/>
    <col min="4356" max="4356" width="38.6640625" customWidth="1"/>
    <col min="4357" max="4361" width="15.6640625" customWidth="1"/>
    <col min="4611" max="4611" width="4.6640625" customWidth="1"/>
    <col min="4612" max="4612" width="38.6640625" customWidth="1"/>
    <col min="4613" max="4617" width="15.6640625" customWidth="1"/>
    <col min="4867" max="4867" width="4.6640625" customWidth="1"/>
    <col min="4868" max="4868" width="38.6640625" customWidth="1"/>
    <col min="4869" max="4873" width="15.6640625" customWidth="1"/>
    <col min="5123" max="5123" width="4.6640625" customWidth="1"/>
    <col min="5124" max="5124" width="38.6640625" customWidth="1"/>
    <col min="5125" max="5129" width="15.6640625" customWidth="1"/>
    <col min="5379" max="5379" width="4.6640625" customWidth="1"/>
    <col min="5380" max="5380" width="38.6640625" customWidth="1"/>
    <col min="5381" max="5385" width="15.6640625" customWidth="1"/>
    <col min="5635" max="5635" width="4.6640625" customWidth="1"/>
    <col min="5636" max="5636" width="38.6640625" customWidth="1"/>
    <col min="5637" max="5641" width="15.6640625" customWidth="1"/>
    <col min="5891" max="5891" width="4.6640625" customWidth="1"/>
    <col min="5892" max="5892" width="38.6640625" customWidth="1"/>
    <col min="5893" max="5897" width="15.6640625" customWidth="1"/>
    <col min="6147" max="6147" width="4.6640625" customWidth="1"/>
    <col min="6148" max="6148" width="38.6640625" customWidth="1"/>
    <col min="6149" max="6153" width="15.6640625" customWidth="1"/>
    <col min="6403" max="6403" width="4.6640625" customWidth="1"/>
    <col min="6404" max="6404" width="38.6640625" customWidth="1"/>
    <col min="6405" max="6409" width="15.6640625" customWidth="1"/>
    <col min="6659" max="6659" width="4.6640625" customWidth="1"/>
    <col min="6660" max="6660" width="38.6640625" customWidth="1"/>
    <col min="6661" max="6665" width="15.6640625" customWidth="1"/>
    <col min="6915" max="6915" width="4.6640625" customWidth="1"/>
    <col min="6916" max="6916" width="38.6640625" customWidth="1"/>
    <col min="6917" max="6921" width="15.6640625" customWidth="1"/>
    <col min="7171" max="7171" width="4.6640625" customWidth="1"/>
    <col min="7172" max="7172" width="38.6640625" customWidth="1"/>
    <col min="7173" max="7177" width="15.6640625" customWidth="1"/>
    <col min="7427" max="7427" width="4.6640625" customWidth="1"/>
    <col min="7428" max="7428" width="38.6640625" customWidth="1"/>
    <col min="7429" max="7433" width="15.6640625" customWidth="1"/>
    <col min="7683" max="7683" width="4.6640625" customWidth="1"/>
    <col min="7684" max="7684" width="38.6640625" customWidth="1"/>
    <col min="7685" max="7689" width="15.6640625" customWidth="1"/>
    <col min="7939" max="7939" width="4.6640625" customWidth="1"/>
    <col min="7940" max="7940" width="38.6640625" customWidth="1"/>
    <col min="7941" max="7945" width="15.6640625" customWidth="1"/>
    <col min="8195" max="8195" width="4.6640625" customWidth="1"/>
    <col min="8196" max="8196" width="38.6640625" customWidth="1"/>
    <col min="8197" max="8201" width="15.6640625" customWidth="1"/>
    <col min="8451" max="8451" width="4.6640625" customWidth="1"/>
    <col min="8452" max="8452" width="38.6640625" customWidth="1"/>
    <col min="8453" max="8457" width="15.6640625" customWidth="1"/>
    <col min="8707" max="8707" width="4.6640625" customWidth="1"/>
    <col min="8708" max="8708" width="38.6640625" customWidth="1"/>
    <col min="8709" max="8713" width="15.6640625" customWidth="1"/>
    <col min="8963" max="8963" width="4.6640625" customWidth="1"/>
    <col min="8964" max="8964" width="38.6640625" customWidth="1"/>
    <col min="8965" max="8969" width="15.6640625" customWidth="1"/>
    <col min="9219" max="9219" width="4.6640625" customWidth="1"/>
    <col min="9220" max="9220" width="38.6640625" customWidth="1"/>
    <col min="9221" max="9225" width="15.6640625" customWidth="1"/>
    <col min="9475" max="9475" width="4.6640625" customWidth="1"/>
    <col min="9476" max="9476" width="38.6640625" customWidth="1"/>
    <col min="9477" max="9481" width="15.6640625" customWidth="1"/>
    <col min="9731" max="9731" width="4.6640625" customWidth="1"/>
    <col min="9732" max="9732" width="38.6640625" customWidth="1"/>
    <col min="9733" max="9737" width="15.6640625" customWidth="1"/>
    <col min="9987" max="9987" width="4.6640625" customWidth="1"/>
    <col min="9988" max="9988" width="38.6640625" customWidth="1"/>
    <col min="9989" max="9993" width="15.6640625" customWidth="1"/>
    <col min="10243" max="10243" width="4.6640625" customWidth="1"/>
    <col min="10244" max="10244" width="38.6640625" customWidth="1"/>
    <col min="10245" max="10249" width="15.6640625" customWidth="1"/>
    <col min="10499" max="10499" width="4.6640625" customWidth="1"/>
    <col min="10500" max="10500" width="38.6640625" customWidth="1"/>
    <col min="10501" max="10505" width="15.6640625" customWidth="1"/>
    <col min="10755" max="10755" width="4.6640625" customWidth="1"/>
    <col min="10756" max="10756" width="38.6640625" customWidth="1"/>
    <col min="10757" max="10761" width="15.6640625" customWidth="1"/>
    <col min="11011" max="11011" width="4.6640625" customWidth="1"/>
    <col min="11012" max="11012" width="38.6640625" customWidth="1"/>
    <col min="11013" max="11017" width="15.6640625" customWidth="1"/>
    <col min="11267" max="11267" width="4.6640625" customWidth="1"/>
    <col min="11268" max="11268" width="38.6640625" customWidth="1"/>
    <col min="11269" max="11273" width="15.6640625" customWidth="1"/>
    <col min="11523" max="11523" width="4.6640625" customWidth="1"/>
    <col min="11524" max="11524" width="38.6640625" customWidth="1"/>
    <col min="11525" max="11529" width="15.6640625" customWidth="1"/>
    <col min="11779" max="11779" width="4.6640625" customWidth="1"/>
    <col min="11780" max="11780" width="38.6640625" customWidth="1"/>
    <col min="11781" max="11785" width="15.6640625" customWidth="1"/>
    <col min="12035" max="12035" width="4.6640625" customWidth="1"/>
    <col min="12036" max="12036" width="38.6640625" customWidth="1"/>
    <col min="12037" max="12041" width="15.6640625" customWidth="1"/>
    <col min="12291" max="12291" width="4.6640625" customWidth="1"/>
    <col min="12292" max="12292" width="38.6640625" customWidth="1"/>
    <col min="12293" max="12297" width="15.6640625" customWidth="1"/>
    <col min="12547" max="12547" width="4.6640625" customWidth="1"/>
    <col min="12548" max="12548" width="38.6640625" customWidth="1"/>
    <col min="12549" max="12553" width="15.6640625" customWidth="1"/>
    <col min="12803" max="12803" width="4.6640625" customWidth="1"/>
    <col min="12804" max="12804" width="38.6640625" customWidth="1"/>
    <col min="12805" max="12809" width="15.6640625" customWidth="1"/>
    <col min="13059" max="13059" width="4.6640625" customWidth="1"/>
    <col min="13060" max="13060" width="38.6640625" customWidth="1"/>
    <col min="13061" max="13065" width="15.6640625" customWidth="1"/>
    <col min="13315" max="13315" width="4.6640625" customWidth="1"/>
    <col min="13316" max="13316" width="38.6640625" customWidth="1"/>
    <col min="13317" max="13321" width="15.6640625" customWidth="1"/>
    <col min="13571" max="13571" width="4.6640625" customWidth="1"/>
    <col min="13572" max="13572" width="38.6640625" customWidth="1"/>
    <col min="13573" max="13577" width="15.6640625" customWidth="1"/>
    <col min="13827" max="13827" width="4.6640625" customWidth="1"/>
    <col min="13828" max="13828" width="38.6640625" customWidth="1"/>
    <col min="13829" max="13833" width="15.6640625" customWidth="1"/>
    <col min="14083" max="14083" width="4.6640625" customWidth="1"/>
    <col min="14084" max="14084" width="38.6640625" customWidth="1"/>
    <col min="14085" max="14089" width="15.6640625" customWidth="1"/>
    <col min="14339" max="14339" width="4.6640625" customWidth="1"/>
    <col min="14340" max="14340" width="38.6640625" customWidth="1"/>
    <col min="14341" max="14345" width="15.6640625" customWidth="1"/>
    <col min="14595" max="14595" width="4.6640625" customWidth="1"/>
    <col min="14596" max="14596" width="38.6640625" customWidth="1"/>
    <col min="14597" max="14601" width="15.6640625" customWidth="1"/>
    <col min="14851" max="14851" width="4.6640625" customWidth="1"/>
    <col min="14852" max="14852" width="38.6640625" customWidth="1"/>
    <col min="14853" max="14857" width="15.6640625" customWidth="1"/>
    <col min="15107" max="15107" width="4.6640625" customWidth="1"/>
    <col min="15108" max="15108" width="38.6640625" customWidth="1"/>
    <col min="15109" max="15113" width="15.6640625" customWidth="1"/>
    <col min="15363" max="15363" width="4.6640625" customWidth="1"/>
    <col min="15364" max="15364" width="38.6640625" customWidth="1"/>
    <col min="15365" max="15369" width="15.6640625" customWidth="1"/>
    <col min="15619" max="15619" width="4.6640625" customWidth="1"/>
    <col min="15620" max="15620" width="38.6640625" customWidth="1"/>
    <col min="15621" max="15625" width="15.6640625" customWidth="1"/>
    <col min="15875" max="15875" width="4.6640625" customWidth="1"/>
    <col min="15876" max="15876" width="38.6640625" customWidth="1"/>
    <col min="15877" max="15881" width="15.6640625" customWidth="1"/>
    <col min="16131" max="16131" width="4.6640625" customWidth="1"/>
    <col min="16132" max="16132" width="38.6640625" customWidth="1"/>
    <col min="16133" max="16137" width="15.6640625" customWidth="1"/>
  </cols>
  <sheetData>
    <row r="1" spans="1:9">
      <c r="B1" s="107" t="s">
        <v>225</v>
      </c>
    </row>
    <row r="2" spans="1:9">
      <c r="B2" s="107"/>
    </row>
    <row r="3" spans="1:9" ht="15.6">
      <c r="B3" s="116" t="s">
        <v>201</v>
      </c>
    </row>
    <row r="4" spans="1:9" ht="10.5" customHeight="1"/>
    <row r="5" spans="1:9" hidden="1"/>
    <row r="6" spans="1:9" ht="71.25" customHeight="1">
      <c r="A6" s="29">
        <v>1</v>
      </c>
      <c r="B6" s="30" t="s">
        <v>53</v>
      </c>
      <c r="C6" s="31" t="s">
        <v>105</v>
      </c>
      <c r="D6" s="31" t="s">
        <v>54</v>
      </c>
      <c r="E6" s="31" t="s">
        <v>110</v>
      </c>
      <c r="F6" s="28" t="s">
        <v>202</v>
      </c>
      <c r="G6" s="28" t="s">
        <v>226</v>
      </c>
      <c r="H6" s="28" t="s">
        <v>233</v>
      </c>
      <c r="I6" s="50" t="s">
        <v>55</v>
      </c>
    </row>
    <row r="7" spans="1:9" ht="24.9" customHeight="1">
      <c r="A7" s="29">
        <v>2</v>
      </c>
      <c r="B7" s="33" t="s">
        <v>203</v>
      </c>
      <c r="C7" s="32"/>
      <c r="D7" s="32"/>
      <c r="E7" s="32"/>
      <c r="F7" s="68"/>
      <c r="G7" s="68"/>
      <c r="H7" s="68"/>
      <c r="I7" s="38" t="s">
        <v>56</v>
      </c>
    </row>
    <row r="8" spans="1:9" ht="24.9" customHeight="1">
      <c r="A8" s="29">
        <v>3</v>
      </c>
      <c r="B8" s="34" t="s">
        <v>204</v>
      </c>
      <c r="C8" s="32">
        <v>3024000</v>
      </c>
      <c r="D8" s="32" t="s">
        <v>111</v>
      </c>
      <c r="E8" s="32">
        <v>3024000</v>
      </c>
      <c r="F8" s="68">
        <v>0</v>
      </c>
      <c r="G8" s="68">
        <v>0</v>
      </c>
      <c r="H8" s="68">
        <v>0</v>
      </c>
      <c r="I8" s="38" t="s">
        <v>56</v>
      </c>
    </row>
    <row r="9" spans="1:9" ht="24.9" customHeight="1">
      <c r="A9" s="29">
        <v>4</v>
      </c>
      <c r="B9" s="35" t="s">
        <v>57</v>
      </c>
      <c r="C9" s="32">
        <v>20694473</v>
      </c>
      <c r="D9" s="32" t="s">
        <v>112</v>
      </c>
      <c r="E9" s="32">
        <v>0</v>
      </c>
      <c r="F9" s="40">
        <v>20694473</v>
      </c>
      <c r="G9" s="40">
        <v>20694473</v>
      </c>
      <c r="H9" s="40">
        <v>20694473</v>
      </c>
      <c r="I9" s="38" t="s">
        <v>56</v>
      </c>
    </row>
    <row r="10" spans="1:9" ht="24.9" customHeight="1">
      <c r="A10" s="29">
        <v>5</v>
      </c>
      <c r="B10" s="36" t="s">
        <v>58</v>
      </c>
      <c r="C10" s="32">
        <v>400000</v>
      </c>
      <c r="D10" s="32" t="s">
        <v>113</v>
      </c>
      <c r="E10" s="32">
        <v>0</v>
      </c>
      <c r="F10" s="40">
        <v>400000</v>
      </c>
      <c r="G10" s="40">
        <v>400000</v>
      </c>
      <c r="H10" s="40">
        <v>400000</v>
      </c>
      <c r="I10" s="38" t="s">
        <v>56</v>
      </c>
    </row>
    <row r="11" spans="1:9" ht="24.9" customHeight="1">
      <c r="A11" s="29">
        <v>6</v>
      </c>
      <c r="B11" s="122" t="s">
        <v>228</v>
      </c>
      <c r="C11" s="32">
        <v>66000</v>
      </c>
      <c r="D11" s="32" t="s">
        <v>114</v>
      </c>
      <c r="E11" s="32">
        <v>0</v>
      </c>
      <c r="F11" s="124">
        <v>0</v>
      </c>
      <c r="G11" s="124">
        <v>0</v>
      </c>
      <c r="H11" s="40">
        <v>66000</v>
      </c>
      <c r="I11" s="38" t="s">
        <v>56</v>
      </c>
    </row>
    <row r="12" spans="1:9" ht="24.9" customHeight="1">
      <c r="A12" s="29">
        <v>7</v>
      </c>
      <c r="B12" s="123" t="s">
        <v>230</v>
      </c>
      <c r="C12" s="32">
        <v>109000</v>
      </c>
      <c r="D12" s="32" t="s">
        <v>114</v>
      </c>
      <c r="E12" s="32">
        <v>0</v>
      </c>
      <c r="F12" s="124">
        <v>0</v>
      </c>
      <c r="G12" s="124">
        <v>0</v>
      </c>
      <c r="H12" s="40">
        <v>109000</v>
      </c>
      <c r="I12" s="38" t="s">
        <v>56</v>
      </c>
    </row>
    <row r="13" spans="1:9" ht="63.75" customHeight="1">
      <c r="A13" s="29">
        <v>8</v>
      </c>
      <c r="B13" s="51" t="s">
        <v>103</v>
      </c>
      <c r="C13" s="32">
        <v>4229989</v>
      </c>
      <c r="D13" s="32" t="s">
        <v>112</v>
      </c>
      <c r="E13" s="32">
        <v>0</v>
      </c>
      <c r="F13" s="40">
        <v>4229989</v>
      </c>
      <c r="G13" s="40">
        <v>4229989</v>
      </c>
      <c r="H13" s="40">
        <v>4229989</v>
      </c>
      <c r="I13" s="38" t="s">
        <v>56</v>
      </c>
    </row>
    <row r="14" spans="1:9" ht="53.25" customHeight="1">
      <c r="A14" s="29">
        <v>9</v>
      </c>
      <c r="B14" s="35" t="s">
        <v>102</v>
      </c>
      <c r="C14" s="32">
        <v>1428242</v>
      </c>
      <c r="D14" s="32" t="s">
        <v>112</v>
      </c>
      <c r="E14" s="32">
        <v>0</v>
      </c>
      <c r="F14" s="40">
        <v>1428242</v>
      </c>
      <c r="G14" s="40">
        <v>1428242</v>
      </c>
      <c r="H14" s="40">
        <v>1428242</v>
      </c>
      <c r="I14" s="38" t="s">
        <v>56</v>
      </c>
    </row>
    <row r="15" spans="1:9" ht="53.25" customHeight="1">
      <c r="A15" s="29">
        <v>10</v>
      </c>
      <c r="B15" s="35" t="s">
        <v>231</v>
      </c>
      <c r="C15" s="32">
        <v>469773</v>
      </c>
      <c r="D15" s="32" t="s">
        <v>114</v>
      </c>
      <c r="E15" s="32">
        <v>0</v>
      </c>
      <c r="F15" s="124">
        <v>0</v>
      </c>
      <c r="G15" s="124">
        <v>0</v>
      </c>
      <c r="H15" s="40">
        <v>469773</v>
      </c>
      <c r="I15" s="38" t="s">
        <v>56</v>
      </c>
    </row>
    <row r="16" spans="1:9" ht="70.5" customHeight="1">
      <c r="A16" s="29">
        <v>11</v>
      </c>
      <c r="B16" s="35" t="s">
        <v>205</v>
      </c>
      <c r="C16" s="32">
        <v>9130000</v>
      </c>
      <c r="D16" s="32" t="s">
        <v>114</v>
      </c>
      <c r="E16" s="32">
        <v>0</v>
      </c>
      <c r="F16" s="40">
        <v>2282500</v>
      </c>
      <c r="G16" s="40">
        <v>2434900</v>
      </c>
      <c r="H16" s="40">
        <v>2434900</v>
      </c>
      <c r="I16" s="38" t="s">
        <v>56</v>
      </c>
    </row>
    <row r="17" spans="1:9" ht="43.95" customHeight="1">
      <c r="A17" s="29">
        <v>12</v>
      </c>
      <c r="B17" s="35" t="s">
        <v>206</v>
      </c>
      <c r="C17" s="32">
        <v>50830</v>
      </c>
      <c r="D17" s="32" t="s">
        <v>112</v>
      </c>
      <c r="E17" s="32">
        <v>35880</v>
      </c>
      <c r="F17" s="40">
        <v>14950</v>
      </c>
      <c r="G17" s="40">
        <v>14950</v>
      </c>
      <c r="H17" s="40">
        <v>14950</v>
      </c>
      <c r="I17" s="38" t="s">
        <v>56</v>
      </c>
    </row>
    <row r="18" spans="1:9" ht="43.95" customHeight="1">
      <c r="A18" s="29">
        <v>13</v>
      </c>
      <c r="B18" s="35" t="s">
        <v>227</v>
      </c>
      <c r="C18" s="32">
        <v>1143000</v>
      </c>
      <c r="D18" s="32" t="s">
        <v>114</v>
      </c>
      <c r="E18" s="32">
        <v>0</v>
      </c>
      <c r="F18" s="124">
        <v>0</v>
      </c>
      <c r="G18" s="124">
        <v>0</v>
      </c>
      <c r="H18" s="40">
        <v>1143000</v>
      </c>
      <c r="I18" s="38" t="s">
        <v>56</v>
      </c>
    </row>
    <row r="19" spans="1:9" ht="24.9" customHeight="1">
      <c r="A19" s="29">
        <v>14</v>
      </c>
      <c r="B19" s="30" t="s">
        <v>77</v>
      </c>
      <c r="C19" s="39">
        <f>SUM(C8:C14)</f>
        <v>29951704</v>
      </c>
      <c r="D19" s="39"/>
      <c r="E19" s="39">
        <f>SUM(E7:E18)</f>
        <v>3059880</v>
      </c>
      <c r="F19" s="41">
        <f>SUM(F7:F18)</f>
        <v>29050154</v>
      </c>
      <c r="G19" s="41">
        <f>SUM(G8:G18)</f>
        <v>29202554</v>
      </c>
      <c r="H19" s="41">
        <f>SUM(H8:H18)</f>
        <v>30990327</v>
      </c>
      <c r="I19" s="38"/>
    </row>
  </sheetData>
  <pageMargins left="0.7" right="0.7" top="0.75" bottom="0.75" header="0.3" footer="0.3"/>
  <pageSetup paperSize="9" scale="7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3"/>
  <sheetViews>
    <sheetView view="pageBreakPreview" zoomScale="60" zoomScaleNormal="100" workbookViewId="0">
      <selection activeCell="C16" sqref="C16"/>
    </sheetView>
  </sheetViews>
  <sheetFormatPr defaultRowHeight="14.4"/>
  <cols>
    <col min="1" max="1" width="8.109375" customWidth="1"/>
    <col min="2" max="2" width="41" customWidth="1"/>
    <col min="3" max="3" width="23.88671875" customWidth="1"/>
    <col min="4" max="4" width="18.5546875" customWidth="1"/>
    <col min="5" max="5" width="19.88671875" customWidth="1"/>
    <col min="257" max="257" width="8.109375" customWidth="1"/>
    <col min="258" max="258" width="41" customWidth="1"/>
    <col min="259" max="261" width="32.88671875" customWidth="1"/>
    <col min="513" max="513" width="8.109375" customWidth="1"/>
    <col min="514" max="514" width="41" customWidth="1"/>
    <col min="515" max="517" width="32.88671875" customWidth="1"/>
    <col min="769" max="769" width="8.109375" customWidth="1"/>
    <col min="770" max="770" width="41" customWidth="1"/>
    <col min="771" max="773" width="32.88671875" customWidth="1"/>
    <col min="1025" max="1025" width="8.109375" customWidth="1"/>
    <col min="1026" max="1026" width="41" customWidth="1"/>
    <col min="1027" max="1029" width="32.88671875" customWidth="1"/>
    <col min="1281" max="1281" width="8.109375" customWidth="1"/>
    <col min="1282" max="1282" width="41" customWidth="1"/>
    <col min="1283" max="1285" width="32.88671875" customWidth="1"/>
    <col min="1537" max="1537" width="8.109375" customWidth="1"/>
    <col min="1538" max="1538" width="41" customWidth="1"/>
    <col min="1539" max="1541" width="32.88671875" customWidth="1"/>
    <col min="1793" max="1793" width="8.109375" customWidth="1"/>
    <col min="1794" max="1794" width="41" customWidth="1"/>
    <col min="1795" max="1797" width="32.88671875" customWidth="1"/>
    <col min="2049" max="2049" width="8.109375" customWidth="1"/>
    <col min="2050" max="2050" width="41" customWidth="1"/>
    <col min="2051" max="2053" width="32.88671875" customWidth="1"/>
    <col min="2305" max="2305" width="8.109375" customWidth="1"/>
    <col min="2306" max="2306" width="41" customWidth="1"/>
    <col min="2307" max="2309" width="32.88671875" customWidth="1"/>
    <col min="2561" max="2561" width="8.109375" customWidth="1"/>
    <col min="2562" max="2562" width="41" customWidth="1"/>
    <col min="2563" max="2565" width="32.88671875" customWidth="1"/>
    <col min="2817" max="2817" width="8.109375" customWidth="1"/>
    <col min="2818" max="2818" width="41" customWidth="1"/>
    <col min="2819" max="2821" width="32.88671875" customWidth="1"/>
    <col min="3073" max="3073" width="8.109375" customWidth="1"/>
    <col min="3074" max="3074" width="41" customWidth="1"/>
    <col min="3075" max="3077" width="32.88671875" customWidth="1"/>
    <col min="3329" max="3329" width="8.109375" customWidth="1"/>
    <col min="3330" max="3330" width="41" customWidth="1"/>
    <col min="3331" max="3333" width="32.88671875" customWidth="1"/>
    <col min="3585" max="3585" width="8.109375" customWidth="1"/>
    <col min="3586" max="3586" width="41" customWidth="1"/>
    <col min="3587" max="3589" width="32.88671875" customWidth="1"/>
    <col min="3841" max="3841" width="8.109375" customWidth="1"/>
    <col min="3842" max="3842" width="41" customWidth="1"/>
    <col min="3843" max="3845" width="32.88671875" customWidth="1"/>
    <col min="4097" max="4097" width="8.109375" customWidth="1"/>
    <col min="4098" max="4098" width="41" customWidth="1"/>
    <col min="4099" max="4101" width="32.88671875" customWidth="1"/>
    <col min="4353" max="4353" width="8.109375" customWidth="1"/>
    <col min="4354" max="4354" width="41" customWidth="1"/>
    <col min="4355" max="4357" width="32.88671875" customWidth="1"/>
    <col min="4609" max="4609" width="8.109375" customWidth="1"/>
    <col min="4610" max="4610" width="41" customWidth="1"/>
    <col min="4611" max="4613" width="32.88671875" customWidth="1"/>
    <col min="4865" max="4865" width="8.109375" customWidth="1"/>
    <col min="4866" max="4866" width="41" customWidth="1"/>
    <col min="4867" max="4869" width="32.88671875" customWidth="1"/>
    <col min="5121" max="5121" width="8.109375" customWidth="1"/>
    <col min="5122" max="5122" width="41" customWidth="1"/>
    <col min="5123" max="5125" width="32.88671875" customWidth="1"/>
    <col min="5377" max="5377" width="8.109375" customWidth="1"/>
    <col min="5378" max="5378" width="41" customWidth="1"/>
    <col min="5379" max="5381" width="32.88671875" customWidth="1"/>
    <col min="5633" max="5633" width="8.109375" customWidth="1"/>
    <col min="5634" max="5634" width="41" customWidth="1"/>
    <col min="5635" max="5637" width="32.88671875" customWidth="1"/>
    <col min="5889" max="5889" width="8.109375" customWidth="1"/>
    <col min="5890" max="5890" width="41" customWidth="1"/>
    <col min="5891" max="5893" width="32.88671875" customWidth="1"/>
    <col min="6145" max="6145" width="8.109375" customWidth="1"/>
    <col min="6146" max="6146" width="41" customWidth="1"/>
    <col min="6147" max="6149" width="32.88671875" customWidth="1"/>
    <col min="6401" max="6401" width="8.109375" customWidth="1"/>
    <col min="6402" max="6402" width="41" customWidth="1"/>
    <col min="6403" max="6405" width="32.88671875" customWidth="1"/>
    <col min="6657" max="6657" width="8.109375" customWidth="1"/>
    <col min="6658" max="6658" width="41" customWidth="1"/>
    <col min="6659" max="6661" width="32.88671875" customWidth="1"/>
    <col min="6913" max="6913" width="8.109375" customWidth="1"/>
    <col min="6914" max="6914" width="41" customWidth="1"/>
    <col min="6915" max="6917" width="32.88671875" customWidth="1"/>
    <col min="7169" max="7169" width="8.109375" customWidth="1"/>
    <col min="7170" max="7170" width="41" customWidth="1"/>
    <col min="7171" max="7173" width="32.88671875" customWidth="1"/>
    <col min="7425" max="7425" width="8.109375" customWidth="1"/>
    <col min="7426" max="7426" width="41" customWidth="1"/>
    <col min="7427" max="7429" width="32.88671875" customWidth="1"/>
    <col min="7681" max="7681" width="8.109375" customWidth="1"/>
    <col min="7682" max="7682" width="41" customWidth="1"/>
    <col min="7683" max="7685" width="32.88671875" customWidth="1"/>
    <col min="7937" max="7937" width="8.109375" customWidth="1"/>
    <col min="7938" max="7938" width="41" customWidth="1"/>
    <col min="7939" max="7941" width="32.88671875" customWidth="1"/>
    <col min="8193" max="8193" width="8.109375" customWidth="1"/>
    <col min="8194" max="8194" width="41" customWidth="1"/>
    <col min="8195" max="8197" width="32.88671875" customWidth="1"/>
    <col min="8449" max="8449" width="8.109375" customWidth="1"/>
    <col min="8450" max="8450" width="41" customWidth="1"/>
    <col min="8451" max="8453" width="32.88671875" customWidth="1"/>
    <col min="8705" max="8705" width="8.109375" customWidth="1"/>
    <col min="8706" max="8706" width="41" customWidth="1"/>
    <col min="8707" max="8709" width="32.88671875" customWidth="1"/>
    <col min="8961" max="8961" width="8.109375" customWidth="1"/>
    <col min="8962" max="8962" width="41" customWidth="1"/>
    <col min="8963" max="8965" width="32.88671875" customWidth="1"/>
    <col min="9217" max="9217" width="8.109375" customWidth="1"/>
    <col min="9218" max="9218" width="41" customWidth="1"/>
    <col min="9219" max="9221" width="32.88671875" customWidth="1"/>
    <col min="9473" max="9473" width="8.109375" customWidth="1"/>
    <col min="9474" max="9474" width="41" customWidth="1"/>
    <col min="9475" max="9477" width="32.88671875" customWidth="1"/>
    <col min="9729" max="9729" width="8.109375" customWidth="1"/>
    <col min="9730" max="9730" width="41" customWidth="1"/>
    <col min="9731" max="9733" width="32.88671875" customWidth="1"/>
    <col min="9985" max="9985" width="8.109375" customWidth="1"/>
    <col min="9986" max="9986" width="41" customWidth="1"/>
    <col min="9987" max="9989" width="32.88671875" customWidth="1"/>
    <col min="10241" max="10241" width="8.109375" customWidth="1"/>
    <col min="10242" max="10242" width="41" customWidth="1"/>
    <col min="10243" max="10245" width="32.88671875" customWidth="1"/>
    <col min="10497" max="10497" width="8.109375" customWidth="1"/>
    <col min="10498" max="10498" width="41" customWidth="1"/>
    <col min="10499" max="10501" width="32.88671875" customWidth="1"/>
    <col min="10753" max="10753" width="8.109375" customWidth="1"/>
    <col min="10754" max="10754" width="41" customWidth="1"/>
    <col min="10755" max="10757" width="32.88671875" customWidth="1"/>
    <col min="11009" max="11009" width="8.109375" customWidth="1"/>
    <col min="11010" max="11010" width="41" customWidth="1"/>
    <col min="11011" max="11013" width="32.88671875" customWidth="1"/>
    <col min="11265" max="11265" width="8.109375" customWidth="1"/>
    <col min="11266" max="11266" width="41" customWidth="1"/>
    <col min="11267" max="11269" width="32.88671875" customWidth="1"/>
    <col min="11521" max="11521" width="8.109375" customWidth="1"/>
    <col min="11522" max="11522" width="41" customWidth="1"/>
    <col min="11523" max="11525" width="32.88671875" customWidth="1"/>
    <col min="11777" max="11777" width="8.109375" customWidth="1"/>
    <col min="11778" max="11778" width="41" customWidth="1"/>
    <col min="11779" max="11781" width="32.88671875" customWidth="1"/>
    <col min="12033" max="12033" width="8.109375" customWidth="1"/>
    <col min="12034" max="12034" width="41" customWidth="1"/>
    <col min="12035" max="12037" width="32.88671875" customWidth="1"/>
    <col min="12289" max="12289" width="8.109375" customWidth="1"/>
    <col min="12290" max="12290" width="41" customWidth="1"/>
    <col min="12291" max="12293" width="32.88671875" customWidth="1"/>
    <col min="12545" max="12545" width="8.109375" customWidth="1"/>
    <col min="12546" max="12546" width="41" customWidth="1"/>
    <col min="12547" max="12549" width="32.88671875" customWidth="1"/>
    <col min="12801" max="12801" width="8.109375" customWidth="1"/>
    <col min="12802" max="12802" width="41" customWidth="1"/>
    <col min="12803" max="12805" width="32.88671875" customWidth="1"/>
    <col min="13057" max="13057" width="8.109375" customWidth="1"/>
    <col min="13058" max="13058" width="41" customWidth="1"/>
    <col min="13059" max="13061" width="32.88671875" customWidth="1"/>
    <col min="13313" max="13313" width="8.109375" customWidth="1"/>
    <col min="13314" max="13314" width="41" customWidth="1"/>
    <col min="13315" max="13317" width="32.88671875" customWidth="1"/>
    <col min="13569" max="13569" width="8.109375" customWidth="1"/>
    <col min="13570" max="13570" width="41" customWidth="1"/>
    <col min="13571" max="13573" width="32.88671875" customWidth="1"/>
    <col min="13825" max="13825" width="8.109375" customWidth="1"/>
    <col min="13826" max="13826" width="41" customWidth="1"/>
    <col min="13827" max="13829" width="32.88671875" customWidth="1"/>
    <col min="14081" max="14081" width="8.109375" customWidth="1"/>
    <col min="14082" max="14082" width="41" customWidth="1"/>
    <col min="14083" max="14085" width="32.88671875" customWidth="1"/>
    <col min="14337" max="14337" width="8.109375" customWidth="1"/>
    <col min="14338" max="14338" width="41" customWidth="1"/>
    <col min="14339" max="14341" width="32.88671875" customWidth="1"/>
    <col min="14593" max="14593" width="8.109375" customWidth="1"/>
    <col min="14594" max="14594" width="41" customWidth="1"/>
    <col min="14595" max="14597" width="32.88671875" customWidth="1"/>
    <col min="14849" max="14849" width="8.109375" customWidth="1"/>
    <col min="14850" max="14850" width="41" customWidth="1"/>
    <col min="14851" max="14853" width="32.88671875" customWidth="1"/>
    <col min="15105" max="15105" width="8.109375" customWidth="1"/>
    <col min="15106" max="15106" width="41" customWidth="1"/>
    <col min="15107" max="15109" width="32.88671875" customWidth="1"/>
    <col min="15361" max="15361" width="8.109375" customWidth="1"/>
    <col min="15362" max="15362" width="41" customWidth="1"/>
    <col min="15363" max="15365" width="32.88671875" customWidth="1"/>
    <col min="15617" max="15617" width="8.109375" customWidth="1"/>
    <col min="15618" max="15618" width="41" customWidth="1"/>
    <col min="15619" max="15621" width="32.88671875" customWidth="1"/>
    <col min="15873" max="15873" width="8.109375" customWidth="1"/>
    <col min="15874" max="15874" width="41" customWidth="1"/>
    <col min="15875" max="15877" width="32.88671875" customWidth="1"/>
    <col min="16129" max="16129" width="8.109375" customWidth="1"/>
    <col min="16130" max="16130" width="41" customWidth="1"/>
    <col min="16131" max="16133" width="32.88671875" customWidth="1"/>
  </cols>
  <sheetData>
    <row r="1" spans="1:5" ht="15.6">
      <c r="B1" s="705" t="s">
        <v>706</v>
      </c>
      <c r="C1" s="737"/>
      <c r="D1" s="737"/>
      <c r="E1" s="737"/>
    </row>
    <row r="3" spans="1:5" ht="18">
      <c r="A3" s="152"/>
      <c r="B3" s="740" t="s">
        <v>351</v>
      </c>
      <c r="C3" s="751"/>
      <c r="D3" s="751"/>
      <c r="E3" s="751"/>
    </row>
    <row r="4" spans="1:5" ht="15.6">
      <c r="A4" s="152"/>
      <c r="B4" s="152"/>
      <c r="C4" s="152"/>
      <c r="D4" s="152"/>
      <c r="E4" s="152"/>
    </row>
    <row r="5" spans="1:5" ht="15.6">
      <c r="A5" s="734" t="s">
        <v>598</v>
      </c>
      <c r="B5" s="735"/>
      <c r="C5" s="735"/>
      <c r="D5" s="735"/>
      <c r="E5" s="735"/>
    </row>
    <row r="6" spans="1:5" ht="15.6">
      <c r="A6" s="151"/>
      <c r="B6" s="165"/>
      <c r="C6" s="165"/>
      <c r="D6" s="165"/>
      <c r="E6" s="165"/>
    </row>
    <row r="7" spans="1:5" ht="15.6">
      <c r="A7" s="151"/>
      <c r="B7" s="151" t="s">
        <v>53</v>
      </c>
      <c r="C7" s="151" t="s">
        <v>251</v>
      </c>
      <c r="D7" s="151" t="s">
        <v>252</v>
      </c>
      <c r="E7" s="151" t="s">
        <v>253</v>
      </c>
    </row>
    <row r="8" spans="1:5" ht="15.6">
      <c r="A8" s="151">
        <v>1</v>
      </c>
      <c r="B8" s="151">
        <v>2</v>
      </c>
      <c r="C8" s="151">
        <v>3</v>
      </c>
      <c r="D8" s="151">
        <v>4</v>
      </c>
      <c r="E8" s="151">
        <v>5</v>
      </c>
    </row>
    <row r="9" spans="1:5" ht="31.2">
      <c r="A9" s="153">
        <v>1</v>
      </c>
      <c r="B9" s="154" t="s">
        <v>298</v>
      </c>
      <c r="C9" s="155">
        <v>9461968</v>
      </c>
      <c r="D9" s="155">
        <v>0</v>
      </c>
      <c r="E9" s="155">
        <v>4571486</v>
      </c>
    </row>
    <row r="10" spans="1:5" ht="31.2">
      <c r="A10" s="153">
        <v>2</v>
      </c>
      <c r="B10" s="154" t="s">
        <v>299</v>
      </c>
      <c r="C10" s="155">
        <v>182500</v>
      </c>
      <c r="D10" s="155">
        <v>0</v>
      </c>
      <c r="E10" s="155">
        <v>347275</v>
      </c>
    </row>
    <row r="11" spans="1:5" ht="31.2">
      <c r="A11" s="153">
        <v>3</v>
      </c>
      <c r="B11" s="154" t="s">
        <v>300</v>
      </c>
      <c r="C11" s="155">
        <v>311370</v>
      </c>
      <c r="D11" s="155">
        <v>0</v>
      </c>
      <c r="E11" s="155">
        <v>324912</v>
      </c>
    </row>
    <row r="12" spans="1:5" ht="31.2">
      <c r="A12" s="156">
        <v>4</v>
      </c>
      <c r="B12" s="157" t="s">
        <v>301</v>
      </c>
      <c r="C12" s="158">
        <v>9955838</v>
      </c>
      <c r="D12" s="158">
        <v>0</v>
      </c>
      <c r="E12" s="158">
        <v>5243673</v>
      </c>
    </row>
    <row r="13" spans="1:5" ht="31.2">
      <c r="A13" s="153">
        <v>5</v>
      </c>
      <c r="B13" s="154" t="s">
        <v>302</v>
      </c>
      <c r="C13" s="155">
        <v>11322258</v>
      </c>
      <c r="D13" s="155">
        <v>0</v>
      </c>
      <c r="E13" s="155">
        <v>11183606</v>
      </c>
    </row>
    <row r="14" spans="1:5" ht="31.2">
      <c r="A14" s="153">
        <v>6</v>
      </c>
      <c r="B14" s="154" t="s">
        <v>303</v>
      </c>
      <c r="C14" s="155">
        <v>432229</v>
      </c>
      <c r="D14" s="155">
        <v>0</v>
      </c>
      <c r="E14" s="155">
        <v>29040</v>
      </c>
    </row>
    <row r="15" spans="1:5" ht="31.2">
      <c r="A15" s="153">
        <v>7</v>
      </c>
      <c r="B15" s="154" t="s">
        <v>304</v>
      </c>
      <c r="C15" s="155">
        <v>891565</v>
      </c>
      <c r="D15" s="155">
        <v>0</v>
      </c>
      <c r="E15" s="155">
        <v>0</v>
      </c>
    </row>
    <row r="16" spans="1:5" ht="31.2">
      <c r="A16" s="153">
        <v>8</v>
      </c>
      <c r="B16" s="154" t="s">
        <v>305</v>
      </c>
      <c r="C16" s="155">
        <v>304270</v>
      </c>
      <c r="D16" s="155">
        <v>0</v>
      </c>
      <c r="E16" s="155">
        <v>605045</v>
      </c>
    </row>
    <row r="17" spans="1:5" ht="31.2">
      <c r="A17" s="156">
        <v>9</v>
      </c>
      <c r="B17" s="157" t="s">
        <v>306</v>
      </c>
      <c r="C17" s="158">
        <v>12950322</v>
      </c>
      <c r="D17" s="158">
        <v>0</v>
      </c>
      <c r="E17" s="158">
        <v>11817691</v>
      </c>
    </row>
    <row r="18" spans="1:5" ht="20.25" customHeight="1">
      <c r="A18" s="153">
        <v>10</v>
      </c>
      <c r="B18" s="154" t="s">
        <v>307</v>
      </c>
      <c r="C18" s="155">
        <v>894199</v>
      </c>
      <c r="D18" s="155">
        <v>0</v>
      </c>
      <c r="E18" s="155">
        <v>601329</v>
      </c>
    </row>
    <row r="19" spans="1:5" ht="21.75" customHeight="1">
      <c r="A19" s="153">
        <v>11</v>
      </c>
      <c r="B19" s="154" t="s">
        <v>308</v>
      </c>
      <c r="C19" s="155">
        <v>4293595</v>
      </c>
      <c r="D19" s="155">
        <v>0</v>
      </c>
      <c r="E19" s="155">
        <v>3140497</v>
      </c>
    </row>
    <row r="20" spans="1:5" ht="15.6">
      <c r="A20" s="156">
        <v>12</v>
      </c>
      <c r="B20" s="157" t="s">
        <v>599</v>
      </c>
      <c r="C20" s="158">
        <v>5187794</v>
      </c>
      <c r="D20" s="158">
        <v>0</v>
      </c>
      <c r="E20" s="158">
        <v>3741826</v>
      </c>
    </row>
    <row r="21" spans="1:5" ht="23.25" customHeight="1">
      <c r="A21" s="153">
        <v>13</v>
      </c>
      <c r="B21" s="154" t="s">
        <v>309</v>
      </c>
      <c r="C21" s="155">
        <v>1843059</v>
      </c>
      <c r="D21" s="155">
        <v>0</v>
      </c>
      <c r="E21" s="155">
        <v>1920001</v>
      </c>
    </row>
    <row r="22" spans="1:5" ht="21" customHeight="1">
      <c r="A22" s="153">
        <v>14</v>
      </c>
      <c r="B22" s="154" t="s">
        <v>310</v>
      </c>
      <c r="C22" s="155">
        <v>2707248</v>
      </c>
      <c r="D22" s="155">
        <v>0</v>
      </c>
      <c r="E22" s="155">
        <v>2871313</v>
      </c>
    </row>
    <row r="23" spans="1:5" ht="24.75" customHeight="1">
      <c r="A23" s="153">
        <v>15</v>
      </c>
      <c r="B23" s="154" t="s">
        <v>311</v>
      </c>
      <c r="C23" s="155">
        <v>975201</v>
      </c>
      <c r="D23" s="155">
        <v>0</v>
      </c>
      <c r="E23" s="155">
        <v>931623</v>
      </c>
    </row>
    <row r="24" spans="1:5" ht="31.2">
      <c r="A24" s="156">
        <v>16</v>
      </c>
      <c r="B24" s="157" t="s">
        <v>312</v>
      </c>
      <c r="C24" s="158">
        <v>5525508</v>
      </c>
      <c r="D24" s="158">
        <v>0</v>
      </c>
      <c r="E24" s="158">
        <v>5722937</v>
      </c>
    </row>
    <row r="25" spans="1:5" ht="15.6">
      <c r="A25" s="156">
        <v>17</v>
      </c>
      <c r="B25" s="157" t="s">
        <v>313</v>
      </c>
      <c r="C25" s="158">
        <v>1939449</v>
      </c>
      <c r="D25" s="158">
        <v>0</v>
      </c>
      <c r="E25" s="158">
        <v>3592473</v>
      </c>
    </row>
    <row r="26" spans="1:5" ht="15.6">
      <c r="A26" s="156">
        <v>18</v>
      </c>
      <c r="B26" s="157" t="s">
        <v>314</v>
      </c>
      <c r="C26" s="158">
        <v>13715621</v>
      </c>
      <c r="D26" s="158">
        <v>0</v>
      </c>
      <c r="E26" s="158">
        <v>8793706</v>
      </c>
    </row>
    <row r="27" spans="1:5" ht="31.2">
      <c r="A27" s="156">
        <v>19</v>
      </c>
      <c r="B27" s="157" t="s">
        <v>315</v>
      </c>
      <c r="C27" s="158">
        <v>-3462212</v>
      </c>
      <c r="D27" s="158">
        <v>0</v>
      </c>
      <c r="E27" s="158">
        <v>-4789578</v>
      </c>
    </row>
    <row r="28" spans="1:5" ht="31.2">
      <c r="A28" s="153">
        <v>20</v>
      </c>
      <c r="B28" s="154" t="s">
        <v>316</v>
      </c>
      <c r="C28" s="155">
        <v>29615</v>
      </c>
      <c r="D28" s="155">
        <v>0</v>
      </c>
      <c r="E28" s="155">
        <v>1548</v>
      </c>
    </row>
    <row r="29" spans="1:5" ht="31.2">
      <c r="A29" s="156">
        <v>21</v>
      </c>
      <c r="B29" s="157" t="s">
        <v>600</v>
      </c>
      <c r="C29" s="158">
        <v>29615</v>
      </c>
      <c r="D29" s="158">
        <v>0</v>
      </c>
      <c r="E29" s="158">
        <v>1548</v>
      </c>
    </row>
    <row r="30" spans="1:5" ht="31.2">
      <c r="A30" s="153">
        <v>22</v>
      </c>
      <c r="B30" s="154" t="s">
        <v>317</v>
      </c>
      <c r="C30" s="155">
        <v>2667</v>
      </c>
      <c r="D30" s="155">
        <v>0</v>
      </c>
      <c r="E30" s="155">
        <v>0</v>
      </c>
    </row>
    <row r="31" spans="1:5" ht="15.6">
      <c r="A31" s="156">
        <v>23</v>
      </c>
      <c r="B31" s="157" t="s">
        <v>601</v>
      </c>
      <c r="C31" s="158">
        <v>2667</v>
      </c>
      <c r="D31" s="158">
        <v>0</v>
      </c>
      <c r="E31" s="158">
        <v>0</v>
      </c>
    </row>
    <row r="32" spans="1:5" ht="31.2">
      <c r="A32" s="156">
        <v>24</v>
      </c>
      <c r="B32" s="157" t="s">
        <v>318</v>
      </c>
      <c r="C32" s="158">
        <v>26948</v>
      </c>
      <c r="D32" s="158">
        <v>0</v>
      </c>
      <c r="E32" s="158">
        <v>1548</v>
      </c>
    </row>
    <row r="33" spans="1:5" ht="31.2">
      <c r="A33" s="156">
        <v>25</v>
      </c>
      <c r="B33" s="157" t="s">
        <v>319</v>
      </c>
      <c r="C33" s="158">
        <v>-3435264</v>
      </c>
      <c r="D33" s="158">
        <v>0</v>
      </c>
      <c r="E33" s="158">
        <v>-4788030</v>
      </c>
    </row>
  </sheetData>
  <mergeCells count="3">
    <mergeCell ref="A5:E5"/>
    <mergeCell ref="B1:E1"/>
    <mergeCell ref="B3:E3"/>
  </mergeCells>
  <pageMargins left="0.7" right="0.7" top="0.75" bottom="0.75" header="0.3" footer="0.3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4"/>
  <sheetViews>
    <sheetView zoomScaleNormal="100" workbookViewId="0">
      <selection activeCell="D2" sqref="D2"/>
    </sheetView>
  </sheetViews>
  <sheetFormatPr defaultRowHeight="14.4"/>
  <cols>
    <col min="1" max="1" width="6.5546875" style="131" customWidth="1"/>
    <col min="2" max="2" width="56.88671875" style="131" customWidth="1"/>
    <col min="3" max="3" width="29.5546875" style="131" customWidth="1"/>
    <col min="4" max="256" width="9.109375" style="131"/>
    <col min="257" max="257" width="6.5546875" style="131" customWidth="1"/>
    <col min="258" max="258" width="52.109375" style="131" customWidth="1"/>
    <col min="259" max="259" width="22" style="131" customWidth="1"/>
    <col min="260" max="512" width="9.109375" style="131"/>
    <col min="513" max="513" width="6.5546875" style="131" customWidth="1"/>
    <col min="514" max="514" width="52.109375" style="131" customWidth="1"/>
    <col min="515" max="515" width="22" style="131" customWidth="1"/>
    <col min="516" max="768" width="9.109375" style="131"/>
    <col min="769" max="769" width="6.5546875" style="131" customWidth="1"/>
    <col min="770" max="770" width="52.109375" style="131" customWidth="1"/>
    <col min="771" max="771" width="22" style="131" customWidth="1"/>
    <col min="772" max="1024" width="9.109375" style="131"/>
    <col min="1025" max="1025" width="6.5546875" style="131" customWidth="1"/>
    <col min="1026" max="1026" width="52.109375" style="131" customWidth="1"/>
    <col min="1027" max="1027" width="22" style="131" customWidth="1"/>
    <col min="1028" max="1280" width="9.109375" style="131"/>
    <col min="1281" max="1281" width="6.5546875" style="131" customWidth="1"/>
    <col min="1282" max="1282" width="52.109375" style="131" customWidth="1"/>
    <col min="1283" max="1283" width="22" style="131" customWidth="1"/>
    <col min="1284" max="1536" width="9.109375" style="131"/>
    <col min="1537" max="1537" width="6.5546875" style="131" customWidth="1"/>
    <col min="1538" max="1538" width="52.109375" style="131" customWidth="1"/>
    <col min="1539" max="1539" width="22" style="131" customWidth="1"/>
    <col min="1540" max="1792" width="9.109375" style="131"/>
    <col min="1793" max="1793" width="6.5546875" style="131" customWidth="1"/>
    <col min="1794" max="1794" width="52.109375" style="131" customWidth="1"/>
    <col min="1795" max="1795" width="22" style="131" customWidth="1"/>
    <col min="1796" max="2048" width="9.109375" style="131"/>
    <col min="2049" max="2049" width="6.5546875" style="131" customWidth="1"/>
    <col min="2050" max="2050" width="52.109375" style="131" customWidth="1"/>
    <col min="2051" max="2051" width="22" style="131" customWidth="1"/>
    <col min="2052" max="2304" width="9.109375" style="131"/>
    <col min="2305" max="2305" width="6.5546875" style="131" customWidth="1"/>
    <col min="2306" max="2306" width="52.109375" style="131" customWidth="1"/>
    <col min="2307" max="2307" width="22" style="131" customWidth="1"/>
    <col min="2308" max="2560" width="9.109375" style="131"/>
    <col min="2561" max="2561" width="6.5546875" style="131" customWidth="1"/>
    <col min="2562" max="2562" width="52.109375" style="131" customWidth="1"/>
    <col min="2563" max="2563" width="22" style="131" customWidth="1"/>
    <col min="2564" max="2816" width="9.109375" style="131"/>
    <col min="2817" max="2817" width="6.5546875" style="131" customWidth="1"/>
    <col min="2818" max="2818" width="52.109375" style="131" customWidth="1"/>
    <col min="2819" max="2819" width="22" style="131" customWidth="1"/>
    <col min="2820" max="3072" width="9.109375" style="131"/>
    <col min="3073" max="3073" width="6.5546875" style="131" customWidth="1"/>
    <col min="3074" max="3074" width="52.109375" style="131" customWidth="1"/>
    <col min="3075" max="3075" width="22" style="131" customWidth="1"/>
    <col min="3076" max="3328" width="9.109375" style="131"/>
    <col min="3329" max="3329" width="6.5546875" style="131" customWidth="1"/>
    <col min="3330" max="3330" width="52.109375" style="131" customWidth="1"/>
    <col min="3331" max="3331" width="22" style="131" customWidth="1"/>
    <col min="3332" max="3584" width="9.109375" style="131"/>
    <col min="3585" max="3585" width="6.5546875" style="131" customWidth="1"/>
    <col min="3586" max="3586" width="52.109375" style="131" customWidth="1"/>
    <col min="3587" max="3587" width="22" style="131" customWidth="1"/>
    <col min="3588" max="3840" width="9.109375" style="131"/>
    <col min="3841" max="3841" width="6.5546875" style="131" customWidth="1"/>
    <col min="3842" max="3842" width="52.109375" style="131" customWidth="1"/>
    <col min="3843" max="3843" width="22" style="131" customWidth="1"/>
    <col min="3844" max="4096" width="9.109375" style="131"/>
    <col min="4097" max="4097" width="6.5546875" style="131" customWidth="1"/>
    <col min="4098" max="4098" width="52.109375" style="131" customWidth="1"/>
    <col min="4099" max="4099" width="22" style="131" customWidth="1"/>
    <col min="4100" max="4352" width="9.109375" style="131"/>
    <col min="4353" max="4353" width="6.5546875" style="131" customWidth="1"/>
    <col min="4354" max="4354" width="52.109375" style="131" customWidth="1"/>
    <col min="4355" max="4355" width="22" style="131" customWidth="1"/>
    <col min="4356" max="4608" width="9.109375" style="131"/>
    <col min="4609" max="4609" width="6.5546875" style="131" customWidth="1"/>
    <col min="4610" max="4610" width="52.109375" style="131" customWidth="1"/>
    <col min="4611" max="4611" width="22" style="131" customWidth="1"/>
    <col min="4612" max="4864" width="9.109375" style="131"/>
    <col min="4865" max="4865" width="6.5546875" style="131" customWidth="1"/>
    <col min="4866" max="4866" width="52.109375" style="131" customWidth="1"/>
    <col min="4867" max="4867" width="22" style="131" customWidth="1"/>
    <col min="4868" max="5120" width="9.109375" style="131"/>
    <col min="5121" max="5121" width="6.5546875" style="131" customWidth="1"/>
    <col min="5122" max="5122" width="52.109375" style="131" customWidth="1"/>
    <col min="5123" max="5123" width="22" style="131" customWidth="1"/>
    <col min="5124" max="5376" width="9.109375" style="131"/>
    <col min="5377" max="5377" width="6.5546875" style="131" customWidth="1"/>
    <col min="5378" max="5378" width="52.109375" style="131" customWidth="1"/>
    <col min="5379" max="5379" width="22" style="131" customWidth="1"/>
    <col min="5380" max="5632" width="9.109375" style="131"/>
    <col min="5633" max="5633" width="6.5546875" style="131" customWidth="1"/>
    <col min="5634" max="5634" width="52.109375" style="131" customWidth="1"/>
    <col min="5635" max="5635" width="22" style="131" customWidth="1"/>
    <col min="5636" max="5888" width="9.109375" style="131"/>
    <col min="5889" max="5889" width="6.5546875" style="131" customWidth="1"/>
    <col min="5890" max="5890" width="52.109375" style="131" customWidth="1"/>
    <col min="5891" max="5891" width="22" style="131" customWidth="1"/>
    <col min="5892" max="6144" width="9.109375" style="131"/>
    <col min="6145" max="6145" width="6.5546875" style="131" customWidth="1"/>
    <col min="6146" max="6146" width="52.109375" style="131" customWidth="1"/>
    <col min="6147" max="6147" width="22" style="131" customWidth="1"/>
    <col min="6148" max="6400" width="9.109375" style="131"/>
    <col min="6401" max="6401" width="6.5546875" style="131" customWidth="1"/>
    <col min="6402" max="6402" width="52.109375" style="131" customWidth="1"/>
    <col min="6403" max="6403" width="22" style="131" customWidth="1"/>
    <col min="6404" max="6656" width="9.109375" style="131"/>
    <col min="6657" max="6657" width="6.5546875" style="131" customWidth="1"/>
    <col min="6658" max="6658" width="52.109375" style="131" customWidth="1"/>
    <col min="6659" max="6659" width="22" style="131" customWidth="1"/>
    <col min="6660" max="6912" width="9.109375" style="131"/>
    <col min="6913" max="6913" width="6.5546875" style="131" customWidth="1"/>
    <col min="6914" max="6914" width="52.109375" style="131" customWidth="1"/>
    <col min="6915" max="6915" width="22" style="131" customWidth="1"/>
    <col min="6916" max="7168" width="9.109375" style="131"/>
    <col min="7169" max="7169" width="6.5546875" style="131" customWidth="1"/>
    <col min="7170" max="7170" width="52.109375" style="131" customWidth="1"/>
    <col min="7171" max="7171" width="22" style="131" customWidth="1"/>
    <col min="7172" max="7424" width="9.109375" style="131"/>
    <col min="7425" max="7425" width="6.5546875" style="131" customWidth="1"/>
    <col min="7426" max="7426" width="52.109375" style="131" customWidth="1"/>
    <col min="7427" max="7427" width="22" style="131" customWidth="1"/>
    <col min="7428" max="7680" width="9.109375" style="131"/>
    <col min="7681" max="7681" width="6.5546875" style="131" customWidth="1"/>
    <col min="7682" max="7682" width="52.109375" style="131" customWidth="1"/>
    <col min="7683" max="7683" width="22" style="131" customWidth="1"/>
    <col min="7684" max="7936" width="9.109375" style="131"/>
    <col min="7937" max="7937" width="6.5546875" style="131" customWidth="1"/>
    <col min="7938" max="7938" width="52.109375" style="131" customWidth="1"/>
    <col min="7939" max="7939" width="22" style="131" customWidth="1"/>
    <col min="7940" max="8192" width="9.109375" style="131"/>
    <col min="8193" max="8193" width="6.5546875" style="131" customWidth="1"/>
    <col min="8194" max="8194" width="52.109375" style="131" customWidth="1"/>
    <col min="8195" max="8195" width="22" style="131" customWidth="1"/>
    <col min="8196" max="8448" width="9.109375" style="131"/>
    <col min="8449" max="8449" width="6.5546875" style="131" customWidth="1"/>
    <col min="8450" max="8450" width="52.109375" style="131" customWidth="1"/>
    <col min="8451" max="8451" width="22" style="131" customWidth="1"/>
    <col min="8452" max="8704" width="9.109375" style="131"/>
    <col min="8705" max="8705" width="6.5546875" style="131" customWidth="1"/>
    <col min="8706" max="8706" width="52.109375" style="131" customWidth="1"/>
    <col min="8707" max="8707" width="22" style="131" customWidth="1"/>
    <col min="8708" max="8960" width="9.109375" style="131"/>
    <col min="8961" max="8961" width="6.5546875" style="131" customWidth="1"/>
    <col min="8962" max="8962" width="52.109375" style="131" customWidth="1"/>
    <col min="8963" max="8963" width="22" style="131" customWidth="1"/>
    <col min="8964" max="9216" width="9.109375" style="131"/>
    <col min="9217" max="9217" width="6.5546875" style="131" customWidth="1"/>
    <col min="9218" max="9218" width="52.109375" style="131" customWidth="1"/>
    <col min="9219" max="9219" width="22" style="131" customWidth="1"/>
    <col min="9220" max="9472" width="9.109375" style="131"/>
    <col min="9473" max="9473" width="6.5546875" style="131" customWidth="1"/>
    <col min="9474" max="9474" width="52.109375" style="131" customWidth="1"/>
    <col min="9475" max="9475" width="22" style="131" customWidth="1"/>
    <col min="9476" max="9728" width="9.109375" style="131"/>
    <col min="9729" max="9729" width="6.5546875" style="131" customWidth="1"/>
    <col min="9730" max="9730" width="52.109375" style="131" customWidth="1"/>
    <col min="9731" max="9731" width="22" style="131" customWidth="1"/>
    <col min="9732" max="9984" width="9.109375" style="131"/>
    <col min="9985" max="9985" width="6.5546875" style="131" customWidth="1"/>
    <col min="9986" max="9986" width="52.109375" style="131" customWidth="1"/>
    <col min="9987" max="9987" width="22" style="131" customWidth="1"/>
    <col min="9988" max="10240" width="9.109375" style="131"/>
    <col min="10241" max="10241" width="6.5546875" style="131" customWidth="1"/>
    <col min="10242" max="10242" width="52.109375" style="131" customWidth="1"/>
    <col min="10243" max="10243" width="22" style="131" customWidth="1"/>
    <col min="10244" max="10496" width="9.109375" style="131"/>
    <col min="10497" max="10497" width="6.5546875" style="131" customWidth="1"/>
    <col min="10498" max="10498" width="52.109375" style="131" customWidth="1"/>
    <col min="10499" max="10499" width="22" style="131" customWidth="1"/>
    <col min="10500" max="10752" width="9.109375" style="131"/>
    <col min="10753" max="10753" width="6.5546875" style="131" customWidth="1"/>
    <col min="10754" max="10754" width="52.109375" style="131" customWidth="1"/>
    <col min="10755" max="10755" width="22" style="131" customWidth="1"/>
    <col min="10756" max="11008" width="9.109375" style="131"/>
    <col min="11009" max="11009" width="6.5546875" style="131" customWidth="1"/>
    <col min="11010" max="11010" width="52.109375" style="131" customWidth="1"/>
    <col min="11011" max="11011" width="22" style="131" customWidth="1"/>
    <col min="11012" max="11264" width="9.109375" style="131"/>
    <col min="11265" max="11265" width="6.5546875" style="131" customWidth="1"/>
    <col min="11266" max="11266" width="52.109375" style="131" customWidth="1"/>
    <col min="11267" max="11267" width="22" style="131" customWidth="1"/>
    <col min="11268" max="11520" width="9.109375" style="131"/>
    <col min="11521" max="11521" width="6.5546875" style="131" customWidth="1"/>
    <col min="11522" max="11522" width="52.109375" style="131" customWidth="1"/>
    <col min="11523" max="11523" width="22" style="131" customWidth="1"/>
    <col min="11524" max="11776" width="9.109375" style="131"/>
    <col min="11777" max="11777" width="6.5546875" style="131" customWidth="1"/>
    <col min="11778" max="11778" width="52.109375" style="131" customWidth="1"/>
    <col min="11779" max="11779" width="22" style="131" customWidth="1"/>
    <col min="11780" max="12032" width="9.109375" style="131"/>
    <col min="12033" max="12033" width="6.5546875" style="131" customWidth="1"/>
    <col min="12034" max="12034" width="52.109375" style="131" customWidth="1"/>
    <col min="12035" max="12035" width="22" style="131" customWidth="1"/>
    <col min="12036" max="12288" width="9.109375" style="131"/>
    <col min="12289" max="12289" width="6.5546875" style="131" customWidth="1"/>
    <col min="12290" max="12290" width="52.109375" style="131" customWidth="1"/>
    <col min="12291" max="12291" width="22" style="131" customWidth="1"/>
    <col min="12292" max="12544" width="9.109375" style="131"/>
    <col min="12545" max="12545" width="6.5546875" style="131" customWidth="1"/>
    <col min="12546" max="12546" width="52.109375" style="131" customWidth="1"/>
    <col min="12547" max="12547" width="22" style="131" customWidth="1"/>
    <col min="12548" max="12800" width="9.109375" style="131"/>
    <col min="12801" max="12801" width="6.5546875" style="131" customWidth="1"/>
    <col min="12802" max="12802" width="52.109375" style="131" customWidth="1"/>
    <col min="12803" max="12803" width="22" style="131" customWidth="1"/>
    <col min="12804" max="13056" width="9.109375" style="131"/>
    <col min="13057" max="13057" width="6.5546875" style="131" customWidth="1"/>
    <col min="13058" max="13058" width="52.109375" style="131" customWidth="1"/>
    <col min="13059" max="13059" width="22" style="131" customWidth="1"/>
    <col min="13060" max="13312" width="9.109375" style="131"/>
    <col min="13313" max="13313" width="6.5546875" style="131" customWidth="1"/>
    <col min="13314" max="13314" width="52.109375" style="131" customWidth="1"/>
    <col min="13315" max="13315" width="22" style="131" customWidth="1"/>
    <col min="13316" max="13568" width="9.109375" style="131"/>
    <col min="13569" max="13569" width="6.5546875" style="131" customWidth="1"/>
    <col min="13570" max="13570" width="52.109375" style="131" customWidth="1"/>
    <col min="13571" max="13571" width="22" style="131" customWidth="1"/>
    <col min="13572" max="13824" width="9.109375" style="131"/>
    <col min="13825" max="13825" width="6.5546875" style="131" customWidth="1"/>
    <col min="13826" max="13826" width="52.109375" style="131" customWidth="1"/>
    <col min="13827" max="13827" width="22" style="131" customWidth="1"/>
    <col min="13828" max="14080" width="9.109375" style="131"/>
    <col min="14081" max="14081" width="6.5546875" style="131" customWidth="1"/>
    <col min="14082" max="14082" width="52.109375" style="131" customWidth="1"/>
    <col min="14083" max="14083" width="22" style="131" customWidth="1"/>
    <col min="14084" max="14336" width="9.109375" style="131"/>
    <col min="14337" max="14337" width="6.5546875" style="131" customWidth="1"/>
    <col min="14338" max="14338" width="52.109375" style="131" customWidth="1"/>
    <col min="14339" max="14339" width="22" style="131" customWidth="1"/>
    <col min="14340" max="14592" width="9.109375" style="131"/>
    <col min="14593" max="14593" width="6.5546875" style="131" customWidth="1"/>
    <col min="14594" max="14594" width="52.109375" style="131" customWidth="1"/>
    <col min="14595" max="14595" width="22" style="131" customWidth="1"/>
    <col min="14596" max="14848" width="9.109375" style="131"/>
    <col min="14849" max="14849" width="6.5546875" style="131" customWidth="1"/>
    <col min="14850" max="14850" width="52.109375" style="131" customWidth="1"/>
    <col min="14851" max="14851" width="22" style="131" customWidth="1"/>
    <col min="14852" max="15104" width="9.109375" style="131"/>
    <col min="15105" max="15105" width="6.5546875" style="131" customWidth="1"/>
    <col min="15106" max="15106" width="52.109375" style="131" customWidth="1"/>
    <col min="15107" max="15107" width="22" style="131" customWidth="1"/>
    <col min="15108" max="15360" width="9.109375" style="131"/>
    <col min="15361" max="15361" width="6.5546875" style="131" customWidth="1"/>
    <col min="15362" max="15362" width="52.109375" style="131" customWidth="1"/>
    <col min="15363" max="15363" width="22" style="131" customWidth="1"/>
    <col min="15364" max="15616" width="9.109375" style="131"/>
    <col min="15617" max="15617" width="6.5546875" style="131" customWidth="1"/>
    <col min="15618" max="15618" width="52.109375" style="131" customWidth="1"/>
    <col min="15619" max="15619" width="22" style="131" customWidth="1"/>
    <col min="15620" max="15872" width="9.109375" style="131"/>
    <col min="15873" max="15873" width="6.5546875" style="131" customWidth="1"/>
    <col min="15874" max="15874" width="52.109375" style="131" customWidth="1"/>
    <col min="15875" max="15875" width="22" style="131" customWidth="1"/>
    <col min="15876" max="16128" width="9.109375" style="131"/>
    <col min="16129" max="16129" width="6.5546875" style="131" customWidth="1"/>
    <col min="16130" max="16130" width="52.109375" style="131" customWidth="1"/>
    <col min="16131" max="16131" width="22" style="131" customWidth="1"/>
    <col min="16132" max="16384" width="9.109375" style="131"/>
  </cols>
  <sheetData>
    <row r="1" spans="1:6" ht="15.6">
      <c r="B1" s="752" t="s">
        <v>707</v>
      </c>
      <c r="C1" s="737"/>
      <c r="D1" s="737"/>
      <c r="E1" s="737"/>
      <c r="F1" s="737"/>
    </row>
    <row r="2" spans="1:6">
      <c r="A2" s="132"/>
      <c r="B2" s="132"/>
      <c r="C2" s="132"/>
    </row>
    <row r="3" spans="1:6">
      <c r="A3" s="467"/>
      <c r="B3" s="753" t="s">
        <v>602</v>
      </c>
      <c r="C3" s="732"/>
      <c r="D3" s="732"/>
      <c r="E3" s="732"/>
    </row>
    <row r="4" spans="1:6" ht="15" thickBot="1">
      <c r="C4" s="133"/>
    </row>
    <row r="5" spans="1:6" s="134" customFormat="1" ht="31.8" thickBot="1">
      <c r="A5" s="232" t="s">
        <v>84</v>
      </c>
      <c r="B5" s="233" t="s">
        <v>53</v>
      </c>
      <c r="C5" s="234" t="s">
        <v>459</v>
      </c>
    </row>
    <row r="6" spans="1:6" ht="36">
      <c r="A6" s="468" t="s">
        <v>85</v>
      </c>
      <c r="B6" s="469" t="s">
        <v>603</v>
      </c>
      <c r="C6" s="470">
        <f>C7+C8</f>
        <v>17863710</v>
      </c>
    </row>
    <row r="7" spans="1:6" ht="18">
      <c r="A7" s="471" t="s">
        <v>87</v>
      </c>
      <c r="B7" s="472" t="s">
        <v>326</v>
      </c>
      <c r="C7" s="473">
        <v>17770605</v>
      </c>
    </row>
    <row r="8" spans="1:6" ht="18.600000000000001" thickBot="1">
      <c r="A8" s="471" t="s">
        <v>88</v>
      </c>
      <c r="B8" s="472" t="s">
        <v>327</v>
      </c>
      <c r="C8" s="474">
        <v>93105</v>
      </c>
    </row>
    <row r="9" spans="1:6" ht="18">
      <c r="A9" s="471" t="s">
        <v>89</v>
      </c>
      <c r="B9" s="475" t="s">
        <v>328</v>
      </c>
      <c r="C9" s="473">
        <v>27025392</v>
      </c>
    </row>
    <row r="10" spans="1:6" ht="18.600000000000001" thickBot="1">
      <c r="A10" s="476" t="s">
        <v>90</v>
      </c>
      <c r="B10" s="477" t="s">
        <v>329</v>
      </c>
      <c r="C10" s="478">
        <v>33614434</v>
      </c>
    </row>
    <row r="11" spans="1:6" ht="36">
      <c r="A11" s="479" t="s">
        <v>92</v>
      </c>
      <c r="B11" s="480" t="s">
        <v>604</v>
      </c>
      <c r="C11" s="481">
        <f>C6+C9-C10</f>
        <v>11274668</v>
      </c>
    </row>
    <row r="12" spans="1:6" ht="18">
      <c r="A12" s="471" t="s">
        <v>93</v>
      </c>
      <c r="B12" s="472" t="s">
        <v>326</v>
      </c>
      <c r="C12" s="473">
        <v>11172963</v>
      </c>
    </row>
    <row r="13" spans="1:6" ht="18.600000000000001" thickBot="1">
      <c r="A13" s="482" t="s">
        <v>94</v>
      </c>
      <c r="B13" s="483" t="s">
        <v>327</v>
      </c>
      <c r="C13" s="474">
        <v>101705</v>
      </c>
    </row>
    <row r="14" spans="1:6" ht="15.6">
      <c r="A14" s="235"/>
      <c r="B14" s="235"/>
      <c r="C14" s="235"/>
    </row>
  </sheetData>
  <mergeCells count="2">
    <mergeCell ref="B1:F1"/>
    <mergeCell ref="B3:E3"/>
  </mergeCells>
  <conditionalFormatting sqref="C11">
    <cfRule type="cellIs" dxfId="0" priority="1" stopIfTrue="1" operator="notEqual">
      <formula>SUM(C12:C13)</formula>
    </cfRule>
  </conditionalFormatting>
  <pageMargins left="0.7" right="0.7" top="0.75" bottom="0.75" header="0.3" footer="0.3"/>
  <pageSetup paperSize="9" scale="67" orientation="portrait" r:id="rId1"/>
  <colBreaks count="1" manualBreakCount="1">
    <brk id="7" max="1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G28"/>
  <sheetViews>
    <sheetView zoomScaleNormal="100" workbookViewId="0">
      <selection activeCell="C8" sqref="C8"/>
    </sheetView>
  </sheetViews>
  <sheetFormatPr defaultColWidth="9.109375" defaultRowHeight="14.4"/>
  <cols>
    <col min="1" max="1" width="8.109375" customWidth="1"/>
    <col min="2" max="2" width="41" customWidth="1"/>
    <col min="3" max="6" width="32.88671875" customWidth="1"/>
    <col min="257" max="257" width="8.109375" customWidth="1"/>
    <col min="258" max="258" width="41" customWidth="1"/>
    <col min="259" max="262" width="32.88671875" customWidth="1"/>
    <col min="513" max="513" width="8.109375" customWidth="1"/>
    <col min="514" max="514" width="41" customWidth="1"/>
    <col min="515" max="518" width="32.88671875" customWidth="1"/>
    <col min="769" max="769" width="8.109375" customWidth="1"/>
    <col min="770" max="770" width="41" customWidth="1"/>
    <col min="771" max="774" width="32.88671875" customWidth="1"/>
    <col min="1025" max="1025" width="8.109375" customWidth="1"/>
    <col min="1026" max="1026" width="41" customWidth="1"/>
    <col min="1027" max="1030" width="32.88671875" customWidth="1"/>
    <col min="1281" max="1281" width="8.109375" customWidth="1"/>
    <col min="1282" max="1282" width="41" customWidth="1"/>
    <col min="1283" max="1286" width="32.88671875" customWidth="1"/>
    <col min="1537" max="1537" width="8.109375" customWidth="1"/>
    <col min="1538" max="1538" width="41" customWidth="1"/>
    <col min="1539" max="1542" width="32.88671875" customWidth="1"/>
    <col min="1793" max="1793" width="8.109375" customWidth="1"/>
    <col min="1794" max="1794" width="41" customWidth="1"/>
    <col min="1795" max="1798" width="32.88671875" customWidth="1"/>
    <col min="2049" max="2049" width="8.109375" customWidth="1"/>
    <col min="2050" max="2050" width="41" customWidth="1"/>
    <col min="2051" max="2054" width="32.88671875" customWidth="1"/>
    <col min="2305" max="2305" width="8.109375" customWidth="1"/>
    <col min="2306" max="2306" width="41" customWidth="1"/>
    <col min="2307" max="2310" width="32.88671875" customWidth="1"/>
    <col min="2561" max="2561" width="8.109375" customWidth="1"/>
    <col min="2562" max="2562" width="41" customWidth="1"/>
    <col min="2563" max="2566" width="32.88671875" customWidth="1"/>
    <col min="2817" max="2817" width="8.109375" customWidth="1"/>
    <col min="2818" max="2818" width="41" customWidth="1"/>
    <col min="2819" max="2822" width="32.88671875" customWidth="1"/>
    <col min="3073" max="3073" width="8.109375" customWidth="1"/>
    <col min="3074" max="3074" width="41" customWidth="1"/>
    <col min="3075" max="3078" width="32.88671875" customWidth="1"/>
    <col min="3329" max="3329" width="8.109375" customWidth="1"/>
    <col min="3330" max="3330" width="41" customWidth="1"/>
    <col min="3331" max="3334" width="32.88671875" customWidth="1"/>
    <col min="3585" max="3585" width="8.109375" customWidth="1"/>
    <col min="3586" max="3586" width="41" customWidth="1"/>
    <col min="3587" max="3590" width="32.88671875" customWidth="1"/>
    <col min="3841" max="3841" width="8.109375" customWidth="1"/>
    <col min="3842" max="3842" width="41" customWidth="1"/>
    <col min="3843" max="3846" width="32.88671875" customWidth="1"/>
    <col min="4097" max="4097" width="8.109375" customWidth="1"/>
    <col min="4098" max="4098" width="41" customWidth="1"/>
    <col min="4099" max="4102" width="32.88671875" customWidth="1"/>
    <col min="4353" max="4353" width="8.109375" customWidth="1"/>
    <col min="4354" max="4354" width="41" customWidth="1"/>
    <col min="4355" max="4358" width="32.88671875" customWidth="1"/>
    <col min="4609" max="4609" width="8.109375" customWidth="1"/>
    <col min="4610" max="4610" width="41" customWidth="1"/>
    <col min="4611" max="4614" width="32.88671875" customWidth="1"/>
    <col min="4865" max="4865" width="8.109375" customWidth="1"/>
    <col min="4866" max="4866" width="41" customWidth="1"/>
    <col min="4867" max="4870" width="32.88671875" customWidth="1"/>
    <col min="5121" max="5121" width="8.109375" customWidth="1"/>
    <col min="5122" max="5122" width="41" customWidth="1"/>
    <col min="5123" max="5126" width="32.88671875" customWidth="1"/>
    <col min="5377" max="5377" width="8.109375" customWidth="1"/>
    <col min="5378" max="5378" width="41" customWidth="1"/>
    <col min="5379" max="5382" width="32.88671875" customWidth="1"/>
    <col min="5633" max="5633" width="8.109375" customWidth="1"/>
    <col min="5634" max="5634" width="41" customWidth="1"/>
    <col min="5635" max="5638" width="32.88671875" customWidth="1"/>
    <col min="5889" max="5889" width="8.109375" customWidth="1"/>
    <col min="5890" max="5890" width="41" customWidth="1"/>
    <col min="5891" max="5894" width="32.88671875" customWidth="1"/>
    <col min="6145" max="6145" width="8.109375" customWidth="1"/>
    <col min="6146" max="6146" width="41" customWidth="1"/>
    <col min="6147" max="6150" width="32.88671875" customWidth="1"/>
    <col min="6401" max="6401" width="8.109375" customWidth="1"/>
    <col min="6402" max="6402" width="41" customWidth="1"/>
    <col min="6403" max="6406" width="32.88671875" customWidth="1"/>
    <col min="6657" max="6657" width="8.109375" customWidth="1"/>
    <col min="6658" max="6658" width="41" customWidth="1"/>
    <col min="6659" max="6662" width="32.88671875" customWidth="1"/>
    <col min="6913" max="6913" width="8.109375" customWidth="1"/>
    <col min="6914" max="6914" width="41" customWidth="1"/>
    <col min="6915" max="6918" width="32.88671875" customWidth="1"/>
    <col min="7169" max="7169" width="8.109375" customWidth="1"/>
    <col min="7170" max="7170" width="41" customWidth="1"/>
    <col min="7171" max="7174" width="32.88671875" customWidth="1"/>
    <col min="7425" max="7425" width="8.109375" customWidth="1"/>
    <col min="7426" max="7426" width="41" customWidth="1"/>
    <col min="7427" max="7430" width="32.88671875" customWidth="1"/>
    <col min="7681" max="7681" width="8.109375" customWidth="1"/>
    <col min="7682" max="7682" width="41" customWidth="1"/>
    <col min="7683" max="7686" width="32.88671875" customWidth="1"/>
    <col min="7937" max="7937" width="8.109375" customWidth="1"/>
    <col min="7938" max="7938" width="41" customWidth="1"/>
    <col min="7939" max="7942" width="32.88671875" customWidth="1"/>
    <col min="8193" max="8193" width="8.109375" customWidth="1"/>
    <col min="8194" max="8194" width="41" customWidth="1"/>
    <col min="8195" max="8198" width="32.88671875" customWidth="1"/>
    <col min="8449" max="8449" width="8.109375" customWidth="1"/>
    <col min="8450" max="8450" width="41" customWidth="1"/>
    <col min="8451" max="8454" width="32.88671875" customWidth="1"/>
    <col min="8705" max="8705" width="8.109375" customWidth="1"/>
    <col min="8706" max="8706" width="41" customWidth="1"/>
    <col min="8707" max="8710" width="32.88671875" customWidth="1"/>
    <col min="8961" max="8961" width="8.109375" customWidth="1"/>
    <col min="8962" max="8962" width="41" customWidth="1"/>
    <col min="8963" max="8966" width="32.88671875" customWidth="1"/>
    <col min="9217" max="9217" width="8.109375" customWidth="1"/>
    <col min="9218" max="9218" width="41" customWidth="1"/>
    <col min="9219" max="9222" width="32.88671875" customWidth="1"/>
    <col min="9473" max="9473" width="8.109375" customWidth="1"/>
    <col min="9474" max="9474" width="41" customWidth="1"/>
    <col min="9475" max="9478" width="32.88671875" customWidth="1"/>
    <col min="9729" max="9729" width="8.109375" customWidth="1"/>
    <col min="9730" max="9730" width="41" customWidth="1"/>
    <col min="9731" max="9734" width="32.88671875" customWidth="1"/>
    <col min="9985" max="9985" width="8.109375" customWidth="1"/>
    <col min="9986" max="9986" width="41" customWidth="1"/>
    <col min="9987" max="9990" width="32.88671875" customWidth="1"/>
    <col min="10241" max="10241" width="8.109375" customWidth="1"/>
    <col min="10242" max="10242" width="41" customWidth="1"/>
    <col min="10243" max="10246" width="32.88671875" customWidth="1"/>
    <col min="10497" max="10497" width="8.109375" customWidth="1"/>
    <col min="10498" max="10498" width="41" customWidth="1"/>
    <col min="10499" max="10502" width="32.88671875" customWidth="1"/>
    <col min="10753" max="10753" width="8.109375" customWidth="1"/>
    <col min="10754" max="10754" width="41" customWidth="1"/>
    <col min="10755" max="10758" width="32.88671875" customWidth="1"/>
    <col min="11009" max="11009" width="8.109375" customWidth="1"/>
    <col min="11010" max="11010" width="41" customWidth="1"/>
    <col min="11011" max="11014" width="32.88671875" customWidth="1"/>
    <col min="11265" max="11265" width="8.109375" customWidth="1"/>
    <col min="11266" max="11266" width="41" customWidth="1"/>
    <col min="11267" max="11270" width="32.88671875" customWidth="1"/>
    <col min="11521" max="11521" width="8.109375" customWidth="1"/>
    <col min="11522" max="11522" width="41" customWidth="1"/>
    <col min="11523" max="11526" width="32.88671875" customWidth="1"/>
    <col min="11777" max="11777" width="8.109375" customWidth="1"/>
    <col min="11778" max="11778" width="41" customWidth="1"/>
    <col min="11779" max="11782" width="32.88671875" customWidth="1"/>
    <col min="12033" max="12033" width="8.109375" customWidth="1"/>
    <col min="12034" max="12034" width="41" customWidth="1"/>
    <col min="12035" max="12038" width="32.88671875" customWidth="1"/>
    <col min="12289" max="12289" width="8.109375" customWidth="1"/>
    <col min="12290" max="12290" width="41" customWidth="1"/>
    <col min="12291" max="12294" width="32.88671875" customWidth="1"/>
    <col min="12545" max="12545" width="8.109375" customWidth="1"/>
    <col min="12546" max="12546" width="41" customWidth="1"/>
    <col min="12547" max="12550" width="32.88671875" customWidth="1"/>
    <col min="12801" max="12801" width="8.109375" customWidth="1"/>
    <col min="12802" max="12802" width="41" customWidth="1"/>
    <col min="12803" max="12806" width="32.88671875" customWidth="1"/>
    <col min="13057" max="13057" width="8.109375" customWidth="1"/>
    <col min="13058" max="13058" width="41" customWidth="1"/>
    <col min="13059" max="13062" width="32.88671875" customWidth="1"/>
    <col min="13313" max="13313" width="8.109375" customWidth="1"/>
    <col min="13314" max="13314" width="41" customWidth="1"/>
    <col min="13315" max="13318" width="32.88671875" customWidth="1"/>
    <col min="13569" max="13569" width="8.109375" customWidth="1"/>
    <col min="13570" max="13570" width="41" customWidth="1"/>
    <col min="13571" max="13574" width="32.88671875" customWidth="1"/>
    <col min="13825" max="13825" width="8.109375" customWidth="1"/>
    <col min="13826" max="13826" width="41" customWidth="1"/>
    <col min="13827" max="13830" width="32.88671875" customWidth="1"/>
    <col min="14081" max="14081" width="8.109375" customWidth="1"/>
    <col min="14082" max="14082" width="41" customWidth="1"/>
    <col min="14083" max="14086" width="32.88671875" customWidth="1"/>
    <col min="14337" max="14337" width="8.109375" customWidth="1"/>
    <col min="14338" max="14338" width="41" customWidth="1"/>
    <col min="14339" max="14342" width="32.88671875" customWidth="1"/>
    <col min="14593" max="14593" width="8.109375" customWidth="1"/>
    <col min="14594" max="14594" width="41" customWidth="1"/>
    <col min="14595" max="14598" width="32.88671875" customWidth="1"/>
    <col min="14849" max="14849" width="8.109375" customWidth="1"/>
    <col min="14850" max="14850" width="41" customWidth="1"/>
    <col min="14851" max="14854" width="32.88671875" customWidth="1"/>
    <col min="15105" max="15105" width="8.109375" customWidth="1"/>
    <col min="15106" max="15106" width="41" customWidth="1"/>
    <col min="15107" max="15110" width="32.88671875" customWidth="1"/>
    <col min="15361" max="15361" width="8.109375" customWidth="1"/>
    <col min="15362" max="15362" width="41" customWidth="1"/>
    <col min="15363" max="15366" width="32.88671875" customWidth="1"/>
    <col min="15617" max="15617" width="8.109375" customWidth="1"/>
    <col min="15618" max="15618" width="41" customWidth="1"/>
    <col min="15619" max="15622" width="32.88671875" customWidth="1"/>
    <col min="15873" max="15873" width="8.109375" customWidth="1"/>
    <col min="15874" max="15874" width="41" customWidth="1"/>
    <col min="15875" max="15878" width="32.88671875" customWidth="1"/>
    <col min="16129" max="16129" width="8.109375" customWidth="1"/>
    <col min="16130" max="16130" width="41" customWidth="1"/>
    <col min="16131" max="16134" width="32.88671875" customWidth="1"/>
  </cols>
  <sheetData>
    <row r="1" spans="1:7" ht="15.6">
      <c r="A1" s="152"/>
      <c r="B1" s="705" t="s">
        <v>708</v>
      </c>
      <c r="C1" s="737"/>
      <c r="D1" s="737"/>
      <c r="E1" s="737"/>
      <c r="F1" s="737"/>
      <c r="G1" s="152"/>
    </row>
    <row r="2" spans="1:7" ht="15.6">
      <c r="A2" s="152"/>
      <c r="B2" s="152"/>
      <c r="C2" s="152"/>
      <c r="D2" s="152"/>
      <c r="E2" s="152"/>
      <c r="F2" s="152"/>
      <c r="G2" s="152"/>
    </row>
    <row r="3" spans="1:7" ht="35.25" customHeight="1">
      <c r="A3" s="152"/>
      <c r="B3" s="755" t="s">
        <v>350</v>
      </c>
      <c r="C3" s="756"/>
      <c r="D3" s="756"/>
      <c r="E3" s="756"/>
      <c r="F3" s="756"/>
      <c r="G3" s="756"/>
    </row>
    <row r="4" spans="1:7" ht="15.6">
      <c r="A4" s="152"/>
      <c r="B4" s="152"/>
      <c r="C4" s="152"/>
      <c r="D4" s="152"/>
      <c r="E4" s="152"/>
      <c r="F4" s="152"/>
      <c r="G4" s="152"/>
    </row>
    <row r="5" spans="1:7" ht="15.6">
      <c r="A5" s="754"/>
      <c r="B5" s="754"/>
      <c r="C5" s="754"/>
      <c r="D5" s="754"/>
      <c r="E5" s="754"/>
      <c r="F5" s="754"/>
      <c r="G5" s="152"/>
    </row>
    <row r="6" spans="1:7" ht="46.8">
      <c r="A6" s="151"/>
      <c r="B6" s="151" t="s">
        <v>53</v>
      </c>
      <c r="C6" s="151" t="s">
        <v>245</v>
      </c>
      <c r="D6" s="151" t="s">
        <v>643</v>
      </c>
      <c r="E6" s="151" t="s">
        <v>246</v>
      </c>
      <c r="F6" s="151" t="s">
        <v>247</v>
      </c>
      <c r="G6" s="152"/>
    </row>
    <row r="7" spans="1:7" ht="15.6">
      <c r="A7" s="151">
        <v>1</v>
      </c>
      <c r="B7" s="151">
        <v>2</v>
      </c>
      <c r="C7" s="151">
        <v>3</v>
      </c>
      <c r="D7" s="151">
        <v>4</v>
      </c>
      <c r="E7" s="151">
        <v>5</v>
      </c>
      <c r="F7" s="151">
        <v>6</v>
      </c>
      <c r="G7" s="152"/>
    </row>
    <row r="8" spans="1:7" ht="33.75" customHeight="1">
      <c r="A8" s="151">
        <v>1</v>
      </c>
      <c r="B8" s="151" t="s">
        <v>642</v>
      </c>
      <c r="C8" s="551">
        <v>6653200</v>
      </c>
      <c r="D8" s="551">
        <v>6653200</v>
      </c>
      <c r="E8" s="551">
        <v>0</v>
      </c>
      <c r="F8" s="551">
        <v>0</v>
      </c>
      <c r="G8" s="152"/>
    </row>
    <row r="9" spans="1:7" ht="31.2">
      <c r="A9" s="153">
        <v>2</v>
      </c>
      <c r="B9" s="154" t="s">
        <v>605</v>
      </c>
      <c r="C9" s="155">
        <v>4148</v>
      </c>
      <c r="D9" s="155">
        <v>4148</v>
      </c>
      <c r="E9" s="155">
        <v>0</v>
      </c>
      <c r="F9" s="155">
        <v>0</v>
      </c>
      <c r="G9" s="152"/>
    </row>
    <row r="10" spans="1:7" ht="31.2">
      <c r="A10" s="153">
        <v>3</v>
      </c>
      <c r="B10" s="154" t="s">
        <v>606</v>
      </c>
      <c r="C10" s="155">
        <v>1009100</v>
      </c>
      <c r="D10" s="155">
        <v>1009100</v>
      </c>
      <c r="E10" s="155">
        <v>0</v>
      </c>
      <c r="F10" s="155">
        <v>0</v>
      </c>
      <c r="G10" s="152"/>
    </row>
    <row r="11" spans="1:7" ht="46.8">
      <c r="A11" s="153">
        <v>4</v>
      </c>
      <c r="B11" s="154" t="s">
        <v>607</v>
      </c>
      <c r="C11" s="155">
        <v>1472000</v>
      </c>
      <c r="D11" s="155">
        <v>1314000</v>
      </c>
      <c r="E11" s="155">
        <v>0</v>
      </c>
      <c r="F11" s="155">
        <v>158000</v>
      </c>
      <c r="G11" s="152"/>
    </row>
    <row r="12" spans="1:7" ht="46.8">
      <c r="A12" s="153">
        <v>5</v>
      </c>
      <c r="B12" s="154" t="s">
        <v>608</v>
      </c>
      <c r="C12" s="155">
        <v>1800000</v>
      </c>
      <c r="D12" s="155">
        <v>1800000</v>
      </c>
      <c r="E12" s="155">
        <v>0</v>
      </c>
      <c r="F12" s="155">
        <v>0</v>
      </c>
      <c r="G12" s="152"/>
    </row>
    <row r="13" spans="1:7" ht="46.8">
      <c r="A13" s="153">
        <v>6</v>
      </c>
      <c r="B13" s="154" t="s">
        <v>609</v>
      </c>
      <c r="C13" s="155">
        <v>29158</v>
      </c>
      <c r="D13" s="155">
        <v>29158</v>
      </c>
      <c r="E13" s="155">
        <v>0</v>
      </c>
      <c r="F13" s="155">
        <v>0</v>
      </c>
      <c r="G13" s="152"/>
    </row>
    <row r="14" spans="1:7" ht="62.4">
      <c r="A14" s="164">
        <v>7</v>
      </c>
      <c r="B14" s="154" t="s">
        <v>610</v>
      </c>
      <c r="C14" s="155">
        <v>216000</v>
      </c>
      <c r="D14" s="155">
        <v>0</v>
      </c>
      <c r="E14" s="155">
        <v>216000</v>
      </c>
      <c r="F14" s="155">
        <v>0</v>
      </c>
      <c r="G14" s="152"/>
    </row>
    <row r="15" spans="1:7" ht="31.5" customHeight="1">
      <c r="A15" s="164">
        <v>8</v>
      </c>
      <c r="B15" s="157" t="s">
        <v>644</v>
      </c>
      <c r="C15" s="158">
        <v>11183606</v>
      </c>
      <c r="D15" s="158">
        <v>10809606</v>
      </c>
      <c r="E15" s="158">
        <v>216000</v>
      </c>
      <c r="F15" s="158">
        <v>158000</v>
      </c>
      <c r="G15" s="152"/>
    </row>
    <row r="16" spans="1:7" ht="52.5" customHeight="1">
      <c r="A16" s="164">
        <v>9</v>
      </c>
      <c r="B16" s="157" t="s">
        <v>646</v>
      </c>
      <c r="C16" s="161">
        <v>0</v>
      </c>
      <c r="D16" s="161">
        <v>0</v>
      </c>
      <c r="E16" s="161">
        <v>0</v>
      </c>
      <c r="F16" s="370">
        <v>158000</v>
      </c>
      <c r="G16" s="152"/>
    </row>
    <row r="17" spans="1:7" ht="31.5" customHeight="1">
      <c r="A17" s="164"/>
      <c r="B17" s="157"/>
      <c r="C17" s="161"/>
      <c r="D17" s="161"/>
      <c r="E17" s="161"/>
      <c r="F17" s="370"/>
      <c r="G17" s="152"/>
    </row>
    <row r="18" spans="1:7" ht="40.5" customHeight="1">
      <c r="A18" s="164"/>
      <c r="B18" s="157" t="s">
        <v>645</v>
      </c>
      <c r="C18" s="158"/>
      <c r="D18" s="158"/>
      <c r="E18" s="158"/>
      <c r="F18" s="158"/>
      <c r="G18" s="152"/>
    </row>
    <row r="19" spans="1:7" ht="31.2">
      <c r="A19" s="164">
        <v>1</v>
      </c>
      <c r="B19" s="154" t="s">
        <v>248</v>
      </c>
      <c r="C19" s="155">
        <v>641565</v>
      </c>
      <c r="D19" s="155">
        <v>641565</v>
      </c>
      <c r="E19" s="155">
        <v>0</v>
      </c>
      <c r="F19" s="162">
        <v>0</v>
      </c>
      <c r="G19" s="152"/>
    </row>
    <row r="20" spans="1:7" ht="93.75" customHeight="1">
      <c r="A20" s="164">
        <v>2</v>
      </c>
      <c r="B20" s="154" t="s">
        <v>249</v>
      </c>
      <c r="C20" s="163">
        <v>2950000</v>
      </c>
      <c r="D20" s="163">
        <v>1424242</v>
      </c>
      <c r="E20" s="163">
        <v>0</v>
      </c>
      <c r="F20" s="163">
        <v>1758</v>
      </c>
      <c r="G20" s="152"/>
    </row>
    <row r="21" spans="1:7" ht="93.6">
      <c r="A21" s="164">
        <v>3</v>
      </c>
      <c r="B21" s="154" t="s">
        <v>250</v>
      </c>
      <c r="C21" s="162">
        <v>2950000</v>
      </c>
      <c r="D21" s="162">
        <v>2950000</v>
      </c>
      <c r="E21" s="162">
        <v>0</v>
      </c>
      <c r="F21" s="162">
        <v>0</v>
      </c>
      <c r="G21" s="152"/>
    </row>
    <row r="22" spans="1:7" ht="58.5" customHeight="1">
      <c r="A22" s="695">
        <v>4</v>
      </c>
      <c r="B22" s="157" t="s">
        <v>611</v>
      </c>
      <c r="C22" s="161">
        <v>0</v>
      </c>
      <c r="D22" s="161">
        <v>0</v>
      </c>
      <c r="E22" s="161">
        <v>0</v>
      </c>
      <c r="F22" s="370">
        <v>1758</v>
      </c>
    </row>
    <row r="23" spans="1:7" ht="15.6">
      <c r="B23" s="152"/>
      <c r="C23" s="152"/>
      <c r="D23" s="152"/>
      <c r="E23" s="152"/>
      <c r="F23" s="152"/>
    </row>
    <row r="24" spans="1:7" ht="15.6">
      <c r="B24" s="152"/>
      <c r="C24" s="152"/>
      <c r="D24" s="152"/>
      <c r="E24" s="152"/>
      <c r="F24" s="152"/>
    </row>
    <row r="25" spans="1:7" ht="15.6">
      <c r="B25" s="152"/>
      <c r="C25" s="152"/>
      <c r="D25" s="152"/>
      <c r="E25" s="152"/>
      <c r="F25" s="152"/>
    </row>
    <row r="26" spans="1:7" ht="15.6">
      <c r="B26" s="152"/>
      <c r="C26" s="152"/>
      <c r="D26" s="152"/>
      <c r="E26" s="152"/>
      <c r="F26" s="152"/>
    </row>
    <row r="27" spans="1:7" ht="15.6">
      <c r="B27" s="152"/>
      <c r="C27" s="152"/>
      <c r="D27" s="152"/>
      <c r="E27" s="152"/>
      <c r="F27" s="152"/>
    </row>
    <row r="28" spans="1:7" ht="15.6">
      <c r="B28" s="152"/>
      <c r="C28" s="152"/>
      <c r="D28" s="152"/>
      <c r="E28" s="152"/>
      <c r="F28" s="152"/>
    </row>
  </sheetData>
  <mergeCells count="3">
    <mergeCell ref="A5:F5"/>
    <mergeCell ref="B3:G3"/>
    <mergeCell ref="B1:F1"/>
  </mergeCells>
  <pageMargins left="0.7" right="0.7" top="0.75" bottom="0.75" header="0.3" footer="0.3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V33"/>
  <sheetViews>
    <sheetView view="pageBreakPreview" zoomScale="60" zoomScaleNormal="100" workbookViewId="0">
      <selection activeCell="E6" sqref="E6"/>
    </sheetView>
  </sheetViews>
  <sheetFormatPr defaultColWidth="9.109375" defaultRowHeight="15.6"/>
  <cols>
    <col min="1" max="1" width="9.109375" style="135"/>
    <col min="2" max="2" width="61.6640625" style="135" customWidth="1"/>
    <col min="3" max="3" width="17.44140625" style="135" customWidth="1"/>
    <col min="4" max="4" width="16" style="135" customWidth="1"/>
    <col min="5" max="5" width="14.88671875" style="135" customWidth="1"/>
    <col min="6" max="6" width="14.109375" style="135" customWidth="1"/>
    <col min="7" max="257" width="9.109375" style="135"/>
    <col min="258" max="258" width="61.6640625" style="135" customWidth="1"/>
    <col min="259" max="259" width="12.88671875" style="135" customWidth="1"/>
    <col min="260" max="260" width="12.6640625" style="135" customWidth="1"/>
    <col min="261" max="261" width="12.33203125" style="135" customWidth="1"/>
    <col min="262" max="262" width="11.5546875" style="135" customWidth="1"/>
    <col min="263" max="513" width="9.109375" style="135"/>
    <col min="514" max="514" width="61.6640625" style="135" customWidth="1"/>
    <col min="515" max="515" width="12.88671875" style="135" customWidth="1"/>
    <col min="516" max="516" width="12.6640625" style="135" customWidth="1"/>
    <col min="517" max="517" width="12.33203125" style="135" customWidth="1"/>
    <col min="518" max="518" width="11.5546875" style="135" customWidth="1"/>
    <col min="519" max="769" width="9.109375" style="135"/>
    <col min="770" max="770" width="61.6640625" style="135" customWidth="1"/>
    <col min="771" max="771" width="12.88671875" style="135" customWidth="1"/>
    <col min="772" max="772" width="12.6640625" style="135" customWidth="1"/>
    <col min="773" max="773" width="12.33203125" style="135" customWidth="1"/>
    <col min="774" max="774" width="11.5546875" style="135" customWidth="1"/>
    <col min="775" max="1025" width="9.109375" style="135"/>
    <col min="1026" max="1026" width="61.6640625" style="135" customWidth="1"/>
    <col min="1027" max="1027" width="12.88671875" style="135" customWidth="1"/>
    <col min="1028" max="1028" width="12.6640625" style="135" customWidth="1"/>
    <col min="1029" max="1029" width="12.33203125" style="135" customWidth="1"/>
    <col min="1030" max="1030" width="11.5546875" style="135" customWidth="1"/>
    <col min="1031" max="1281" width="9.109375" style="135"/>
    <col min="1282" max="1282" width="61.6640625" style="135" customWidth="1"/>
    <col min="1283" max="1283" width="12.88671875" style="135" customWidth="1"/>
    <col min="1284" max="1284" width="12.6640625" style="135" customWidth="1"/>
    <col min="1285" max="1285" width="12.33203125" style="135" customWidth="1"/>
    <col min="1286" max="1286" width="11.5546875" style="135" customWidth="1"/>
    <col min="1287" max="1537" width="9.109375" style="135"/>
    <col min="1538" max="1538" width="61.6640625" style="135" customWidth="1"/>
    <col min="1539" max="1539" width="12.88671875" style="135" customWidth="1"/>
    <col min="1540" max="1540" width="12.6640625" style="135" customWidth="1"/>
    <col min="1541" max="1541" width="12.33203125" style="135" customWidth="1"/>
    <col min="1542" max="1542" width="11.5546875" style="135" customWidth="1"/>
    <col min="1543" max="1793" width="9.109375" style="135"/>
    <col min="1794" max="1794" width="61.6640625" style="135" customWidth="1"/>
    <col min="1795" max="1795" width="12.88671875" style="135" customWidth="1"/>
    <col min="1796" max="1796" width="12.6640625" style="135" customWidth="1"/>
    <col min="1797" max="1797" width="12.33203125" style="135" customWidth="1"/>
    <col min="1798" max="1798" width="11.5546875" style="135" customWidth="1"/>
    <col min="1799" max="2049" width="9.109375" style="135"/>
    <col min="2050" max="2050" width="61.6640625" style="135" customWidth="1"/>
    <col min="2051" max="2051" width="12.88671875" style="135" customWidth="1"/>
    <col min="2052" max="2052" width="12.6640625" style="135" customWidth="1"/>
    <col min="2053" max="2053" width="12.33203125" style="135" customWidth="1"/>
    <col min="2054" max="2054" width="11.5546875" style="135" customWidth="1"/>
    <col min="2055" max="2305" width="9.109375" style="135"/>
    <col min="2306" max="2306" width="61.6640625" style="135" customWidth="1"/>
    <col min="2307" max="2307" width="12.88671875" style="135" customWidth="1"/>
    <col min="2308" max="2308" width="12.6640625" style="135" customWidth="1"/>
    <col min="2309" max="2309" width="12.33203125" style="135" customWidth="1"/>
    <col min="2310" max="2310" width="11.5546875" style="135" customWidth="1"/>
    <col min="2311" max="2561" width="9.109375" style="135"/>
    <col min="2562" max="2562" width="61.6640625" style="135" customWidth="1"/>
    <col min="2563" max="2563" width="12.88671875" style="135" customWidth="1"/>
    <col min="2564" max="2564" width="12.6640625" style="135" customWidth="1"/>
    <col min="2565" max="2565" width="12.33203125" style="135" customWidth="1"/>
    <col min="2566" max="2566" width="11.5546875" style="135" customWidth="1"/>
    <col min="2567" max="2817" width="9.109375" style="135"/>
    <col min="2818" max="2818" width="61.6640625" style="135" customWidth="1"/>
    <col min="2819" max="2819" width="12.88671875" style="135" customWidth="1"/>
    <col min="2820" max="2820" width="12.6640625" style="135" customWidth="1"/>
    <col min="2821" max="2821" width="12.33203125" style="135" customWidth="1"/>
    <col min="2822" max="2822" width="11.5546875" style="135" customWidth="1"/>
    <col min="2823" max="3073" width="9.109375" style="135"/>
    <col min="3074" max="3074" width="61.6640625" style="135" customWidth="1"/>
    <col min="3075" max="3075" width="12.88671875" style="135" customWidth="1"/>
    <col min="3076" max="3076" width="12.6640625" style="135" customWidth="1"/>
    <col min="3077" max="3077" width="12.33203125" style="135" customWidth="1"/>
    <col min="3078" max="3078" width="11.5546875" style="135" customWidth="1"/>
    <col min="3079" max="3329" width="9.109375" style="135"/>
    <col min="3330" max="3330" width="61.6640625" style="135" customWidth="1"/>
    <col min="3331" max="3331" width="12.88671875" style="135" customWidth="1"/>
    <col min="3332" max="3332" width="12.6640625" style="135" customWidth="1"/>
    <col min="3333" max="3333" width="12.33203125" style="135" customWidth="1"/>
    <col min="3334" max="3334" width="11.5546875" style="135" customWidth="1"/>
    <col min="3335" max="3585" width="9.109375" style="135"/>
    <col min="3586" max="3586" width="61.6640625" style="135" customWidth="1"/>
    <col min="3587" max="3587" width="12.88671875" style="135" customWidth="1"/>
    <col min="3588" max="3588" width="12.6640625" style="135" customWidth="1"/>
    <col min="3589" max="3589" width="12.33203125" style="135" customWidth="1"/>
    <col min="3590" max="3590" width="11.5546875" style="135" customWidth="1"/>
    <col min="3591" max="3841" width="9.109375" style="135"/>
    <col min="3842" max="3842" width="61.6640625" style="135" customWidth="1"/>
    <col min="3843" max="3843" width="12.88671875" style="135" customWidth="1"/>
    <col min="3844" max="3844" width="12.6640625" style="135" customWidth="1"/>
    <col min="3845" max="3845" width="12.33203125" style="135" customWidth="1"/>
    <col min="3846" max="3846" width="11.5546875" style="135" customWidth="1"/>
    <col min="3847" max="4097" width="9.109375" style="135"/>
    <col min="4098" max="4098" width="61.6640625" style="135" customWidth="1"/>
    <col min="4099" max="4099" width="12.88671875" style="135" customWidth="1"/>
    <col min="4100" max="4100" width="12.6640625" style="135" customWidth="1"/>
    <col min="4101" max="4101" width="12.33203125" style="135" customWidth="1"/>
    <col min="4102" max="4102" width="11.5546875" style="135" customWidth="1"/>
    <col min="4103" max="4353" width="9.109375" style="135"/>
    <col min="4354" max="4354" width="61.6640625" style="135" customWidth="1"/>
    <col min="4355" max="4355" width="12.88671875" style="135" customWidth="1"/>
    <col min="4356" max="4356" width="12.6640625" style="135" customWidth="1"/>
    <col min="4357" max="4357" width="12.33203125" style="135" customWidth="1"/>
    <col min="4358" max="4358" width="11.5546875" style="135" customWidth="1"/>
    <col min="4359" max="4609" width="9.109375" style="135"/>
    <col min="4610" max="4610" width="61.6640625" style="135" customWidth="1"/>
    <col min="4611" max="4611" width="12.88671875" style="135" customWidth="1"/>
    <col min="4612" max="4612" width="12.6640625" style="135" customWidth="1"/>
    <col min="4613" max="4613" width="12.33203125" style="135" customWidth="1"/>
    <col min="4614" max="4614" width="11.5546875" style="135" customWidth="1"/>
    <col min="4615" max="4865" width="9.109375" style="135"/>
    <col min="4866" max="4866" width="61.6640625" style="135" customWidth="1"/>
    <col min="4867" max="4867" width="12.88671875" style="135" customWidth="1"/>
    <col min="4868" max="4868" width="12.6640625" style="135" customWidth="1"/>
    <col min="4869" max="4869" width="12.33203125" style="135" customWidth="1"/>
    <col min="4870" max="4870" width="11.5546875" style="135" customWidth="1"/>
    <col min="4871" max="5121" width="9.109375" style="135"/>
    <col min="5122" max="5122" width="61.6640625" style="135" customWidth="1"/>
    <col min="5123" max="5123" width="12.88671875" style="135" customWidth="1"/>
    <col min="5124" max="5124" width="12.6640625" style="135" customWidth="1"/>
    <col min="5125" max="5125" width="12.33203125" style="135" customWidth="1"/>
    <col min="5126" max="5126" width="11.5546875" style="135" customWidth="1"/>
    <col min="5127" max="5377" width="9.109375" style="135"/>
    <col min="5378" max="5378" width="61.6640625" style="135" customWidth="1"/>
    <col min="5379" max="5379" width="12.88671875" style="135" customWidth="1"/>
    <col min="5380" max="5380" width="12.6640625" style="135" customWidth="1"/>
    <col min="5381" max="5381" width="12.33203125" style="135" customWidth="1"/>
    <col min="5382" max="5382" width="11.5546875" style="135" customWidth="1"/>
    <col min="5383" max="5633" width="9.109375" style="135"/>
    <col min="5634" max="5634" width="61.6640625" style="135" customWidth="1"/>
    <col min="5635" max="5635" width="12.88671875" style="135" customWidth="1"/>
    <col min="5636" max="5636" width="12.6640625" style="135" customWidth="1"/>
    <col min="5637" max="5637" width="12.33203125" style="135" customWidth="1"/>
    <col min="5638" max="5638" width="11.5546875" style="135" customWidth="1"/>
    <col min="5639" max="5889" width="9.109375" style="135"/>
    <col min="5890" max="5890" width="61.6640625" style="135" customWidth="1"/>
    <col min="5891" max="5891" width="12.88671875" style="135" customWidth="1"/>
    <col min="5892" max="5892" width="12.6640625" style="135" customWidth="1"/>
    <col min="5893" max="5893" width="12.33203125" style="135" customWidth="1"/>
    <col min="5894" max="5894" width="11.5546875" style="135" customWidth="1"/>
    <col min="5895" max="6145" width="9.109375" style="135"/>
    <col min="6146" max="6146" width="61.6640625" style="135" customWidth="1"/>
    <col min="6147" max="6147" width="12.88671875" style="135" customWidth="1"/>
    <col min="6148" max="6148" width="12.6640625" style="135" customWidth="1"/>
    <col min="6149" max="6149" width="12.33203125" style="135" customWidth="1"/>
    <col min="6150" max="6150" width="11.5546875" style="135" customWidth="1"/>
    <col min="6151" max="6401" width="9.109375" style="135"/>
    <col min="6402" max="6402" width="61.6640625" style="135" customWidth="1"/>
    <col min="6403" max="6403" width="12.88671875" style="135" customWidth="1"/>
    <col min="6404" max="6404" width="12.6640625" style="135" customWidth="1"/>
    <col min="6405" max="6405" width="12.33203125" style="135" customWidth="1"/>
    <col min="6406" max="6406" width="11.5546875" style="135" customWidth="1"/>
    <col min="6407" max="6657" width="9.109375" style="135"/>
    <col min="6658" max="6658" width="61.6640625" style="135" customWidth="1"/>
    <col min="6659" max="6659" width="12.88671875" style="135" customWidth="1"/>
    <col min="6660" max="6660" width="12.6640625" style="135" customWidth="1"/>
    <col min="6661" max="6661" width="12.33203125" style="135" customWidth="1"/>
    <col min="6662" max="6662" width="11.5546875" style="135" customWidth="1"/>
    <col min="6663" max="6913" width="9.109375" style="135"/>
    <col min="6914" max="6914" width="61.6640625" style="135" customWidth="1"/>
    <col min="6915" max="6915" width="12.88671875" style="135" customWidth="1"/>
    <col min="6916" max="6916" width="12.6640625" style="135" customWidth="1"/>
    <col min="6917" max="6917" width="12.33203125" style="135" customWidth="1"/>
    <col min="6918" max="6918" width="11.5546875" style="135" customWidth="1"/>
    <col min="6919" max="7169" width="9.109375" style="135"/>
    <col min="7170" max="7170" width="61.6640625" style="135" customWidth="1"/>
    <col min="7171" max="7171" width="12.88671875" style="135" customWidth="1"/>
    <col min="7172" max="7172" width="12.6640625" style="135" customWidth="1"/>
    <col min="7173" max="7173" width="12.33203125" style="135" customWidth="1"/>
    <col min="7174" max="7174" width="11.5546875" style="135" customWidth="1"/>
    <col min="7175" max="7425" width="9.109375" style="135"/>
    <col min="7426" max="7426" width="61.6640625" style="135" customWidth="1"/>
    <col min="7427" max="7427" width="12.88671875" style="135" customWidth="1"/>
    <col min="7428" max="7428" width="12.6640625" style="135" customWidth="1"/>
    <col min="7429" max="7429" width="12.33203125" style="135" customWidth="1"/>
    <col min="7430" max="7430" width="11.5546875" style="135" customWidth="1"/>
    <col min="7431" max="7681" width="9.109375" style="135"/>
    <col min="7682" max="7682" width="61.6640625" style="135" customWidth="1"/>
    <col min="7683" max="7683" width="12.88671875" style="135" customWidth="1"/>
    <col min="7684" max="7684" width="12.6640625" style="135" customWidth="1"/>
    <col min="7685" max="7685" width="12.33203125" style="135" customWidth="1"/>
    <col min="7686" max="7686" width="11.5546875" style="135" customWidth="1"/>
    <col min="7687" max="7937" width="9.109375" style="135"/>
    <col min="7938" max="7938" width="61.6640625" style="135" customWidth="1"/>
    <col min="7939" max="7939" width="12.88671875" style="135" customWidth="1"/>
    <col min="7940" max="7940" width="12.6640625" style="135" customWidth="1"/>
    <col min="7941" max="7941" width="12.33203125" style="135" customWidth="1"/>
    <col min="7942" max="7942" width="11.5546875" style="135" customWidth="1"/>
    <col min="7943" max="8193" width="9.109375" style="135"/>
    <col min="8194" max="8194" width="61.6640625" style="135" customWidth="1"/>
    <col min="8195" max="8195" width="12.88671875" style="135" customWidth="1"/>
    <col min="8196" max="8196" width="12.6640625" style="135" customWidth="1"/>
    <col min="8197" max="8197" width="12.33203125" style="135" customWidth="1"/>
    <col min="8198" max="8198" width="11.5546875" style="135" customWidth="1"/>
    <col min="8199" max="8449" width="9.109375" style="135"/>
    <col min="8450" max="8450" width="61.6640625" style="135" customWidth="1"/>
    <col min="8451" max="8451" width="12.88671875" style="135" customWidth="1"/>
    <col min="8452" max="8452" width="12.6640625" style="135" customWidth="1"/>
    <col min="8453" max="8453" width="12.33203125" style="135" customWidth="1"/>
    <col min="8454" max="8454" width="11.5546875" style="135" customWidth="1"/>
    <col min="8455" max="8705" width="9.109375" style="135"/>
    <col min="8706" max="8706" width="61.6640625" style="135" customWidth="1"/>
    <col min="8707" max="8707" width="12.88671875" style="135" customWidth="1"/>
    <col min="8708" max="8708" width="12.6640625" style="135" customWidth="1"/>
    <col min="8709" max="8709" width="12.33203125" style="135" customWidth="1"/>
    <col min="8710" max="8710" width="11.5546875" style="135" customWidth="1"/>
    <col min="8711" max="8961" width="9.109375" style="135"/>
    <col min="8962" max="8962" width="61.6640625" style="135" customWidth="1"/>
    <col min="8963" max="8963" width="12.88671875" style="135" customWidth="1"/>
    <col min="8964" max="8964" width="12.6640625" style="135" customWidth="1"/>
    <col min="8965" max="8965" width="12.33203125" style="135" customWidth="1"/>
    <col min="8966" max="8966" width="11.5546875" style="135" customWidth="1"/>
    <col min="8967" max="9217" width="9.109375" style="135"/>
    <col min="9218" max="9218" width="61.6640625" style="135" customWidth="1"/>
    <col min="9219" max="9219" width="12.88671875" style="135" customWidth="1"/>
    <col min="9220" max="9220" width="12.6640625" style="135" customWidth="1"/>
    <col min="9221" max="9221" width="12.33203125" style="135" customWidth="1"/>
    <col min="9222" max="9222" width="11.5546875" style="135" customWidth="1"/>
    <col min="9223" max="9473" width="9.109375" style="135"/>
    <col min="9474" max="9474" width="61.6640625" style="135" customWidth="1"/>
    <col min="9475" max="9475" width="12.88671875" style="135" customWidth="1"/>
    <col min="9476" max="9476" width="12.6640625" style="135" customWidth="1"/>
    <col min="9477" max="9477" width="12.33203125" style="135" customWidth="1"/>
    <col min="9478" max="9478" width="11.5546875" style="135" customWidth="1"/>
    <col min="9479" max="9729" width="9.109375" style="135"/>
    <col min="9730" max="9730" width="61.6640625" style="135" customWidth="1"/>
    <col min="9731" max="9731" width="12.88671875" style="135" customWidth="1"/>
    <col min="9732" max="9732" width="12.6640625" style="135" customWidth="1"/>
    <col min="9733" max="9733" width="12.33203125" style="135" customWidth="1"/>
    <col min="9734" max="9734" width="11.5546875" style="135" customWidth="1"/>
    <col min="9735" max="9985" width="9.109375" style="135"/>
    <col min="9986" max="9986" width="61.6640625" style="135" customWidth="1"/>
    <col min="9987" max="9987" width="12.88671875" style="135" customWidth="1"/>
    <col min="9988" max="9988" width="12.6640625" style="135" customWidth="1"/>
    <col min="9989" max="9989" width="12.33203125" style="135" customWidth="1"/>
    <col min="9990" max="9990" width="11.5546875" style="135" customWidth="1"/>
    <col min="9991" max="10241" width="9.109375" style="135"/>
    <col min="10242" max="10242" width="61.6640625" style="135" customWidth="1"/>
    <col min="10243" max="10243" width="12.88671875" style="135" customWidth="1"/>
    <col min="10244" max="10244" width="12.6640625" style="135" customWidth="1"/>
    <col min="10245" max="10245" width="12.33203125" style="135" customWidth="1"/>
    <col min="10246" max="10246" width="11.5546875" style="135" customWidth="1"/>
    <col min="10247" max="10497" width="9.109375" style="135"/>
    <col min="10498" max="10498" width="61.6640625" style="135" customWidth="1"/>
    <col min="10499" max="10499" width="12.88671875" style="135" customWidth="1"/>
    <col min="10500" max="10500" width="12.6640625" style="135" customWidth="1"/>
    <col min="10501" max="10501" width="12.33203125" style="135" customWidth="1"/>
    <col min="10502" max="10502" width="11.5546875" style="135" customWidth="1"/>
    <col min="10503" max="10753" width="9.109375" style="135"/>
    <col min="10754" max="10754" width="61.6640625" style="135" customWidth="1"/>
    <col min="10755" max="10755" width="12.88671875" style="135" customWidth="1"/>
    <col min="10756" max="10756" width="12.6640625" style="135" customWidth="1"/>
    <col min="10757" max="10757" width="12.33203125" style="135" customWidth="1"/>
    <col min="10758" max="10758" width="11.5546875" style="135" customWidth="1"/>
    <col min="10759" max="11009" width="9.109375" style="135"/>
    <col min="11010" max="11010" width="61.6640625" style="135" customWidth="1"/>
    <col min="11011" max="11011" width="12.88671875" style="135" customWidth="1"/>
    <col min="11012" max="11012" width="12.6640625" style="135" customWidth="1"/>
    <col min="11013" max="11013" width="12.33203125" style="135" customWidth="1"/>
    <col min="11014" max="11014" width="11.5546875" style="135" customWidth="1"/>
    <col min="11015" max="11265" width="9.109375" style="135"/>
    <col min="11266" max="11266" width="61.6640625" style="135" customWidth="1"/>
    <col min="11267" max="11267" width="12.88671875" style="135" customWidth="1"/>
    <col min="11268" max="11268" width="12.6640625" style="135" customWidth="1"/>
    <col min="11269" max="11269" width="12.33203125" style="135" customWidth="1"/>
    <col min="11270" max="11270" width="11.5546875" style="135" customWidth="1"/>
    <col min="11271" max="11521" width="9.109375" style="135"/>
    <col min="11522" max="11522" width="61.6640625" style="135" customWidth="1"/>
    <col min="11523" max="11523" width="12.88671875" style="135" customWidth="1"/>
    <col min="11524" max="11524" width="12.6640625" style="135" customWidth="1"/>
    <col min="11525" max="11525" width="12.33203125" style="135" customWidth="1"/>
    <col min="11526" max="11526" width="11.5546875" style="135" customWidth="1"/>
    <col min="11527" max="11777" width="9.109375" style="135"/>
    <col min="11778" max="11778" width="61.6640625" style="135" customWidth="1"/>
    <col min="11779" max="11779" width="12.88671875" style="135" customWidth="1"/>
    <col min="11780" max="11780" width="12.6640625" style="135" customWidth="1"/>
    <col min="11781" max="11781" width="12.33203125" style="135" customWidth="1"/>
    <col min="11782" max="11782" width="11.5546875" style="135" customWidth="1"/>
    <col min="11783" max="12033" width="9.109375" style="135"/>
    <col min="12034" max="12034" width="61.6640625" style="135" customWidth="1"/>
    <col min="12035" max="12035" width="12.88671875" style="135" customWidth="1"/>
    <col min="12036" max="12036" width="12.6640625" style="135" customWidth="1"/>
    <col min="12037" max="12037" width="12.33203125" style="135" customWidth="1"/>
    <col min="12038" max="12038" width="11.5546875" style="135" customWidth="1"/>
    <col min="12039" max="12289" width="9.109375" style="135"/>
    <col min="12290" max="12290" width="61.6640625" style="135" customWidth="1"/>
    <col min="12291" max="12291" width="12.88671875" style="135" customWidth="1"/>
    <col min="12292" max="12292" width="12.6640625" style="135" customWidth="1"/>
    <col min="12293" max="12293" width="12.33203125" style="135" customWidth="1"/>
    <col min="12294" max="12294" width="11.5546875" style="135" customWidth="1"/>
    <col min="12295" max="12545" width="9.109375" style="135"/>
    <col min="12546" max="12546" width="61.6640625" style="135" customWidth="1"/>
    <col min="12547" max="12547" width="12.88671875" style="135" customWidth="1"/>
    <col min="12548" max="12548" width="12.6640625" style="135" customWidth="1"/>
    <col min="12549" max="12549" width="12.33203125" style="135" customWidth="1"/>
    <col min="12550" max="12550" width="11.5546875" style="135" customWidth="1"/>
    <col min="12551" max="12801" width="9.109375" style="135"/>
    <col min="12802" max="12802" width="61.6640625" style="135" customWidth="1"/>
    <col min="12803" max="12803" width="12.88671875" style="135" customWidth="1"/>
    <col min="12804" max="12804" width="12.6640625" style="135" customWidth="1"/>
    <col min="12805" max="12805" width="12.33203125" style="135" customWidth="1"/>
    <col min="12806" max="12806" width="11.5546875" style="135" customWidth="1"/>
    <col min="12807" max="13057" width="9.109375" style="135"/>
    <col min="13058" max="13058" width="61.6640625" style="135" customWidth="1"/>
    <col min="13059" max="13059" width="12.88671875" style="135" customWidth="1"/>
    <col min="13060" max="13060" width="12.6640625" style="135" customWidth="1"/>
    <col min="13061" max="13061" width="12.33203125" style="135" customWidth="1"/>
    <col min="13062" max="13062" width="11.5546875" style="135" customWidth="1"/>
    <col min="13063" max="13313" width="9.109375" style="135"/>
    <col min="13314" max="13314" width="61.6640625" style="135" customWidth="1"/>
    <col min="13315" max="13315" width="12.88671875" style="135" customWidth="1"/>
    <col min="13316" max="13316" width="12.6640625" style="135" customWidth="1"/>
    <col min="13317" max="13317" width="12.33203125" style="135" customWidth="1"/>
    <col min="13318" max="13318" width="11.5546875" style="135" customWidth="1"/>
    <col min="13319" max="13569" width="9.109375" style="135"/>
    <col min="13570" max="13570" width="61.6640625" style="135" customWidth="1"/>
    <col min="13571" max="13571" width="12.88671875" style="135" customWidth="1"/>
    <col min="13572" max="13572" width="12.6640625" style="135" customWidth="1"/>
    <col min="13573" max="13573" width="12.33203125" style="135" customWidth="1"/>
    <col min="13574" max="13574" width="11.5546875" style="135" customWidth="1"/>
    <col min="13575" max="13825" width="9.109375" style="135"/>
    <col min="13826" max="13826" width="61.6640625" style="135" customWidth="1"/>
    <col min="13827" max="13827" width="12.88671875" style="135" customWidth="1"/>
    <col min="13828" max="13828" width="12.6640625" style="135" customWidth="1"/>
    <col min="13829" max="13829" width="12.33203125" style="135" customWidth="1"/>
    <col min="13830" max="13830" width="11.5546875" style="135" customWidth="1"/>
    <col min="13831" max="14081" width="9.109375" style="135"/>
    <col min="14082" max="14082" width="61.6640625" style="135" customWidth="1"/>
    <col min="14083" max="14083" width="12.88671875" style="135" customWidth="1"/>
    <col min="14084" max="14084" width="12.6640625" style="135" customWidth="1"/>
    <col min="14085" max="14085" width="12.33203125" style="135" customWidth="1"/>
    <col min="14086" max="14086" width="11.5546875" style="135" customWidth="1"/>
    <col min="14087" max="14337" width="9.109375" style="135"/>
    <col min="14338" max="14338" width="61.6640625" style="135" customWidth="1"/>
    <col min="14339" max="14339" width="12.88671875" style="135" customWidth="1"/>
    <col min="14340" max="14340" width="12.6640625" style="135" customWidth="1"/>
    <col min="14341" max="14341" width="12.33203125" style="135" customWidth="1"/>
    <col min="14342" max="14342" width="11.5546875" style="135" customWidth="1"/>
    <col min="14343" max="14593" width="9.109375" style="135"/>
    <col min="14594" max="14594" width="61.6640625" style="135" customWidth="1"/>
    <col min="14595" max="14595" width="12.88671875" style="135" customWidth="1"/>
    <col min="14596" max="14596" width="12.6640625" style="135" customWidth="1"/>
    <col min="14597" max="14597" width="12.33203125" style="135" customWidth="1"/>
    <col min="14598" max="14598" width="11.5546875" style="135" customWidth="1"/>
    <col min="14599" max="14849" width="9.109375" style="135"/>
    <col min="14850" max="14850" width="61.6640625" style="135" customWidth="1"/>
    <col min="14851" max="14851" width="12.88671875" style="135" customWidth="1"/>
    <col min="14852" max="14852" width="12.6640625" style="135" customWidth="1"/>
    <col min="14853" max="14853" width="12.33203125" style="135" customWidth="1"/>
    <col min="14854" max="14854" width="11.5546875" style="135" customWidth="1"/>
    <col min="14855" max="15105" width="9.109375" style="135"/>
    <col min="15106" max="15106" width="61.6640625" style="135" customWidth="1"/>
    <col min="15107" max="15107" width="12.88671875" style="135" customWidth="1"/>
    <col min="15108" max="15108" width="12.6640625" style="135" customWidth="1"/>
    <col min="15109" max="15109" width="12.33203125" style="135" customWidth="1"/>
    <col min="15110" max="15110" width="11.5546875" style="135" customWidth="1"/>
    <col min="15111" max="15361" width="9.109375" style="135"/>
    <col min="15362" max="15362" width="61.6640625" style="135" customWidth="1"/>
    <col min="15363" max="15363" width="12.88671875" style="135" customWidth="1"/>
    <col min="15364" max="15364" width="12.6640625" style="135" customWidth="1"/>
    <col min="15365" max="15365" width="12.33203125" style="135" customWidth="1"/>
    <col min="15366" max="15366" width="11.5546875" style="135" customWidth="1"/>
    <col min="15367" max="15617" width="9.109375" style="135"/>
    <col min="15618" max="15618" width="61.6640625" style="135" customWidth="1"/>
    <col min="15619" max="15619" width="12.88671875" style="135" customWidth="1"/>
    <col min="15620" max="15620" width="12.6640625" style="135" customWidth="1"/>
    <col min="15621" max="15621" width="12.33203125" style="135" customWidth="1"/>
    <col min="15622" max="15622" width="11.5546875" style="135" customWidth="1"/>
    <col min="15623" max="15873" width="9.109375" style="135"/>
    <col min="15874" max="15874" width="61.6640625" style="135" customWidth="1"/>
    <col min="15875" max="15875" width="12.88671875" style="135" customWidth="1"/>
    <col min="15876" max="15876" width="12.6640625" style="135" customWidth="1"/>
    <col min="15877" max="15877" width="12.33203125" style="135" customWidth="1"/>
    <col min="15878" max="15878" width="11.5546875" style="135" customWidth="1"/>
    <col min="15879" max="16129" width="9.109375" style="135"/>
    <col min="16130" max="16130" width="61.6640625" style="135" customWidth="1"/>
    <col min="16131" max="16131" width="12.88671875" style="135" customWidth="1"/>
    <col min="16132" max="16132" width="12.6640625" style="135" customWidth="1"/>
    <col min="16133" max="16133" width="12.33203125" style="135" customWidth="1"/>
    <col min="16134" max="16134" width="11.5546875" style="135" customWidth="1"/>
    <col min="16135" max="16384" width="9.109375" style="135"/>
  </cols>
  <sheetData>
    <row r="1" spans="1:256">
      <c r="B1" s="757" t="s">
        <v>709</v>
      </c>
      <c r="C1" s="737"/>
      <c r="D1" s="737"/>
      <c r="E1" s="737"/>
      <c r="F1" s="737"/>
    </row>
    <row r="3" spans="1:256">
      <c r="A3" s="758" t="s">
        <v>330</v>
      </c>
      <c r="B3" s="758"/>
      <c r="C3" s="758"/>
      <c r="D3" s="758"/>
      <c r="E3" s="758"/>
      <c r="F3" s="758"/>
      <c r="G3" s="136"/>
      <c r="H3" s="136"/>
      <c r="I3" s="136"/>
      <c r="J3" s="136"/>
      <c r="K3" s="136"/>
      <c r="L3" s="136"/>
      <c r="M3" s="136"/>
    </row>
    <row r="4" spans="1:256">
      <c r="A4" s="140"/>
      <c r="B4" s="765" t="s">
        <v>44</v>
      </c>
      <c r="C4" s="732"/>
      <c r="D4" s="732"/>
      <c r="E4" s="732"/>
      <c r="F4" s="140"/>
      <c r="G4" s="136"/>
      <c r="H4" s="136"/>
      <c r="I4" s="136"/>
      <c r="J4" s="136"/>
      <c r="K4" s="136"/>
      <c r="L4" s="136"/>
      <c r="M4" s="136"/>
    </row>
    <row r="5" spans="1:256">
      <c r="B5" s="136"/>
      <c r="D5" s="136"/>
      <c r="E5" s="136"/>
      <c r="F5" s="137" t="s">
        <v>693</v>
      </c>
      <c r="G5" s="136"/>
      <c r="H5" s="136"/>
      <c r="I5" s="136"/>
      <c r="J5" s="136"/>
      <c r="K5" s="136"/>
      <c r="L5" s="136"/>
      <c r="M5" s="136"/>
    </row>
    <row r="6" spans="1:256">
      <c r="A6" s="138" t="s">
        <v>125</v>
      </c>
      <c r="B6" s="138" t="s">
        <v>119</v>
      </c>
      <c r="C6" s="138" t="s">
        <v>120</v>
      </c>
      <c r="D6" s="138" t="s">
        <v>121</v>
      </c>
      <c r="E6" s="138" t="s">
        <v>122</v>
      </c>
      <c r="F6" s="138" t="s">
        <v>331</v>
      </c>
      <c r="G6" s="136"/>
      <c r="H6" s="136"/>
      <c r="I6" s="136"/>
      <c r="J6" s="136"/>
      <c r="K6" s="136"/>
      <c r="L6" s="136"/>
      <c r="M6" s="136"/>
    </row>
    <row r="7" spans="1:256">
      <c r="A7" s="139"/>
      <c r="B7" s="139" t="s">
        <v>53</v>
      </c>
      <c r="C7" s="139" t="s">
        <v>485</v>
      </c>
      <c r="D7" s="139" t="s">
        <v>612</v>
      </c>
      <c r="E7" s="139" t="s">
        <v>613</v>
      </c>
      <c r="F7" s="139" t="s">
        <v>614</v>
      </c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140"/>
      <c r="FJ7" s="140"/>
      <c r="FK7" s="140"/>
      <c r="FL7" s="140"/>
      <c r="FM7" s="140"/>
      <c r="FN7" s="140"/>
      <c r="FO7" s="140"/>
      <c r="FP7" s="140"/>
      <c r="FQ7" s="140"/>
      <c r="FR7" s="140"/>
      <c r="FS7" s="140"/>
      <c r="FT7" s="140"/>
      <c r="FU7" s="140"/>
      <c r="FV7" s="140"/>
      <c r="FW7" s="140"/>
      <c r="FX7" s="140"/>
      <c r="FY7" s="140"/>
      <c r="FZ7" s="140"/>
      <c r="GA7" s="140"/>
      <c r="GB7" s="140"/>
      <c r="GC7" s="140"/>
      <c r="GD7" s="140"/>
      <c r="GE7" s="140"/>
      <c r="GF7" s="140"/>
      <c r="GG7" s="140"/>
      <c r="GH7" s="140"/>
      <c r="GI7" s="140"/>
      <c r="GJ7" s="140"/>
      <c r="GK7" s="140"/>
      <c r="GL7" s="140"/>
      <c r="GM7" s="140"/>
      <c r="GN7" s="140"/>
      <c r="GO7" s="140"/>
      <c r="GP7" s="140"/>
      <c r="GQ7" s="140"/>
      <c r="GR7" s="140"/>
      <c r="GS7" s="140"/>
      <c r="GT7" s="140"/>
      <c r="GU7" s="140"/>
      <c r="GV7" s="140"/>
      <c r="GW7" s="140"/>
      <c r="GX7" s="140"/>
      <c r="GY7" s="140"/>
      <c r="GZ7" s="140"/>
      <c r="HA7" s="140"/>
      <c r="HB7" s="140"/>
      <c r="HC7" s="140"/>
      <c r="HD7" s="140"/>
      <c r="HE7" s="140"/>
      <c r="HF7" s="140"/>
      <c r="HG7" s="140"/>
      <c r="HH7" s="140"/>
      <c r="HI7" s="140"/>
      <c r="HJ7" s="140"/>
      <c r="HK7" s="140"/>
      <c r="HL7" s="140"/>
      <c r="HM7" s="140"/>
      <c r="HN7" s="140"/>
      <c r="HO7" s="140"/>
      <c r="HP7" s="140"/>
      <c r="HQ7" s="140"/>
      <c r="HR7" s="140"/>
      <c r="HS7" s="140"/>
      <c r="HT7" s="140"/>
      <c r="HU7" s="140"/>
      <c r="HV7" s="140"/>
      <c r="HW7" s="140"/>
      <c r="HX7" s="140"/>
      <c r="HY7" s="140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  <c r="IU7" s="140"/>
      <c r="IV7" s="140"/>
    </row>
    <row r="8" spans="1:256">
      <c r="A8" s="138">
        <v>1</v>
      </c>
      <c r="B8" s="759" t="s">
        <v>332</v>
      </c>
      <c r="C8" s="760"/>
      <c r="D8" s="760"/>
      <c r="E8" s="760"/>
      <c r="F8" s="761"/>
    </row>
    <row r="9" spans="1:256">
      <c r="A9" s="138">
        <v>2</v>
      </c>
      <c r="B9" s="141" t="s">
        <v>333</v>
      </c>
      <c r="C9" s="142">
        <v>0</v>
      </c>
      <c r="D9" s="142">
        <v>0</v>
      </c>
      <c r="E9" s="142">
        <v>0</v>
      </c>
      <c r="F9" s="142">
        <v>0</v>
      </c>
    </row>
    <row r="10" spans="1:256">
      <c r="A10" s="138">
        <v>3</v>
      </c>
      <c r="B10" s="141" t="s">
        <v>334</v>
      </c>
      <c r="C10" s="142">
        <v>0</v>
      </c>
      <c r="D10" s="142">
        <v>0</v>
      </c>
      <c r="E10" s="142">
        <v>0</v>
      </c>
      <c r="F10" s="142">
        <v>0</v>
      </c>
    </row>
    <row r="11" spans="1:256">
      <c r="A11" s="138">
        <v>4</v>
      </c>
      <c r="B11" s="141" t="s">
        <v>335</v>
      </c>
      <c r="C11" s="142">
        <v>0</v>
      </c>
      <c r="D11" s="142">
        <v>0</v>
      </c>
      <c r="E11" s="142">
        <v>0</v>
      </c>
      <c r="F11" s="142">
        <v>0</v>
      </c>
    </row>
    <row r="12" spans="1:256">
      <c r="A12" s="138">
        <v>5</v>
      </c>
      <c r="B12" s="141" t="s">
        <v>336</v>
      </c>
      <c r="C12" s="142">
        <v>0</v>
      </c>
      <c r="D12" s="142">
        <v>0</v>
      </c>
      <c r="E12" s="142">
        <v>0</v>
      </c>
      <c r="F12" s="142">
        <v>0</v>
      </c>
    </row>
    <row r="13" spans="1:256" ht="31.2">
      <c r="A13" s="138">
        <v>6</v>
      </c>
      <c r="B13" s="141" t="s">
        <v>337</v>
      </c>
      <c r="C13" s="142">
        <v>0</v>
      </c>
      <c r="D13" s="142">
        <v>0</v>
      </c>
      <c r="E13" s="142">
        <v>0</v>
      </c>
      <c r="F13" s="142">
        <v>0</v>
      </c>
    </row>
    <row r="14" spans="1:256" ht="31.2">
      <c r="A14" s="138">
        <v>7</v>
      </c>
      <c r="B14" s="141" t="s">
        <v>338</v>
      </c>
      <c r="C14" s="142">
        <v>0</v>
      </c>
      <c r="D14" s="142">
        <v>0</v>
      </c>
      <c r="E14" s="142">
        <v>0</v>
      </c>
      <c r="F14" s="142">
        <v>0</v>
      </c>
    </row>
    <row r="15" spans="1:256" ht="31.2">
      <c r="A15" s="138">
        <v>8</v>
      </c>
      <c r="B15" s="141" t="s">
        <v>339</v>
      </c>
      <c r="C15" s="142">
        <v>0</v>
      </c>
      <c r="D15" s="142">
        <v>0</v>
      </c>
      <c r="E15" s="142">
        <v>0</v>
      </c>
      <c r="F15" s="142">
        <v>0</v>
      </c>
    </row>
    <row r="16" spans="1:256" ht="31.2">
      <c r="A16" s="138">
        <v>9</v>
      </c>
      <c r="B16" s="143" t="s">
        <v>340</v>
      </c>
      <c r="C16" s="144">
        <v>0</v>
      </c>
      <c r="D16" s="144">
        <v>0</v>
      </c>
      <c r="E16" s="144">
        <v>0</v>
      </c>
      <c r="F16" s="144"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5"/>
      <c r="FF16" s="145"/>
      <c r="FG16" s="145"/>
      <c r="FH16" s="145"/>
      <c r="FI16" s="145"/>
      <c r="FJ16" s="145"/>
      <c r="FK16" s="145"/>
      <c r="FL16" s="145"/>
      <c r="FM16" s="145"/>
      <c r="FN16" s="145"/>
      <c r="FO16" s="145"/>
      <c r="FP16" s="145"/>
      <c r="FQ16" s="145"/>
      <c r="FR16" s="145"/>
      <c r="FS16" s="145"/>
      <c r="FT16" s="145"/>
      <c r="FU16" s="145"/>
      <c r="FV16" s="145"/>
      <c r="FW16" s="145"/>
      <c r="FX16" s="145"/>
      <c r="FY16" s="145"/>
      <c r="FZ16" s="145"/>
      <c r="GA16" s="145"/>
      <c r="GB16" s="145"/>
      <c r="GC16" s="145"/>
      <c r="GD16" s="145"/>
      <c r="GE16" s="145"/>
      <c r="GF16" s="145"/>
      <c r="GG16" s="145"/>
      <c r="GH16" s="145"/>
      <c r="GI16" s="145"/>
      <c r="GJ16" s="145"/>
      <c r="GK16" s="145"/>
      <c r="GL16" s="145"/>
      <c r="GM16" s="145"/>
      <c r="GN16" s="145"/>
      <c r="GO16" s="145"/>
      <c r="GP16" s="145"/>
      <c r="GQ16" s="145"/>
      <c r="GR16" s="145"/>
      <c r="GS16" s="145"/>
      <c r="GT16" s="145"/>
      <c r="GU16" s="145"/>
      <c r="GV16" s="145"/>
      <c r="GW16" s="145"/>
      <c r="GX16" s="145"/>
      <c r="GY16" s="145"/>
      <c r="GZ16" s="145"/>
      <c r="HA16" s="145"/>
      <c r="HB16" s="145"/>
      <c r="HC16" s="145"/>
      <c r="HD16" s="145"/>
      <c r="HE16" s="145"/>
      <c r="HF16" s="145"/>
      <c r="HG16" s="145"/>
      <c r="HH16" s="145"/>
      <c r="HI16" s="145"/>
      <c r="HJ16" s="145"/>
      <c r="HK16" s="145"/>
      <c r="HL16" s="145"/>
      <c r="HM16" s="145"/>
      <c r="HN16" s="145"/>
      <c r="HO16" s="145"/>
      <c r="HP16" s="145"/>
      <c r="HQ16" s="145"/>
      <c r="HR16" s="145"/>
      <c r="HS16" s="145"/>
      <c r="HT16" s="145"/>
      <c r="HU16" s="145"/>
      <c r="HV16" s="145"/>
      <c r="HW16" s="145"/>
      <c r="HX16" s="145"/>
      <c r="HY16" s="145"/>
      <c r="HZ16" s="145"/>
      <c r="IA16" s="145"/>
      <c r="IB16" s="145"/>
      <c r="IC16" s="145"/>
      <c r="ID16" s="145"/>
      <c r="IE16" s="145"/>
      <c r="IF16" s="145"/>
      <c r="IG16" s="145"/>
      <c r="IH16" s="145"/>
      <c r="II16" s="145"/>
      <c r="IJ16" s="145"/>
      <c r="IK16" s="145"/>
      <c r="IL16" s="145"/>
      <c r="IM16" s="145"/>
      <c r="IN16" s="145"/>
      <c r="IO16" s="145"/>
      <c r="IP16" s="145"/>
      <c r="IQ16" s="145"/>
      <c r="IR16" s="145"/>
      <c r="IS16" s="145"/>
      <c r="IT16" s="145"/>
      <c r="IU16" s="145"/>
      <c r="IV16" s="145"/>
    </row>
    <row r="17" spans="1:256">
      <c r="A17" s="138">
        <v>10</v>
      </c>
      <c r="B17" s="759" t="s">
        <v>341</v>
      </c>
      <c r="C17" s="760"/>
      <c r="D17" s="760"/>
      <c r="E17" s="760"/>
      <c r="F17" s="761"/>
    </row>
    <row r="18" spans="1:256">
      <c r="A18" s="138">
        <v>11</v>
      </c>
      <c r="B18" s="141" t="s">
        <v>333</v>
      </c>
      <c r="C18" s="142">
        <v>0</v>
      </c>
      <c r="D18" s="142">
        <v>0</v>
      </c>
      <c r="E18" s="142">
        <v>0</v>
      </c>
      <c r="F18" s="142">
        <v>0</v>
      </c>
    </row>
    <row r="19" spans="1:256">
      <c r="A19" s="138">
        <v>12</v>
      </c>
      <c r="B19" s="141" t="s">
        <v>334</v>
      </c>
      <c r="C19" s="142">
        <v>0</v>
      </c>
      <c r="D19" s="142">
        <v>0</v>
      </c>
      <c r="E19" s="142">
        <v>0</v>
      </c>
      <c r="F19" s="142">
        <v>0</v>
      </c>
    </row>
    <row r="20" spans="1:256">
      <c r="A20" s="138">
        <v>13</v>
      </c>
      <c r="B20" s="141" t="s">
        <v>335</v>
      </c>
      <c r="C20" s="142">
        <v>0</v>
      </c>
      <c r="D20" s="142">
        <v>0</v>
      </c>
      <c r="E20" s="142">
        <v>0</v>
      </c>
      <c r="F20" s="142">
        <v>0</v>
      </c>
    </row>
    <row r="21" spans="1:256">
      <c r="A21" s="138">
        <v>14</v>
      </c>
      <c r="B21" s="141" t="s">
        <v>336</v>
      </c>
      <c r="C21" s="142">
        <v>0</v>
      </c>
      <c r="D21" s="142">
        <v>0</v>
      </c>
      <c r="E21" s="142">
        <v>0</v>
      </c>
      <c r="F21" s="142">
        <v>0</v>
      </c>
    </row>
    <row r="22" spans="1:256" ht="31.2">
      <c r="A22" s="138">
        <v>15</v>
      </c>
      <c r="B22" s="141" t="s">
        <v>337</v>
      </c>
      <c r="C22" s="142">
        <v>0</v>
      </c>
      <c r="D22" s="142">
        <v>0</v>
      </c>
      <c r="E22" s="142">
        <v>0</v>
      </c>
      <c r="F22" s="142">
        <v>0</v>
      </c>
    </row>
    <row r="23" spans="1:256" ht="31.2">
      <c r="A23" s="138">
        <v>16</v>
      </c>
      <c r="B23" s="141" t="s">
        <v>338</v>
      </c>
      <c r="C23" s="142">
        <v>0</v>
      </c>
      <c r="D23" s="142">
        <v>0</v>
      </c>
      <c r="E23" s="142">
        <v>0</v>
      </c>
      <c r="F23" s="142">
        <v>0</v>
      </c>
    </row>
    <row r="24" spans="1:256" ht="31.2">
      <c r="A24" s="138">
        <v>17</v>
      </c>
      <c r="B24" s="141" t="s">
        <v>339</v>
      </c>
      <c r="C24" s="142">
        <v>0</v>
      </c>
      <c r="D24" s="142">
        <v>0</v>
      </c>
      <c r="E24" s="142">
        <v>0</v>
      </c>
      <c r="F24" s="142">
        <v>0</v>
      </c>
    </row>
    <row r="25" spans="1:256" ht="31.2">
      <c r="A25" s="138">
        <v>18</v>
      </c>
      <c r="B25" s="143" t="s">
        <v>340</v>
      </c>
      <c r="C25" s="144">
        <v>0</v>
      </c>
      <c r="D25" s="144">
        <v>0</v>
      </c>
      <c r="E25" s="144">
        <v>0</v>
      </c>
      <c r="F25" s="144"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  <c r="ET25" s="145"/>
      <c r="EU25" s="145"/>
      <c r="EV25" s="145"/>
      <c r="EW25" s="145"/>
      <c r="EX25" s="145"/>
      <c r="EY25" s="145"/>
      <c r="EZ25" s="145"/>
      <c r="FA25" s="145"/>
      <c r="FB25" s="145"/>
      <c r="FC25" s="145"/>
      <c r="FD25" s="145"/>
      <c r="FE25" s="145"/>
      <c r="FF25" s="145"/>
      <c r="FG25" s="145"/>
      <c r="FH25" s="145"/>
      <c r="FI25" s="145"/>
      <c r="FJ25" s="145"/>
      <c r="FK25" s="145"/>
      <c r="FL25" s="145"/>
      <c r="FM25" s="145"/>
      <c r="FN25" s="145"/>
      <c r="FO25" s="145"/>
      <c r="FP25" s="145"/>
      <c r="FQ25" s="145"/>
      <c r="FR25" s="145"/>
      <c r="FS25" s="145"/>
      <c r="FT25" s="145"/>
      <c r="FU25" s="145"/>
      <c r="FV25" s="145"/>
      <c r="FW25" s="145"/>
      <c r="FX25" s="145"/>
      <c r="FY25" s="145"/>
      <c r="FZ25" s="145"/>
      <c r="GA25" s="145"/>
      <c r="GB25" s="145"/>
      <c r="GC25" s="145"/>
      <c r="GD25" s="145"/>
      <c r="GE25" s="145"/>
      <c r="GF25" s="145"/>
      <c r="GG25" s="145"/>
      <c r="GH25" s="145"/>
      <c r="GI25" s="145"/>
      <c r="GJ25" s="145"/>
      <c r="GK25" s="145"/>
      <c r="GL25" s="145"/>
      <c r="GM25" s="145"/>
      <c r="GN25" s="145"/>
      <c r="GO25" s="145"/>
      <c r="GP25" s="145"/>
      <c r="GQ25" s="145"/>
      <c r="GR25" s="145"/>
      <c r="GS25" s="145"/>
      <c r="GT25" s="145"/>
      <c r="GU25" s="145"/>
      <c r="GV25" s="145"/>
      <c r="GW25" s="145"/>
      <c r="GX25" s="145"/>
      <c r="GY25" s="145"/>
      <c r="GZ25" s="145"/>
      <c r="HA25" s="145"/>
      <c r="HB25" s="145"/>
      <c r="HC25" s="145"/>
      <c r="HD25" s="145"/>
      <c r="HE25" s="145"/>
      <c r="HF25" s="145"/>
      <c r="HG25" s="145"/>
      <c r="HH25" s="145"/>
      <c r="HI25" s="145"/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145"/>
      <c r="HU25" s="145"/>
      <c r="HV25" s="145"/>
      <c r="HW25" s="145"/>
      <c r="HX25" s="145"/>
      <c r="HY25" s="145"/>
      <c r="HZ25" s="145"/>
      <c r="IA25" s="145"/>
      <c r="IB25" s="145"/>
      <c r="IC25" s="145"/>
      <c r="ID25" s="145"/>
      <c r="IE25" s="145"/>
      <c r="IF25" s="145"/>
      <c r="IG25" s="145"/>
      <c r="IH25" s="145"/>
      <c r="II25" s="145"/>
      <c r="IJ25" s="145"/>
      <c r="IK25" s="145"/>
      <c r="IL25" s="145"/>
      <c r="IM25" s="145"/>
      <c r="IN25" s="145"/>
      <c r="IO25" s="145"/>
      <c r="IP25" s="145"/>
      <c r="IQ25" s="145"/>
      <c r="IR25" s="145"/>
      <c r="IS25" s="145"/>
      <c r="IT25" s="145"/>
      <c r="IU25" s="145"/>
      <c r="IV25" s="145"/>
    </row>
    <row r="26" spans="1:256">
      <c r="A26" s="138">
        <v>19</v>
      </c>
      <c r="B26" s="762" t="s">
        <v>342</v>
      </c>
      <c r="C26" s="763"/>
      <c r="D26" s="763"/>
      <c r="E26" s="763"/>
      <c r="F26" s="764"/>
    </row>
    <row r="27" spans="1:256">
      <c r="A27" s="138">
        <v>20</v>
      </c>
      <c r="B27" s="146" t="s">
        <v>343</v>
      </c>
      <c r="C27" s="484">
        <v>5258677</v>
      </c>
      <c r="D27" s="484">
        <v>6500000</v>
      </c>
      <c r="E27" s="484">
        <v>6500000</v>
      </c>
      <c r="F27" s="484">
        <v>6500000</v>
      </c>
      <c r="G27" s="147"/>
    </row>
    <row r="28" spans="1:256" ht="31.2">
      <c r="A28" s="138">
        <v>21</v>
      </c>
      <c r="B28" s="148" t="s">
        <v>344</v>
      </c>
      <c r="C28" s="484">
        <v>513155</v>
      </c>
      <c r="D28" s="484">
        <v>310000</v>
      </c>
      <c r="E28" s="484">
        <v>310000</v>
      </c>
      <c r="F28" s="484">
        <v>310000</v>
      </c>
      <c r="G28" s="147"/>
    </row>
    <row r="29" spans="1:256">
      <c r="A29" s="138">
        <v>22</v>
      </c>
      <c r="B29" s="146" t="s">
        <v>345</v>
      </c>
      <c r="C29" s="484">
        <v>0</v>
      </c>
      <c r="D29" s="484">
        <v>0</v>
      </c>
      <c r="E29" s="484">
        <v>0</v>
      </c>
      <c r="F29" s="484">
        <v>0</v>
      </c>
      <c r="G29" s="147"/>
    </row>
    <row r="30" spans="1:256" ht="31.2">
      <c r="A30" s="138">
        <v>23</v>
      </c>
      <c r="B30" s="148" t="s">
        <v>346</v>
      </c>
      <c r="C30" s="484">
        <v>0</v>
      </c>
      <c r="D30" s="484">
        <v>0</v>
      </c>
      <c r="E30" s="484">
        <v>0</v>
      </c>
      <c r="F30" s="484">
        <v>0</v>
      </c>
      <c r="G30" s="147"/>
    </row>
    <row r="31" spans="1:256">
      <c r="A31" s="138">
        <v>24</v>
      </c>
      <c r="B31" s="146" t="s">
        <v>347</v>
      </c>
      <c r="C31" s="484">
        <v>0</v>
      </c>
      <c r="D31" s="484">
        <v>0</v>
      </c>
      <c r="E31" s="484">
        <v>0</v>
      </c>
      <c r="F31" s="484">
        <v>0</v>
      </c>
      <c r="G31" s="147"/>
    </row>
    <row r="32" spans="1:256">
      <c r="A32" s="138">
        <v>25</v>
      </c>
      <c r="B32" s="146" t="s">
        <v>348</v>
      </c>
      <c r="C32" s="484">
        <v>0</v>
      </c>
      <c r="D32" s="484">
        <v>0</v>
      </c>
      <c r="E32" s="484">
        <v>0</v>
      </c>
      <c r="F32" s="484">
        <v>0</v>
      </c>
      <c r="G32" s="147"/>
    </row>
    <row r="33" spans="1:256">
      <c r="A33" s="138">
        <v>26</v>
      </c>
      <c r="B33" s="149" t="s">
        <v>349</v>
      </c>
      <c r="C33" s="485">
        <f>SUM(C27:C32)</f>
        <v>5771832</v>
      </c>
      <c r="D33" s="485">
        <f>SUM(D27:D32)</f>
        <v>6810000</v>
      </c>
      <c r="E33" s="485">
        <f>SUM(E27:E32)</f>
        <v>6810000</v>
      </c>
      <c r="F33" s="485">
        <f>SUM(F27:F32)</f>
        <v>6810000</v>
      </c>
      <c r="G33" s="150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5"/>
      <c r="BS33" s="145"/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5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H33" s="145"/>
      <c r="DI33" s="145"/>
      <c r="DJ33" s="145"/>
      <c r="DK33" s="145"/>
      <c r="DL33" s="145"/>
      <c r="DM33" s="145"/>
      <c r="DN33" s="145"/>
      <c r="DO33" s="145"/>
      <c r="DP33" s="145"/>
      <c r="DQ33" s="145"/>
      <c r="DR33" s="145"/>
      <c r="DS33" s="145"/>
      <c r="DT33" s="145"/>
      <c r="DU33" s="145"/>
      <c r="DV33" s="145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5"/>
      <c r="EI33" s="145"/>
      <c r="EJ33" s="145"/>
      <c r="EK33" s="145"/>
      <c r="EL33" s="145"/>
      <c r="EM33" s="145"/>
      <c r="EN33" s="145"/>
      <c r="EO33" s="145"/>
      <c r="EP33" s="145"/>
      <c r="EQ33" s="145"/>
      <c r="ER33" s="145"/>
      <c r="ES33" s="145"/>
      <c r="ET33" s="145"/>
      <c r="EU33" s="145"/>
      <c r="EV33" s="145"/>
      <c r="EW33" s="145"/>
      <c r="EX33" s="145"/>
      <c r="EY33" s="145"/>
      <c r="EZ33" s="145"/>
      <c r="FA33" s="145"/>
      <c r="FB33" s="145"/>
      <c r="FC33" s="145"/>
      <c r="FD33" s="145"/>
      <c r="FE33" s="145"/>
      <c r="FF33" s="145"/>
      <c r="FG33" s="145"/>
      <c r="FH33" s="145"/>
      <c r="FI33" s="145"/>
      <c r="FJ33" s="145"/>
      <c r="FK33" s="145"/>
      <c r="FL33" s="145"/>
      <c r="FM33" s="145"/>
      <c r="FN33" s="145"/>
      <c r="FO33" s="145"/>
      <c r="FP33" s="145"/>
      <c r="FQ33" s="145"/>
      <c r="FR33" s="145"/>
      <c r="FS33" s="145"/>
      <c r="FT33" s="145"/>
      <c r="FU33" s="145"/>
      <c r="FV33" s="145"/>
      <c r="FW33" s="145"/>
      <c r="FX33" s="145"/>
      <c r="FY33" s="145"/>
      <c r="FZ33" s="145"/>
      <c r="GA33" s="145"/>
      <c r="GB33" s="145"/>
      <c r="GC33" s="145"/>
      <c r="GD33" s="145"/>
      <c r="GE33" s="145"/>
      <c r="GF33" s="145"/>
      <c r="GG33" s="145"/>
      <c r="GH33" s="145"/>
      <c r="GI33" s="145"/>
      <c r="GJ33" s="145"/>
      <c r="GK33" s="145"/>
      <c r="GL33" s="145"/>
      <c r="GM33" s="145"/>
      <c r="GN33" s="145"/>
      <c r="GO33" s="145"/>
      <c r="GP33" s="145"/>
      <c r="GQ33" s="145"/>
      <c r="GR33" s="145"/>
      <c r="GS33" s="145"/>
      <c r="GT33" s="145"/>
      <c r="GU33" s="145"/>
      <c r="GV33" s="145"/>
      <c r="GW33" s="145"/>
      <c r="GX33" s="145"/>
      <c r="GY33" s="145"/>
      <c r="GZ33" s="145"/>
      <c r="HA33" s="145"/>
      <c r="HB33" s="145"/>
      <c r="HC33" s="145"/>
      <c r="HD33" s="145"/>
      <c r="HE33" s="145"/>
      <c r="HF33" s="145"/>
      <c r="HG33" s="145"/>
      <c r="HH33" s="145"/>
      <c r="HI33" s="145"/>
      <c r="HJ33" s="145"/>
      <c r="HK33" s="145"/>
      <c r="HL33" s="145"/>
      <c r="HM33" s="145"/>
      <c r="HN33" s="145"/>
      <c r="HO33" s="145"/>
      <c r="HP33" s="145"/>
      <c r="HQ33" s="145"/>
      <c r="HR33" s="145"/>
      <c r="HS33" s="145"/>
      <c r="HT33" s="145"/>
      <c r="HU33" s="145"/>
      <c r="HV33" s="145"/>
      <c r="HW33" s="145"/>
      <c r="HX33" s="145"/>
      <c r="HY33" s="145"/>
      <c r="HZ33" s="145"/>
      <c r="IA33" s="145"/>
      <c r="IB33" s="145"/>
      <c r="IC33" s="145"/>
      <c r="ID33" s="145"/>
      <c r="IE33" s="145"/>
      <c r="IF33" s="145"/>
      <c r="IG33" s="145"/>
      <c r="IH33" s="145"/>
      <c r="II33" s="145"/>
      <c r="IJ33" s="145"/>
      <c r="IK33" s="145"/>
      <c r="IL33" s="145"/>
      <c r="IM33" s="145"/>
      <c r="IN33" s="145"/>
      <c r="IO33" s="145"/>
      <c r="IP33" s="145"/>
      <c r="IQ33" s="145"/>
      <c r="IR33" s="145"/>
      <c r="IS33" s="145"/>
      <c r="IT33" s="145"/>
      <c r="IU33" s="145"/>
      <c r="IV33" s="145"/>
    </row>
  </sheetData>
  <mergeCells count="6">
    <mergeCell ref="B1:F1"/>
    <mergeCell ref="A3:F3"/>
    <mergeCell ref="B8:F8"/>
    <mergeCell ref="B17:F17"/>
    <mergeCell ref="B26:F26"/>
    <mergeCell ref="B4:E4"/>
  </mergeCells>
  <pageMargins left="0.7" right="0.7" top="0.75" bottom="0.75" header="0.3" footer="0.3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957"/>
  <sheetViews>
    <sheetView view="pageBreakPreview" zoomScale="60" zoomScaleNormal="100" workbookViewId="0">
      <selection activeCell="F4" sqref="F4"/>
    </sheetView>
  </sheetViews>
  <sheetFormatPr defaultColWidth="14.44140625" defaultRowHeight="14.4"/>
  <cols>
    <col min="1" max="1" width="3.6640625" style="166" customWidth="1"/>
    <col min="2" max="2" width="37.5546875" style="166" customWidth="1"/>
    <col min="3" max="3" width="16.33203125" style="166" customWidth="1"/>
    <col min="4" max="7" width="13.33203125" style="166" customWidth="1"/>
    <col min="8" max="8" width="8" style="166" customWidth="1"/>
    <col min="9" max="9" width="9.5546875" style="166" customWidth="1"/>
    <col min="10" max="10" width="10.6640625" style="166" customWidth="1"/>
    <col min="11" max="22" width="8" style="166" customWidth="1"/>
    <col min="23" max="16384" width="14.44140625" style="166"/>
  </cols>
  <sheetData>
    <row r="1" spans="1:7" ht="16.5" customHeight="1">
      <c r="A1" s="486"/>
      <c r="B1" s="769" t="s">
        <v>710</v>
      </c>
      <c r="C1" s="769"/>
      <c r="D1" s="770"/>
      <c r="E1" s="701"/>
      <c r="F1" s="701"/>
      <c r="G1" s="701"/>
    </row>
    <row r="2" spans="1:7" ht="31.5" customHeight="1">
      <c r="A2" s="200"/>
      <c r="B2" s="766" t="s">
        <v>694</v>
      </c>
      <c r="C2" s="766"/>
      <c r="D2" s="767"/>
      <c r="E2" s="768"/>
      <c r="F2" s="768"/>
      <c r="G2" s="768"/>
    </row>
    <row r="3" spans="1:7" ht="12.75" customHeight="1">
      <c r="A3" s="21"/>
      <c r="B3" s="21"/>
      <c r="C3" s="21"/>
      <c r="D3" s="487"/>
      <c r="E3" s="487"/>
      <c r="F3" s="487"/>
      <c r="G3" s="487"/>
    </row>
    <row r="4" spans="1:7" ht="38.25" customHeight="1">
      <c r="A4" s="21"/>
      <c r="B4" s="43"/>
      <c r="C4" s="43" t="s">
        <v>616</v>
      </c>
      <c r="D4" s="488" t="s">
        <v>695</v>
      </c>
      <c r="E4" s="488" t="s">
        <v>613</v>
      </c>
      <c r="F4" s="488" t="s">
        <v>614</v>
      </c>
      <c r="G4" s="488" t="s">
        <v>615</v>
      </c>
    </row>
    <row r="5" spans="1:7" ht="33" customHeight="1">
      <c r="A5" s="21"/>
      <c r="B5" s="489" t="s">
        <v>0</v>
      </c>
      <c r="C5" s="489"/>
      <c r="D5" s="487"/>
      <c r="E5" s="487"/>
      <c r="F5" s="487"/>
      <c r="G5" s="487"/>
    </row>
    <row r="6" spans="1:7" ht="30.75" customHeight="1">
      <c r="A6" s="21">
        <v>1</v>
      </c>
      <c r="B6" s="499" t="s">
        <v>443</v>
      </c>
      <c r="C6" s="500">
        <v>11212646</v>
      </c>
      <c r="D6" s="501">
        <v>11303314</v>
      </c>
      <c r="E6" s="501">
        <v>11303314</v>
      </c>
      <c r="F6" s="501">
        <v>11303314</v>
      </c>
      <c r="G6" s="501">
        <v>11303314</v>
      </c>
    </row>
    <row r="7" spans="1:7" ht="24" customHeight="1">
      <c r="A7" s="21">
        <v>2</v>
      </c>
      <c r="B7" s="502" t="s">
        <v>444</v>
      </c>
      <c r="C7" s="498">
        <v>0</v>
      </c>
      <c r="D7" s="498">
        <v>7587776</v>
      </c>
      <c r="E7" s="498">
        <v>0</v>
      </c>
      <c r="F7" s="498">
        <v>0</v>
      </c>
      <c r="G7" s="498">
        <v>0</v>
      </c>
    </row>
    <row r="8" spans="1:7" ht="24" customHeight="1">
      <c r="A8" s="21">
        <v>3</v>
      </c>
      <c r="B8" s="321" t="s">
        <v>445</v>
      </c>
      <c r="C8" s="498">
        <v>5258677</v>
      </c>
      <c r="D8" s="498">
        <v>6500000</v>
      </c>
      <c r="E8" s="498">
        <v>6500000</v>
      </c>
      <c r="F8" s="498">
        <v>6500000</v>
      </c>
      <c r="G8" s="498">
        <v>6500000</v>
      </c>
    </row>
    <row r="9" spans="1:7" ht="26.25" customHeight="1">
      <c r="A9" s="21">
        <v>4</v>
      </c>
      <c r="B9" s="503" t="s">
        <v>14</v>
      </c>
      <c r="C9" s="498">
        <v>1035715</v>
      </c>
      <c r="D9" s="498">
        <v>560000</v>
      </c>
      <c r="E9" s="498">
        <v>560000</v>
      </c>
      <c r="F9" s="498">
        <v>560000</v>
      </c>
      <c r="G9" s="498">
        <v>560000</v>
      </c>
    </row>
    <row r="10" spans="1:7" ht="36" customHeight="1">
      <c r="A10" s="21">
        <v>5</v>
      </c>
      <c r="B10" s="504" t="s">
        <v>446</v>
      </c>
      <c r="C10" s="505">
        <v>0</v>
      </c>
      <c r="D10" s="506">
        <v>0</v>
      </c>
      <c r="E10" s="506">
        <v>0</v>
      </c>
      <c r="F10" s="506">
        <v>0</v>
      </c>
      <c r="G10" s="506">
        <v>0</v>
      </c>
    </row>
    <row r="11" spans="1:7" ht="27" customHeight="1">
      <c r="A11" s="21">
        <v>6</v>
      </c>
      <c r="B11" s="504" t="s">
        <v>447</v>
      </c>
      <c r="C11" s="505">
        <v>0</v>
      </c>
      <c r="D11" s="506">
        <v>0</v>
      </c>
      <c r="E11" s="506">
        <v>0</v>
      </c>
      <c r="F11" s="506">
        <v>0</v>
      </c>
      <c r="G11" s="506">
        <v>0</v>
      </c>
    </row>
    <row r="12" spans="1:7" ht="27" customHeight="1">
      <c r="A12" s="21">
        <v>7</v>
      </c>
      <c r="B12" s="504" t="s">
        <v>448</v>
      </c>
      <c r="C12" s="505">
        <v>0</v>
      </c>
      <c r="D12" s="506">
        <v>0</v>
      </c>
      <c r="E12" s="506">
        <v>0</v>
      </c>
      <c r="F12" s="506">
        <v>0</v>
      </c>
      <c r="G12" s="506">
        <v>0</v>
      </c>
    </row>
    <row r="13" spans="1:7" ht="25.5" customHeight="1">
      <c r="A13" s="490">
        <v>8</v>
      </c>
      <c r="B13" s="507" t="s">
        <v>449</v>
      </c>
      <c r="C13" s="508">
        <f>SUM(C6:C12)</f>
        <v>17507038</v>
      </c>
      <c r="D13" s="509">
        <f t="shared" ref="D13:G13" si="0">SUM(D6:D12)</f>
        <v>25951090</v>
      </c>
      <c r="E13" s="509">
        <f t="shared" si="0"/>
        <v>18363314</v>
      </c>
      <c r="F13" s="509">
        <f t="shared" si="0"/>
        <v>18363314</v>
      </c>
      <c r="G13" s="509">
        <f t="shared" si="0"/>
        <v>18363314</v>
      </c>
    </row>
    <row r="14" spans="1:7" ht="34.5" customHeight="1">
      <c r="A14" s="170">
        <v>9</v>
      </c>
      <c r="B14" s="510" t="s">
        <v>450</v>
      </c>
      <c r="C14" s="511"/>
      <c r="D14" s="512"/>
      <c r="E14" s="512"/>
      <c r="F14" s="512"/>
      <c r="G14" s="512"/>
    </row>
    <row r="15" spans="1:7" ht="42.75" customHeight="1">
      <c r="A15" s="21">
        <v>10</v>
      </c>
      <c r="B15" s="513" t="s">
        <v>617</v>
      </c>
      <c r="C15" s="514">
        <v>452133</v>
      </c>
      <c r="D15" s="514">
        <v>0</v>
      </c>
      <c r="E15" s="514">
        <v>0</v>
      </c>
      <c r="F15" s="514">
        <v>0</v>
      </c>
      <c r="G15" s="514">
        <v>0</v>
      </c>
    </row>
    <row r="16" spans="1:7" ht="18" customHeight="1">
      <c r="A16" s="21">
        <v>12</v>
      </c>
      <c r="B16" s="515" t="s">
        <v>24</v>
      </c>
      <c r="C16" s="516">
        <v>18370981</v>
      </c>
      <c r="D16" s="516">
        <v>10195694</v>
      </c>
      <c r="E16" s="516">
        <v>8000000</v>
      </c>
      <c r="F16" s="516">
        <v>0</v>
      </c>
      <c r="G16" s="516"/>
    </row>
    <row r="17" spans="1:10" ht="18" customHeight="1">
      <c r="A17" s="21">
        <v>13</v>
      </c>
      <c r="B17" s="515" t="s">
        <v>451</v>
      </c>
      <c r="C17" s="516">
        <v>0</v>
      </c>
      <c r="D17" s="516">
        <v>0</v>
      </c>
      <c r="E17" s="516">
        <v>0</v>
      </c>
      <c r="F17" s="516">
        <v>0</v>
      </c>
      <c r="G17" s="516">
        <v>0</v>
      </c>
    </row>
    <row r="18" spans="1:10" ht="22.5" customHeight="1">
      <c r="A18" s="492">
        <v>14</v>
      </c>
      <c r="B18" s="517" t="s">
        <v>25</v>
      </c>
      <c r="C18" s="518">
        <f>SUM(C15:C17)</f>
        <v>18823114</v>
      </c>
      <c r="D18" s="519">
        <f t="shared" ref="D18:G18" si="1">SUM(D15:D17)</f>
        <v>10195694</v>
      </c>
      <c r="E18" s="519">
        <f t="shared" si="1"/>
        <v>8000000</v>
      </c>
      <c r="F18" s="519">
        <f t="shared" si="1"/>
        <v>0</v>
      </c>
      <c r="G18" s="519">
        <f t="shared" si="1"/>
        <v>0</v>
      </c>
    </row>
    <row r="19" spans="1:10" ht="19.5" customHeight="1">
      <c r="A19" s="245">
        <v>15</v>
      </c>
      <c r="B19" s="246" t="s">
        <v>26</v>
      </c>
      <c r="C19" s="497">
        <f>SUM(C13,C18)</f>
        <v>36330152</v>
      </c>
      <c r="D19" s="520">
        <f t="shared" ref="D19:G19" si="2">SUM(D13,D18)</f>
        <v>36146784</v>
      </c>
      <c r="E19" s="520">
        <f t="shared" si="2"/>
        <v>26363314</v>
      </c>
      <c r="F19" s="520">
        <f t="shared" si="2"/>
        <v>18363314</v>
      </c>
      <c r="G19" s="520">
        <f t="shared" si="2"/>
        <v>18363314</v>
      </c>
      <c r="H19" s="174"/>
      <c r="I19" s="174"/>
      <c r="J19" s="174"/>
    </row>
    <row r="20" spans="1:10" ht="9" customHeight="1">
      <c r="A20" s="21"/>
      <c r="B20" s="521"/>
      <c r="C20" s="498"/>
      <c r="D20" s="516"/>
      <c r="E20" s="516"/>
      <c r="F20" s="516"/>
      <c r="G20" s="516"/>
      <c r="H20" s="174"/>
      <c r="I20" s="174"/>
      <c r="J20" s="174"/>
    </row>
    <row r="21" spans="1:10" ht="4.2" customHeight="1">
      <c r="A21" s="21"/>
      <c r="B21" s="489"/>
      <c r="C21" s="498"/>
      <c r="D21" s="516"/>
      <c r="E21" s="516"/>
      <c r="F21" s="516"/>
      <c r="G21" s="516"/>
      <c r="H21" s="174"/>
      <c r="I21" s="174"/>
      <c r="J21" s="174"/>
    </row>
    <row r="22" spans="1:10" ht="19.5" customHeight="1">
      <c r="A22" s="21"/>
      <c r="B22" s="489" t="s">
        <v>27</v>
      </c>
      <c r="C22" s="498"/>
      <c r="D22" s="516"/>
      <c r="E22" s="516"/>
      <c r="F22" s="516"/>
      <c r="G22" s="516"/>
      <c r="H22" s="174"/>
      <c r="I22" s="174"/>
      <c r="J22" s="174"/>
    </row>
    <row r="23" spans="1:10" ht="19.5" customHeight="1">
      <c r="A23" s="21">
        <v>1</v>
      </c>
      <c r="B23" s="515" t="s">
        <v>452</v>
      </c>
      <c r="C23" s="516">
        <v>4772514</v>
      </c>
      <c r="D23" s="516">
        <v>4588648</v>
      </c>
      <c r="E23" s="516">
        <v>4588648</v>
      </c>
      <c r="F23" s="516">
        <v>4588648</v>
      </c>
      <c r="G23" s="516">
        <v>4588648</v>
      </c>
      <c r="H23" s="175"/>
      <c r="I23" s="175"/>
      <c r="J23" s="174"/>
    </row>
    <row r="24" spans="1:10" ht="19.5" customHeight="1">
      <c r="A24" s="21">
        <v>2</v>
      </c>
      <c r="B24" s="515" t="s">
        <v>453</v>
      </c>
      <c r="C24" s="516">
        <v>937020</v>
      </c>
      <c r="D24" s="516">
        <v>890000</v>
      </c>
      <c r="E24" s="516">
        <v>890000</v>
      </c>
      <c r="F24" s="516">
        <v>890000</v>
      </c>
      <c r="G24" s="516">
        <v>890000</v>
      </c>
      <c r="H24" s="175"/>
      <c r="I24" s="175"/>
      <c r="J24" s="174"/>
    </row>
    <row r="25" spans="1:10" ht="19.5" customHeight="1">
      <c r="A25" s="21">
        <v>3</v>
      </c>
      <c r="B25" s="515" t="s">
        <v>29</v>
      </c>
      <c r="C25" s="516">
        <v>4403765</v>
      </c>
      <c r="D25" s="516">
        <v>5710000</v>
      </c>
      <c r="E25" s="516">
        <v>5710000</v>
      </c>
      <c r="F25" s="516">
        <v>5710000</v>
      </c>
      <c r="G25" s="516">
        <v>5710000</v>
      </c>
      <c r="H25" s="176"/>
      <c r="I25" s="176"/>
      <c r="J25" s="177"/>
    </row>
    <row r="26" spans="1:10" ht="19.5" customHeight="1">
      <c r="A26" s="21">
        <v>4</v>
      </c>
      <c r="B26" s="515" t="s">
        <v>30</v>
      </c>
      <c r="C26" s="516">
        <v>0</v>
      </c>
      <c r="D26" s="516">
        <v>0</v>
      </c>
      <c r="E26" s="516">
        <v>0</v>
      </c>
      <c r="F26" s="516">
        <v>0</v>
      </c>
      <c r="G26" s="516">
        <v>0</v>
      </c>
      <c r="H26" s="174"/>
      <c r="I26" s="174"/>
      <c r="J26" s="174"/>
    </row>
    <row r="27" spans="1:10" ht="25.5" customHeight="1">
      <c r="A27" s="21">
        <v>5</v>
      </c>
      <c r="B27" s="515" t="s">
        <v>454</v>
      </c>
      <c r="C27" s="516">
        <v>855000</v>
      </c>
      <c r="D27" s="516">
        <v>1274500</v>
      </c>
      <c r="E27" s="516">
        <v>1274500</v>
      </c>
      <c r="F27" s="516">
        <v>1274500</v>
      </c>
      <c r="G27" s="516">
        <v>1274500</v>
      </c>
      <c r="H27" s="174"/>
      <c r="I27" s="174"/>
      <c r="J27" s="174"/>
    </row>
    <row r="28" spans="1:10" ht="25.5" customHeight="1">
      <c r="A28" s="21">
        <v>6</v>
      </c>
      <c r="B28" s="515" t="s">
        <v>455</v>
      </c>
      <c r="C28" s="516"/>
      <c r="D28" s="516"/>
      <c r="E28" s="516"/>
      <c r="F28" s="516"/>
      <c r="G28" s="516"/>
      <c r="H28" s="174"/>
      <c r="I28" s="174"/>
      <c r="J28" s="174"/>
    </row>
    <row r="29" spans="1:10" ht="33" customHeight="1">
      <c r="A29" s="21">
        <v>7</v>
      </c>
      <c r="B29" s="515" t="s">
        <v>31</v>
      </c>
      <c r="C29" s="516">
        <v>4861139</v>
      </c>
      <c r="D29" s="516">
        <v>5075553</v>
      </c>
      <c r="E29" s="516">
        <v>5075553</v>
      </c>
      <c r="F29" s="516">
        <v>5075553</v>
      </c>
      <c r="G29" s="516">
        <v>5075553</v>
      </c>
      <c r="H29" s="174"/>
      <c r="I29" s="174"/>
      <c r="J29" s="174"/>
    </row>
    <row r="30" spans="1:10" ht="31.5" customHeight="1">
      <c r="A30" s="21">
        <v>8</v>
      </c>
      <c r="B30" s="515" t="s">
        <v>33</v>
      </c>
      <c r="C30" s="516">
        <v>98000</v>
      </c>
      <c r="D30" s="516">
        <v>130000</v>
      </c>
      <c r="E30" s="516">
        <v>130000</v>
      </c>
      <c r="F30" s="516">
        <v>130000</v>
      </c>
      <c r="G30" s="516">
        <v>130000</v>
      </c>
      <c r="H30" s="174"/>
      <c r="I30" s="174"/>
      <c r="J30" s="174"/>
    </row>
    <row r="31" spans="1:10" ht="19.5" customHeight="1">
      <c r="A31" s="21">
        <v>9</v>
      </c>
      <c r="B31" s="515" t="s">
        <v>34</v>
      </c>
      <c r="C31" s="516">
        <v>0</v>
      </c>
      <c r="D31" s="516">
        <v>1369947</v>
      </c>
      <c r="E31" s="516"/>
      <c r="F31" s="516"/>
      <c r="G31" s="516"/>
      <c r="H31" s="174"/>
      <c r="I31" s="174"/>
      <c r="J31" s="174"/>
    </row>
    <row r="32" spans="1:10" ht="19.5" customHeight="1">
      <c r="A32" s="252">
        <v>10</v>
      </c>
      <c r="B32" s="522" t="s">
        <v>35</v>
      </c>
      <c r="C32" s="523">
        <f>SUM(C23:C31)</f>
        <v>15927438</v>
      </c>
      <c r="D32" s="523">
        <f t="shared" ref="D32:E32" si="3">SUM(D23:D31)</f>
        <v>19038648</v>
      </c>
      <c r="E32" s="523">
        <f t="shared" si="3"/>
        <v>17668701</v>
      </c>
      <c r="F32" s="523">
        <f t="shared" ref="F32:G32" si="4">SUM(F23:F31)</f>
        <v>17668701</v>
      </c>
      <c r="G32" s="523">
        <f t="shared" si="4"/>
        <v>17668701</v>
      </c>
      <c r="H32" s="174"/>
      <c r="I32" s="174"/>
      <c r="J32" s="174"/>
    </row>
    <row r="33" spans="1:10" ht="19.5" customHeight="1">
      <c r="A33" s="493"/>
      <c r="B33" s="524"/>
      <c r="C33" s="525"/>
      <c r="D33" s="516"/>
      <c r="E33" s="516"/>
      <c r="F33" s="516"/>
      <c r="G33" s="516"/>
      <c r="H33" s="174"/>
      <c r="I33" s="174"/>
      <c r="J33" s="174"/>
    </row>
    <row r="34" spans="1:10" ht="19.5" customHeight="1">
      <c r="A34" s="493">
        <v>11</v>
      </c>
      <c r="B34" s="526" t="s">
        <v>456</v>
      </c>
      <c r="C34" s="527">
        <v>9769648</v>
      </c>
      <c r="D34" s="516">
        <v>1651000</v>
      </c>
      <c r="E34" s="516">
        <v>8000000</v>
      </c>
      <c r="F34" s="516"/>
      <c r="G34" s="516"/>
      <c r="H34" s="176"/>
      <c r="I34" s="176"/>
      <c r="J34" s="174"/>
    </row>
    <row r="35" spans="1:10" ht="19.5" customHeight="1">
      <c r="A35" s="21">
        <v>12</v>
      </c>
      <c r="B35" s="528" t="s">
        <v>175</v>
      </c>
      <c r="C35" s="516">
        <v>0</v>
      </c>
      <c r="D35" s="516">
        <v>3413000</v>
      </c>
      <c r="E35" s="516">
        <v>0</v>
      </c>
      <c r="F35" s="516"/>
      <c r="G35" s="516"/>
      <c r="H35" s="175"/>
      <c r="I35" s="175"/>
      <c r="J35" s="174"/>
    </row>
    <row r="36" spans="1:10" ht="24.75" customHeight="1">
      <c r="A36" s="21">
        <v>13</v>
      </c>
      <c r="B36" s="515" t="s">
        <v>36</v>
      </c>
      <c r="C36" s="516">
        <v>0</v>
      </c>
      <c r="D36" s="516">
        <v>1758</v>
      </c>
      <c r="E36" s="516">
        <v>0</v>
      </c>
      <c r="F36" s="516"/>
      <c r="G36" s="516"/>
      <c r="H36" s="174"/>
      <c r="I36" s="174"/>
      <c r="J36" s="174"/>
    </row>
    <row r="37" spans="1:10" ht="34.5" customHeight="1">
      <c r="A37" s="21">
        <v>14</v>
      </c>
      <c r="B37" s="515" t="s">
        <v>37</v>
      </c>
      <c r="C37" s="516">
        <v>0</v>
      </c>
      <c r="D37" s="516">
        <v>0</v>
      </c>
      <c r="E37" s="516">
        <v>0</v>
      </c>
      <c r="F37" s="516"/>
      <c r="G37" s="516"/>
      <c r="H37" s="174"/>
      <c r="I37" s="174"/>
      <c r="J37" s="174"/>
    </row>
    <row r="38" spans="1:10" ht="19.5" customHeight="1">
      <c r="A38" s="21">
        <v>15</v>
      </c>
      <c r="B38" s="515" t="s">
        <v>38</v>
      </c>
      <c r="C38" s="516">
        <v>0</v>
      </c>
      <c r="D38" s="516">
        <v>11590245</v>
      </c>
      <c r="E38" s="516">
        <v>694613</v>
      </c>
      <c r="F38" s="516">
        <v>694613</v>
      </c>
      <c r="G38" s="516">
        <v>694613</v>
      </c>
      <c r="H38" s="174"/>
      <c r="I38" s="174"/>
      <c r="J38" s="174"/>
    </row>
    <row r="39" spans="1:10" ht="19.5" customHeight="1">
      <c r="A39" s="252">
        <v>16</v>
      </c>
      <c r="B39" s="522" t="s">
        <v>39</v>
      </c>
      <c r="C39" s="523">
        <f>SUM(C34:C38)</f>
        <v>9769648</v>
      </c>
      <c r="D39" s="523">
        <f t="shared" ref="D39:G39" si="5">SUM(D34:D38)</f>
        <v>16656003</v>
      </c>
      <c r="E39" s="523">
        <f t="shared" si="5"/>
        <v>8694613</v>
      </c>
      <c r="F39" s="523">
        <f t="shared" si="5"/>
        <v>694613</v>
      </c>
      <c r="G39" s="523">
        <f t="shared" si="5"/>
        <v>694613</v>
      </c>
      <c r="H39" s="174"/>
      <c r="I39" s="174"/>
      <c r="J39" s="174"/>
    </row>
    <row r="40" spans="1:10" ht="19.5" customHeight="1">
      <c r="A40" s="494">
        <v>17</v>
      </c>
      <c r="B40" s="529" t="s">
        <v>83</v>
      </c>
      <c r="C40" s="530">
        <f>SUM(C32,C39)</f>
        <v>25697086</v>
      </c>
      <c r="D40" s="509">
        <f t="shared" ref="D40:G40" si="6">SUM(D32,D39)</f>
        <v>35694651</v>
      </c>
      <c r="E40" s="509">
        <f t="shared" si="6"/>
        <v>26363314</v>
      </c>
      <c r="F40" s="509">
        <f t="shared" si="6"/>
        <v>18363314</v>
      </c>
      <c r="G40" s="509">
        <f t="shared" si="6"/>
        <v>18363314</v>
      </c>
      <c r="H40" s="174"/>
      <c r="I40" s="174"/>
      <c r="J40" s="174"/>
    </row>
    <row r="41" spans="1:10" ht="19.5" customHeight="1">
      <c r="A41" s="21">
        <v>18</v>
      </c>
      <c r="B41" s="531" t="s">
        <v>40</v>
      </c>
      <c r="C41" s="516">
        <v>0</v>
      </c>
      <c r="D41" s="527">
        <v>0</v>
      </c>
      <c r="E41" s="527">
        <v>0</v>
      </c>
      <c r="F41" s="527">
        <v>0</v>
      </c>
      <c r="G41" s="527">
        <v>0</v>
      </c>
      <c r="H41" s="174"/>
      <c r="I41" s="174"/>
      <c r="J41" s="174"/>
    </row>
    <row r="42" spans="1:10" ht="19.5" customHeight="1">
      <c r="A42" s="21">
        <v>19</v>
      </c>
      <c r="B42" s="531" t="s">
        <v>41</v>
      </c>
      <c r="C42" s="516">
        <v>0</v>
      </c>
      <c r="D42" s="516">
        <f>SUM('[1]2.bevételek kiad. int.'!K83)</f>
        <v>0</v>
      </c>
      <c r="E42" s="516">
        <f>SUM('[1]2.bevételek kiad. int.'!L83)</f>
        <v>0</v>
      </c>
      <c r="F42" s="516">
        <f>SUM('[1]2.bevételek kiad. int.'!M83)</f>
        <v>0</v>
      </c>
      <c r="G42" s="516">
        <f>SUM('[1]2.bevételek kiad. int.'!N83)</f>
        <v>0</v>
      </c>
      <c r="H42" s="174"/>
      <c r="I42" s="174"/>
      <c r="J42" s="174"/>
    </row>
    <row r="43" spans="1:10" ht="32.25" customHeight="1">
      <c r="A43" s="21"/>
      <c r="B43" s="531" t="s">
        <v>457</v>
      </c>
      <c r="C43" s="516">
        <v>0</v>
      </c>
      <c r="D43" s="527">
        <v>0</v>
      </c>
      <c r="E43" s="527">
        <v>0</v>
      </c>
      <c r="F43" s="527">
        <v>0</v>
      </c>
      <c r="G43" s="527">
        <v>0</v>
      </c>
      <c r="H43" s="174"/>
      <c r="I43" s="174"/>
      <c r="J43" s="174"/>
    </row>
    <row r="44" spans="1:10" ht="32.25" customHeight="1">
      <c r="A44" s="21">
        <v>20</v>
      </c>
      <c r="B44" s="531" t="s">
        <v>458</v>
      </c>
      <c r="C44" s="516">
        <v>0</v>
      </c>
      <c r="D44" s="527">
        <v>0</v>
      </c>
      <c r="E44" s="527">
        <v>0</v>
      </c>
      <c r="F44" s="527">
        <v>0</v>
      </c>
      <c r="G44" s="527">
        <v>0</v>
      </c>
      <c r="H44" s="174"/>
      <c r="I44" s="174"/>
      <c r="J44" s="174"/>
    </row>
    <row r="45" spans="1:10" ht="24.75" customHeight="1">
      <c r="A45" s="21">
        <v>21</v>
      </c>
      <c r="B45" s="531" t="s">
        <v>223</v>
      </c>
      <c r="C45" s="516">
        <v>437372</v>
      </c>
      <c r="D45" s="527">
        <v>452133</v>
      </c>
      <c r="E45" s="527">
        <v>0</v>
      </c>
      <c r="F45" s="527">
        <v>0</v>
      </c>
      <c r="G45" s="527">
        <v>0</v>
      </c>
      <c r="H45" s="174"/>
      <c r="I45" s="174"/>
      <c r="J45" s="174"/>
    </row>
    <row r="46" spans="1:10" ht="19.5" customHeight="1">
      <c r="A46" s="495">
        <v>22</v>
      </c>
      <c r="B46" s="532" t="s">
        <v>42</v>
      </c>
      <c r="C46" s="518">
        <f>SUM(C41:C45)</f>
        <v>437372</v>
      </c>
      <c r="D46" s="518">
        <f t="shared" ref="D46:E46" si="7">SUM(D41:D45)</f>
        <v>452133</v>
      </c>
      <c r="E46" s="518">
        <f t="shared" si="7"/>
        <v>0</v>
      </c>
      <c r="F46" s="518">
        <f t="shared" ref="F46:G46" si="8">SUM(F41:F45)</f>
        <v>0</v>
      </c>
      <c r="G46" s="518">
        <f t="shared" si="8"/>
        <v>0</v>
      </c>
      <c r="H46" s="174"/>
      <c r="I46" s="174"/>
      <c r="J46" s="174"/>
    </row>
    <row r="47" spans="1:10" ht="33" customHeight="1">
      <c r="A47" s="258">
        <v>23</v>
      </c>
      <c r="B47" s="246" t="s">
        <v>43</v>
      </c>
      <c r="C47" s="497">
        <f>SUM(C40,C46)</f>
        <v>26134458</v>
      </c>
      <c r="D47" s="520">
        <f>SUM(D40,D46)</f>
        <v>36146784</v>
      </c>
      <c r="E47" s="520">
        <f>SUM(E40,E46)</f>
        <v>26363314</v>
      </c>
      <c r="F47" s="520">
        <f>SUM(F40,F46)</f>
        <v>18363314</v>
      </c>
      <c r="G47" s="520">
        <f>SUM(G40,G46)</f>
        <v>18363314</v>
      </c>
      <c r="H47" s="174"/>
      <c r="I47" s="174"/>
      <c r="J47" s="174"/>
    </row>
    <row r="48" spans="1:10" ht="5.4" customHeight="1">
      <c r="A48" s="493"/>
      <c r="B48" s="496"/>
      <c r="C48" s="496"/>
      <c r="D48" s="491"/>
      <c r="E48" s="491"/>
      <c r="F48" s="491"/>
      <c r="G48" s="491"/>
    </row>
    <row r="49" spans="1:3" ht="31.5" customHeight="1">
      <c r="A49" s="126"/>
      <c r="B49" s="183"/>
      <c r="C49" s="183"/>
    </row>
    <row r="50" spans="1:3" ht="15.75" customHeight="1">
      <c r="A50" s="126"/>
      <c r="B50" s="183"/>
      <c r="C50" s="183"/>
    </row>
    <row r="51" spans="1:3" ht="12.75" customHeight="1">
      <c r="A51" s="126"/>
      <c r="B51" s="184"/>
      <c r="C51" s="184"/>
    </row>
    <row r="52" spans="1:3" ht="12.75" customHeight="1">
      <c r="A52" s="126"/>
      <c r="B52" s="184"/>
      <c r="C52" s="184"/>
    </row>
    <row r="53" spans="1:3" ht="12.75" customHeight="1">
      <c r="A53" s="126"/>
      <c r="B53" s="184"/>
      <c r="C53" s="184"/>
    </row>
    <row r="54" spans="1:3" ht="12.75" customHeight="1">
      <c r="A54" s="185"/>
      <c r="B54" s="186"/>
      <c r="C54" s="186"/>
    </row>
    <row r="55" spans="1:3" ht="25.5" customHeight="1">
      <c r="A55" s="185"/>
      <c r="B55" s="187"/>
      <c r="C55" s="187"/>
    </row>
    <row r="56" spans="1:3" ht="12.75" customHeight="1">
      <c r="A56" s="185"/>
      <c r="B56" s="187"/>
      <c r="C56" s="187"/>
    </row>
    <row r="57" spans="1:3" ht="12.75" customHeight="1">
      <c r="A57" s="185"/>
      <c r="B57" s="186"/>
      <c r="C57" s="186"/>
    </row>
    <row r="58" spans="1:3" ht="12.75" customHeight="1">
      <c r="A58" s="188"/>
      <c r="B58" s="189"/>
      <c r="C58" s="189"/>
    </row>
    <row r="59" spans="1:3" ht="25.5" customHeight="1">
      <c r="A59" s="126"/>
      <c r="B59" s="190"/>
      <c r="C59" s="190"/>
    </row>
    <row r="60" spans="1:3" ht="12.75" customHeight="1">
      <c r="A60" s="126"/>
      <c r="B60" s="190"/>
      <c r="C60" s="190"/>
    </row>
    <row r="61" spans="1:3" ht="12.75" customHeight="1">
      <c r="A61" s="191"/>
      <c r="B61" s="189"/>
      <c r="C61" s="189"/>
    </row>
    <row r="62" spans="1:3" ht="15.75" customHeight="1">
      <c r="A62" s="192"/>
      <c r="B62" s="193"/>
      <c r="C62" s="193"/>
    </row>
    <row r="63" spans="1:3" ht="15.75" customHeight="1">
      <c r="A63" s="194"/>
      <c r="B63" s="195"/>
      <c r="C63" s="195"/>
    </row>
    <row r="64" spans="1:3" ht="15.75" customHeight="1">
      <c r="A64" s="126"/>
      <c r="B64" s="183"/>
      <c r="C64" s="183"/>
    </row>
    <row r="65" spans="1:3" ht="12.75" customHeight="1">
      <c r="A65" s="126"/>
      <c r="B65" s="190"/>
      <c r="C65" s="190"/>
    </row>
    <row r="66" spans="1:3" ht="12.75" customHeight="1">
      <c r="A66" s="126"/>
      <c r="B66" s="190"/>
      <c r="C66" s="190"/>
    </row>
    <row r="67" spans="1:3" ht="12.75" customHeight="1">
      <c r="A67" s="126"/>
      <c r="B67" s="190"/>
      <c r="C67" s="190"/>
    </row>
    <row r="68" spans="1:3" ht="25.5" customHeight="1">
      <c r="A68" s="126"/>
      <c r="B68" s="190"/>
      <c r="C68" s="190"/>
    </row>
    <row r="69" spans="1:3" ht="25.5" customHeight="1">
      <c r="A69" s="126"/>
      <c r="B69" s="190"/>
      <c r="C69" s="190"/>
    </row>
    <row r="70" spans="1:3" ht="25.5" customHeight="1">
      <c r="A70" s="126"/>
      <c r="B70" s="190"/>
      <c r="C70" s="190"/>
    </row>
    <row r="71" spans="1:3" ht="12.75" customHeight="1">
      <c r="A71" s="126"/>
      <c r="B71" s="190"/>
      <c r="C71" s="190"/>
    </row>
    <row r="72" spans="1:3" ht="12.75" customHeight="1">
      <c r="A72" s="191"/>
      <c r="B72" s="196"/>
      <c r="C72" s="196"/>
    </row>
    <row r="73" spans="1:3" ht="12.75" customHeight="1">
      <c r="A73" s="126"/>
      <c r="B73" s="197"/>
      <c r="C73" s="197"/>
    </row>
    <row r="74" spans="1:3" ht="25.5" customHeight="1">
      <c r="A74" s="126"/>
      <c r="B74" s="190"/>
      <c r="C74" s="190"/>
    </row>
    <row r="75" spans="1:3" ht="25.5" customHeight="1">
      <c r="A75" s="126"/>
      <c r="B75" s="190"/>
      <c r="C75" s="190"/>
    </row>
    <row r="76" spans="1:3" ht="12.75" customHeight="1">
      <c r="A76" s="191"/>
      <c r="B76" s="196"/>
      <c r="C76" s="196"/>
    </row>
    <row r="77" spans="1:3" ht="12.75" customHeight="1">
      <c r="A77" s="191"/>
      <c r="B77" s="196"/>
      <c r="C77" s="196"/>
    </row>
    <row r="78" spans="1:3" ht="12.75" customHeight="1">
      <c r="A78" s="126"/>
      <c r="B78" s="184"/>
      <c r="C78" s="184"/>
    </row>
    <row r="79" spans="1:3" ht="12.75" customHeight="1">
      <c r="A79" s="126"/>
      <c r="B79" s="184"/>
      <c r="C79" s="184"/>
    </row>
    <row r="80" spans="1:3" ht="25.5" customHeight="1">
      <c r="A80" s="126"/>
      <c r="B80" s="184"/>
      <c r="C80" s="184"/>
    </row>
    <row r="81" spans="1:9" ht="12.75" customHeight="1">
      <c r="A81" s="191"/>
      <c r="B81" s="196"/>
      <c r="C81" s="196"/>
    </row>
    <row r="82" spans="1:9" ht="13.5" customHeight="1">
      <c r="A82" s="198"/>
      <c r="B82" s="199"/>
      <c r="C82" s="199"/>
    </row>
    <row r="83" spans="1:9" ht="12.75" customHeight="1">
      <c r="A83" s="126"/>
      <c r="B83" s="200"/>
      <c r="C83" s="200"/>
    </row>
    <row r="84" spans="1:9" ht="12.75" customHeight="1">
      <c r="A84" s="126"/>
      <c r="B84" s="201"/>
      <c r="C84" s="201"/>
    </row>
    <row r="85" spans="1:9" ht="38.25" customHeight="1">
      <c r="A85" s="126"/>
      <c r="B85" s="202"/>
      <c r="C85" s="202"/>
    </row>
    <row r="86" spans="1:9" ht="15.75" customHeight="1">
      <c r="A86" s="126"/>
      <c r="B86" s="183"/>
      <c r="C86" s="183"/>
    </row>
    <row r="87" spans="1:9" ht="15.75" customHeight="1">
      <c r="A87" s="126"/>
      <c r="B87" s="183"/>
      <c r="C87" s="183"/>
    </row>
    <row r="88" spans="1:9" ht="12.75" customHeight="1">
      <c r="A88" s="126"/>
      <c r="B88" s="184"/>
      <c r="C88" s="184"/>
    </row>
    <row r="89" spans="1:9" ht="12.75" customHeight="1">
      <c r="A89" s="126"/>
      <c r="B89" s="184"/>
      <c r="C89" s="184"/>
      <c r="I89" s="203"/>
    </row>
    <row r="90" spans="1:9" ht="12.75" customHeight="1">
      <c r="A90" s="126"/>
      <c r="B90" s="184"/>
      <c r="C90" s="184"/>
    </row>
    <row r="91" spans="1:9" ht="12.75" customHeight="1">
      <c r="A91" s="185"/>
      <c r="B91" s="186"/>
      <c r="C91" s="186"/>
    </row>
    <row r="92" spans="1:9">
      <c r="A92" s="185"/>
      <c r="B92" s="187"/>
      <c r="C92" s="187"/>
    </row>
    <row r="93" spans="1:9" ht="12.75" customHeight="1">
      <c r="A93" s="185"/>
      <c r="B93" s="187"/>
      <c r="C93" s="187"/>
    </row>
    <row r="94" spans="1:9" ht="12.75" customHeight="1">
      <c r="A94" s="185"/>
      <c r="B94" s="186"/>
      <c r="C94" s="186"/>
    </row>
    <row r="95" spans="1:9" ht="12.75" customHeight="1">
      <c r="A95" s="188"/>
      <c r="B95" s="189"/>
      <c r="C95" s="189"/>
    </row>
    <row r="96" spans="1:9" ht="25.5" customHeight="1">
      <c r="A96" s="126"/>
      <c r="B96" s="190"/>
      <c r="C96" s="190"/>
    </row>
    <row r="97" spans="1:3" ht="12.75" customHeight="1">
      <c r="A97" s="126"/>
      <c r="B97" s="190"/>
      <c r="C97" s="190"/>
    </row>
    <row r="98" spans="1:3" ht="12.75" customHeight="1">
      <c r="A98" s="191"/>
      <c r="B98" s="189"/>
      <c r="C98" s="189"/>
    </row>
    <row r="99" spans="1:3" ht="15.75" customHeight="1">
      <c r="A99" s="192"/>
      <c r="B99" s="193"/>
      <c r="C99" s="193"/>
    </row>
    <row r="100" spans="1:3" ht="15.75" customHeight="1">
      <c r="A100" s="194"/>
      <c r="B100" s="195"/>
      <c r="C100" s="195"/>
    </row>
    <row r="101" spans="1:3" ht="15.75" customHeight="1">
      <c r="A101" s="126"/>
      <c r="B101" s="183"/>
      <c r="C101" s="183"/>
    </row>
    <row r="102" spans="1:3" ht="12.75" customHeight="1">
      <c r="A102" s="126"/>
      <c r="B102" s="190"/>
      <c r="C102" s="190"/>
    </row>
    <row r="103" spans="1:3" ht="12.75" customHeight="1">
      <c r="A103" s="126"/>
      <c r="B103" s="190"/>
      <c r="C103" s="190"/>
    </row>
    <row r="104" spans="1:3" ht="12.75" customHeight="1">
      <c r="A104" s="126"/>
      <c r="B104" s="190"/>
      <c r="C104" s="190"/>
    </row>
    <row r="105" spans="1:3" ht="25.5" customHeight="1">
      <c r="A105" s="126"/>
      <c r="B105" s="190"/>
      <c r="C105" s="190"/>
    </row>
    <row r="106" spans="1:3" ht="25.5" customHeight="1">
      <c r="A106" s="126"/>
      <c r="B106" s="190"/>
      <c r="C106" s="190"/>
    </row>
    <row r="107" spans="1:3" ht="25.5" customHeight="1">
      <c r="A107" s="126"/>
      <c r="B107" s="190"/>
      <c r="C107" s="190"/>
    </row>
    <row r="108" spans="1:3" ht="12.75" customHeight="1">
      <c r="A108" s="126"/>
      <c r="B108" s="190"/>
      <c r="C108" s="190"/>
    </row>
    <row r="109" spans="1:3" ht="12.75" customHeight="1">
      <c r="A109" s="191"/>
      <c r="B109" s="196"/>
      <c r="C109" s="196"/>
    </row>
    <row r="110" spans="1:3" ht="12.75" customHeight="1">
      <c r="A110" s="126"/>
      <c r="B110" s="197"/>
      <c r="C110" s="197"/>
    </row>
    <row r="111" spans="1:3" ht="25.5" customHeight="1">
      <c r="A111" s="126"/>
      <c r="B111" s="190"/>
      <c r="C111" s="190"/>
    </row>
    <row r="112" spans="1:3" ht="25.5" customHeight="1">
      <c r="A112" s="126"/>
      <c r="B112" s="190"/>
      <c r="C112" s="190"/>
    </row>
    <row r="113" spans="1:3" ht="12.75" customHeight="1">
      <c r="A113" s="191"/>
      <c r="B113" s="196"/>
      <c r="C113" s="196"/>
    </row>
    <row r="114" spans="1:3" ht="12.75" customHeight="1">
      <c r="A114" s="191"/>
      <c r="B114" s="196"/>
      <c r="C114" s="196"/>
    </row>
    <row r="115" spans="1:3" ht="12.75" customHeight="1">
      <c r="A115" s="126"/>
      <c r="B115" s="184"/>
      <c r="C115" s="184"/>
    </row>
    <row r="116" spans="1:3" ht="12.75" customHeight="1">
      <c r="A116" s="126"/>
      <c r="B116" s="184"/>
      <c r="C116" s="184"/>
    </row>
    <row r="117" spans="1:3" ht="25.5" customHeight="1">
      <c r="A117" s="126"/>
      <c r="B117" s="184"/>
      <c r="C117" s="184"/>
    </row>
    <row r="118" spans="1:3" ht="12.75" customHeight="1">
      <c r="A118" s="204"/>
      <c r="B118" s="205"/>
      <c r="C118" s="205"/>
    </row>
    <row r="119" spans="1:3" ht="13.5" customHeight="1">
      <c r="A119" s="198"/>
      <c r="B119" s="199"/>
      <c r="C119" s="199"/>
    </row>
    <row r="120" spans="1:3" ht="12.75" customHeight="1">
      <c r="A120" s="200"/>
      <c r="B120" s="200"/>
      <c r="C120" s="200"/>
    </row>
    <row r="121" spans="1:3" ht="12.75" customHeight="1"/>
    <row r="122" spans="1:3" ht="12.75" customHeight="1"/>
    <row r="123" spans="1:3" ht="12.75" customHeight="1"/>
    <row r="124" spans="1:3" ht="12.75" customHeight="1"/>
    <row r="125" spans="1:3" ht="12.75" customHeight="1"/>
    <row r="126" spans="1:3" ht="12.75" customHeight="1"/>
    <row r="127" spans="1:3" ht="12.75" customHeight="1"/>
    <row r="128" spans="1:3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</sheetData>
  <mergeCells count="2">
    <mergeCell ref="B2:G2"/>
    <mergeCell ref="B1:G1"/>
  </mergeCells>
  <pageMargins left="0.7" right="0.7" top="0.75" bottom="0.75" header="0.3" footer="0.3"/>
  <pageSetup paperSize="9" scale="64" orientation="portrait" r:id="rId1"/>
  <rowBreaks count="1" manualBreakCount="1">
    <brk id="47" max="6" man="1"/>
  </rowBreaks>
  <colBreaks count="1" manualBreakCount="1">
    <brk id="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Q99"/>
  <sheetViews>
    <sheetView view="pageBreakPreview" zoomScale="60" zoomScaleNormal="100" workbookViewId="0">
      <selection activeCell="D9" sqref="D9"/>
    </sheetView>
  </sheetViews>
  <sheetFormatPr defaultRowHeight="15.6"/>
  <cols>
    <col min="1" max="1" width="5.6640625" style="82" customWidth="1"/>
    <col min="2" max="2" width="33.5546875" style="91" customWidth="1"/>
    <col min="3" max="3" width="22" style="105" customWidth="1"/>
    <col min="4" max="4" width="16.88671875" style="105" customWidth="1"/>
    <col min="5" max="5" width="13.88671875" style="105" customWidth="1"/>
    <col min="6" max="6" width="15" style="71" customWidth="1"/>
    <col min="7" max="255" width="9.109375" style="71"/>
    <col min="256" max="256" width="5.6640625" style="71" customWidth="1"/>
    <col min="257" max="257" width="33.5546875" style="71" customWidth="1"/>
    <col min="258" max="258" width="11.88671875" style="71" customWidth="1"/>
    <col min="259" max="259" width="9.88671875" style="71" customWidth="1"/>
    <col min="260" max="260" width="11.44140625" style="71" customWidth="1"/>
    <col min="261" max="261" width="11.33203125" style="71" customWidth="1"/>
    <col min="262" max="511" width="9.109375" style="71"/>
    <col min="512" max="512" width="5.6640625" style="71" customWidth="1"/>
    <col min="513" max="513" width="33.5546875" style="71" customWidth="1"/>
    <col min="514" max="514" width="11.88671875" style="71" customWidth="1"/>
    <col min="515" max="515" width="9.88671875" style="71" customWidth="1"/>
    <col min="516" max="516" width="11.44140625" style="71" customWidth="1"/>
    <col min="517" max="517" width="11.33203125" style="71" customWidth="1"/>
    <col min="518" max="767" width="9.109375" style="71"/>
    <col min="768" max="768" width="5.6640625" style="71" customWidth="1"/>
    <col min="769" max="769" width="33.5546875" style="71" customWidth="1"/>
    <col min="770" max="770" width="11.88671875" style="71" customWidth="1"/>
    <col min="771" max="771" width="9.88671875" style="71" customWidth="1"/>
    <col min="772" max="772" width="11.44140625" style="71" customWidth="1"/>
    <col min="773" max="773" width="11.33203125" style="71" customWidth="1"/>
    <col min="774" max="1023" width="9.109375" style="71"/>
    <col min="1024" max="1024" width="5.6640625" style="71" customWidth="1"/>
    <col min="1025" max="1025" width="33.5546875" style="71" customWidth="1"/>
    <col min="1026" max="1026" width="11.88671875" style="71" customWidth="1"/>
    <col min="1027" max="1027" width="9.88671875" style="71" customWidth="1"/>
    <col min="1028" max="1028" width="11.44140625" style="71" customWidth="1"/>
    <col min="1029" max="1029" width="11.33203125" style="71" customWidth="1"/>
    <col min="1030" max="1279" width="9.109375" style="71"/>
    <col min="1280" max="1280" width="5.6640625" style="71" customWidth="1"/>
    <col min="1281" max="1281" width="33.5546875" style="71" customWidth="1"/>
    <col min="1282" max="1282" width="11.88671875" style="71" customWidth="1"/>
    <col min="1283" max="1283" width="9.88671875" style="71" customWidth="1"/>
    <col min="1284" max="1284" width="11.44140625" style="71" customWidth="1"/>
    <col min="1285" max="1285" width="11.33203125" style="71" customWidth="1"/>
    <col min="1286" max="1535" width="9.109375" style="71"/>
    <col min="1536" max="1536" width="5.6640625" style="71" customWidth="1"/>
    <col min="1537" max="1537" width="33.5546875" style="71" customWidth="1"/>
    <col min="1538" max="1538" width="11.88671875" style="71" customWidth="1"/>
    <col min="1539" max="1539" width="9.88671875" style="71" customWidth="1"/>
    <col min="1540" max="1540" width="11.44140625" style="71" customWidth="1"/>
    <col min="1541" max="1541" width="11.33203125" style="71" customWidth="1"/>
    <col min="1542" max="1791" width="9.109375" style="71"/>
    <col min="1792" max="1792" width="5.6640625" style="71" customWidth="1"/>
    <col min="1793" max="1793" width="33.5546875" style="71" customWidth="1"/>
    <col min="1794" max="1794" width="11.88671875" style="71" customWidth="1"/>
    <col min="1795" max="1795" width="9.88671875" style="71" customWidth="1"/>
    <col min="1796" max="1796" width="11.44140625" style="71" customWidth="1"/>
    <col min="1797" max="1797" width="11.33203125" style="71" customWidth="1"/>
    <col min="1798" max="2047" width="9.109375" style="71"/>
    <col min="2048" max="2048" width="5.6640625" style="71" customWidth="1"/>
    <col min="2049" max="2049" width="33.5546875" style="71" customWidth="1"/>
    <col min="2050" max="2050" width="11.88671875" style="71" customWidth="1"/>
    <col min="2051" max="2051" width="9.88671875" style="71" customWidth="1"/>
    <col min="2052" max="2052" width="11.44140625" style="71" customWidth="1"/>
    <col min="2053" max="2053" width="11.33203125" style="71" customWidth="1"/>
    <col min="2054" max="2303" width="9.109375" style="71"/>
    <col min="2304" max="2304" width="5.6640625" style="71" customWidth="1"/>
    <col min="2305" max="2305" width="33.5546875" style="71" customWidth="1"/>
    <col min="2306" max="2306" width="11.88671875" style="71" customWidth="1"/>
    <col min="2307" max="2307" width="9.88671875" style="71" customWidth="1"/>
    <col min="2308" max="2308" width="11.44140625" style="71" customWidth="1"/>
    <col min="2309" max="2309" width="11.33203125" style="71" customWidth="1"/>
    <col min="2310" max="2559" width="9.109375" style="71"/>
    <col min="2560" max="2560" width="5.6640625" style="71" customWidth="1"/>
    <col min="2561" max="2561" width="33.5546875" style="71" customWidth="1"/>
    <col min="2562" max="2562" width="11.88671875" style="71" customWidth="1"/>
    <col min="2563" max="2563" width="9.88671875" style="71" customWidth="1"/>
    <col min="2564" max="2564" width="11.44140625" style="71" customWidth="1"/>
    <col min="2565" max="2565" width="11.33203125" style="71" customWidth="1"/>
    <col min="2566" max="2815" width="9.109375" style="71"/>
    <col min="2816" max="2816" width="5.6640625" style="71" customWidth="1"/>
    <col min="2817" max="2817" width="33.5546875" style="71" customWidth="1"/>
    <col min="2818" max="2818" width="11.88671875" style="71" customWidth="1"/>
    <col min="2819" max="2819" width="9.88671875" style="71" customWidth="1"/>
    <col min="2820" max="2820" width="11.44140625" style="71" customWidth="1"/>
    <col min="2821" max="2821" width="11.33203125" style="71" customWidth="1"/>
    <col min="2822" max="3071" width="9.109375" style="71"/>
    <col min="3072" max="3072" width="5.6640625" style="71" customWidth="1"/>
    <col min="3073" max="3073" width="33.5546875" style="71" customWidth="1"/>
    <col min="3074" max="3074" width="11.88671875" style="71" customWidth="1"/>
    <col min="3075" max="3075" width="9.88671875" style="71" customWidth="1"/>
    <col min="3076" max="3076" width="11.44140625" style="71" customWidth="1"/>
    <col min="3077" max="3077" width="11.33203125" style="71" customWidth="1"/>
    <col min="3078" max="3327" width="9.109375" style="71"/>
    <col min="3328" max="3328" width="5.6640625" style="71" customWidth="1"/>
    <col min="3329" max="3329" width="33.5546875" style="71" customWidth="1"/>
    <col min="3330" max="3330" width="11.88671875" style="71" customWidth="1"/>
    <col min="3331" max="3331" width="9.88671875" style="71" customWidth="1"/>
    <col min="3332" max="3332" width="11.44140625" style="71" customWidth="1"/>
    <col min="3333" max="3333" width="11.33203125" style="71" customWidth="1"/>
    <col min="3334" max="3583" width="9.109375" style="71"/>
    <col min="3584" max="3584" width="5.6640625" style="71" customWidth="1"/>
    <col min="3585" max="3585" width="33.5546875" style="71" customWidth="1"/>
    <col min="3586" max="3586" width="11.88671875" style="71" customWidth="1"/>
    <col min="3587" max="3587" width="9.88671875" style="71" customWidth="1"/>
    <col min="3588" max="3588" width="11.44140625" style="71" customWidth="1"/>
    <col min="3589" max="3589" width="11.33203125" style="71" customWidth="1"/>
    <col min="3590" max="3839" width="9.109375" style="71"/>
    <col min="3840" max="3840" width="5.6640625" style="71" customWidth="1"/>
    <col min="3841" max="3841" width="33.5546875" style="71" customWidth="1"/>
    <col min="3842" max="3842" width="11.88671875" style="71" customWidth="1"/>
    <col min="3843" max="3843" width="9.88671875" style="71" customWidth="1"/>
    <col min="3844" max="3844" width="11.44140625" style="71" customWidth="1"/>
    <col min="3845" max="3845" width="11.33203125" style="71" customWidth="1"/>
    <col min="3846" max="4095" width="9.109375" style="71"/>
    <col min="4096" max="4096" width="5.6640625" style="71" customWidth="1"/>
    <col min="4097" max="4097" width="33.5546875" style="71" customWidth="1"/>
    <col min="4098" max="4098" width="11.88671875" style="71" customWidth="1"/>
    <col min="4099" max="4099" width="9.88671875" style="71" customWidth="1"/>
    <col min="4100" max="4100" width="11.44140625" style="71" customWidth="1"/>
    <col min="4101" max="4101" width="11.33203125" style="71" customWidth="1"/>
    <col min="4102" max="4351" width="9.109375" style="71"/>
    <col min="4352" max="4352" width="5.6640625" style="71" customWidth="1"/>
    <col min="4353" max="4353" width="33.5546875" style="71" customWidth="1"/>
    <col min="4354" max="4354" width="11.88671875" style="71" customWidth="1"/>
    <col min="4355" max="4355" width="9.88671875" style="71" customWidth="1"/>
    <col min="4356" max="4356" width="11.44140625" style="71" customWidth="1"/>
    <col min="4357" max="4357" width="11.33203125" style="71" customWidth="1"/>
    <col min="4358" max="4607" width="9.109375" style="71"/>
    <col min="4608" max="4608" width="5.6640625" style="71" customWidth="1"/>
    <col min="4609" max="4609" width="33.5546875" style="71" customWidth="1"/>
    <col min="4610" max="4610" width="11.88671875" style="71" customWidth="1"/>
    <col min="4611" max="4611" width="9.88671875" style="71" customWidth="1"/>
    <col min="4612" max="4612" width="11.44140625" style="71" customWidth="1"/>
    <col min="4613" max="4613" width="11.33203125" style="71" customWidth="1"/>
    <col min="4614" max="4863" width="9.109375" style="71"/>
    <col min="4864" max="4864" width="5.6640625" style="71" customWidth="1"/>
    <col min="4865" max="4865" width="33.5546875" style="71" customWidth="1"/>
    <col min="4866" max="4866" width="11.88671875" style="71" customWidth="1"/>
    <col min="4867" max="4867" width="9.88671875" style="71" customWidth="1"/>
    <col min="4868" max="4868" width="11.44140625" style="71" customWidth="1"/>
    <col min="4869" max="4869" width="11.33203125" style="71" customWidth="1"/>
    <col min="4870" max="5119" width="9.109375" style="71"/>
    <col min="5120" max="5120" width="5.6640625" style="71" customWidth="1"/>
    <col min="5121" max="5121" width="33.5546875" style="71" customWidth="1"/>
    <col min="5122" max="5122" width="11.88671875" style="71" customWidth="1"/>
    <col min="5123" max="5123" width="9.88671875" style="71" customWidth="1"/>
    <col min="5124" max="5124" width="11.44140625" style="71" customWidth="1"/>
    <col min="5125" max="5125" width="11.33203125" style="71" customWidth="1"/>
    <col min="5126" max="5375" width="9.109375" style="71"/>
    <col min="5376" max="5376" width="5.6640625" style="71" customWidth="1"/>
    <col min="5377" max="5377" width="33.5546875" style="71" customWidth="1"/>
    <col min="5378" max="5378" width="11.88671875" style="71" customWidth="1"/>
    <col min="5379" max="5379" width="9.88671875" style="71" customWidth="1"/>
    <col min="5380" max="5380" width="11.44140625" style="71" customWidth="1"/>
    <col min="5381" max="5381" width="11.33203125" style="71" customWidth="1"/>
    <col min="5382" max="5631" width="9.109375" style="71"/>
    <col min="5632" max="5632" width="5.6640625" style="71" customWidth="1"/>
    <col min="5633" max="5633" width="33.5546875" style="71" customWidth="1"/>
    <col min="5634" max="5634" width="11.88671875" style="71" customWidth="1"/>
    <col min="5635" max="5635" width="9.88671875" style="71" customWidth="1"/>
    <col min="5636" max="5636" width="11.44140625" style="71" customWidth="1"/>
    <col min="5637" max="5637" width="11.33203125" style="71" customWidth="1"/>
    <col min="5638" max="5887" width="9.109375" style="71"/>
    <col min="5888" max="5888" width="5.6640625" style="71" customWidth="1"/>
    <col min="5889" max="5889" width="33.5546875" style="71" customWidth="1"/>
    <col min="5890" max="5890" width="11.88671875" style="71" customWidth="1"/>
    <col min="5891" max="5891" width="9.88671875" style="71" customWidth="1"/>
    <col min="5892" max="5892" width="11.44140625" style="71" customWidth="1"/>
    <col min="5893" max="5893" width="11.33203125" style="71" customWidth="1"/>
    <col min="5894" max="6143" width="9.109375" style="71"/>
    <col min="6144" max="6144" width="5.6640625" style="71" customWidth="1"/>
    <col min="6145" max="6145" width="33.5546875" style="71" customWidth="1"/>
    <col min="6146" max="6146" width="11.88671875" style="71" customWidth="1"/>
    <col min="6147" max="6147" width="9.88671875" style="71" customWidth="1"/>
    <col min="6148" max="6148" width="11.44140625" style="71" customWidth="1"/>
    <col min="6149" max="6149" width="11.33203125" style="71" customWidth="1"/>
    <col min="6150" max="6399" width="9.109375" style="71"/>
    <col min="6400" max="6400" width="5.6640625" style="71" customWidth="1"/>
    <col min="6401" max="6401" width="33.5546875" style="71" customWidth="1"/>
    <col min="6402" max="6402" width="11.88671875" style="71" customWidth="1"/>
    <col min="6403" max="6403" width="9.88671875" style="71" customWidth="1"/>
    <col min="6404" max="6404" width="11.44140625" style="71" customWidth="1"/>
    <col min="6405" max="6405" width="11.33203125" style="71" customWidth="1"/>
    <col min="6406" max="6655" width="9.109375" style="71"/>
    <col min="6656" max="6656" width="5.6640625" style="71" customWidth="1"/>
    <col min="6657" max="6657" width="33.5546875" style="71" customWidth="1"/>
    <col min="6658" max="6658" width="11.88671875" style="71" customWidth="1"/>
    <col min="6659" max="6659" width="9.88671875" style="71" customWidth="1"/>
    <col min="6660" max="6660" width="11.44140625" style="71" customWidth="1"/>
    <col min="6661" max="6661" width="11.33203125" style="71" customWidth="1"/>
    <col min="6662" max="6911" width="9.109375" style="71"/>
    <col min="6912" max="6912" width="5.6640625" style="71" customWidth="1"/>
    <col min="6913" max="6913" width="33.5546875" style="71" customWidth="1"/>
    <col min="6914" max="6914" width="11.88671875" style="71" customWidth="1"/>
    <col min="6915" max="6915" width="9.88671875" style="71" customWidth="1"/>
    <col min="6916" max="6916" width="11.44140625" style="71" customWidth="1"/>
    <col min="6917" max="6917" width="11.33203125" style="71" customWidth="1"/>
    <col min="6918" max="7167" width="9.109375" style="71"/>
    <col min="7168" max="7168" width="5.6640625" style="71" customWidth="1"/>
    <col min="7169" max="7169" width="33.5546875" style="71" customWidth="1"/>
    <col min="7170" max="7170" width="11.88671875" style="71" customWidth="1"/>
    <col min="7171" max="7171" width="9.88671875" style="71" customWidth="1"/>
    <col min="7172" max="7172" width="11.44140625" style="71" customWidth="1"/>
    <col min="7173" max="7173" width="11.33203125" style="71" customWidth="1"/>
    <col min="7174" max="7423" width="9.109375" style="71"/>
    <col min="7424" max="7424" width="5.6640625" style="71" customWidth="1"/>
    <col min="7425" max="7425" width="33.5546875" style="71" customWidth="1"/>
    <col min="7426" max="7426" width="11.88671875" style="71" customWidth="1"/>
    <col min="7427" max="7427" width="9.88671875" style="71" customWidth="1"/>
    <col min="7428" max="7428" width="11.44140625" style="71" customWidth="1"/>
    <col min="7429" max="7429" width="11.33203125" style="71" customWidth="1"/>
    <col min="7430" max="7679" width="9.109375" style="71"/>
    <col min="7680" max="7680" width="5.6640625" style="71" customWidth="1"/>
    <col min="7681" max="7681" width="33.5546875" style="71" customWidth="1"/>
    <col min="7682" max="7682" width="11.88671875" style="71" customWidth="1"/>
    <col min="7683" max="7683" width="9.88671875" style="71" customWidth="1"/>
    <col min="7684" max="7684" width="11.44140625" style="71" customWidth="1"/>
    <col min="7685" max="7685" width="11.33203125" style="71" customWidth="1"/>
    <col min="7686" max="7935" width="9.109375" style="71"/>
    <col min="7936" max="7936" width="5.6640625" style="71" customWidth="1"/>
    <col min="7937" max="7937" width="33.5546875" style="71" customWidth="1"/>
    <col min="7938" max="7938" width="11.88671875" style="71" customWidth="1"/>
    <col min="7939" max="7939" width="9.88671875" style="71" customWidth="1"/>
    <col min="7940" max="7940" width="11.44140625" style="71" customWidth="1"/>
    <col min="7941" max="7941" width="11.33203125" style="71" customWidth="1"/>
    <col min="7942" max="8191" width="9.109375" style="71"/>
    <col min="8192" max="8192" width="5.6640625" style="71" customWidth="1"/>
    <col min="8193" max="8193" width="33.5546875" style="71" customWidth="1"/>
    <col min="8194" max="8194" width="11.88671875" style="71" customWidth="1"/>
    <col min="8195" max="8195" width="9.88671875" style="71" customWidth="1"/>
    <col min="8196" max="8196" width="11.44140625" style="71" customWidth="1"/>
    <col min="8197" max="8197" width="11.33203125" style="71" customWidth="1"/>
    <col min="8198" max="8447" width="9.109375" style="71"/>
    <col min="8448" max="8448" width="5.6640625" style="71" customWidth="1"/>
    <col min="8449" max="8449" width="33.5546875" style="71" customWidth="1"/>
    <col min="8450" max="8450" width="11.88671875" style="71" customWidth="1"/>
    <col min="8451" max="8451" width="9.88671875" style="71" customWidth="1"/>
    <col min="8452" max="8452" width="11.44140625" style="71" customWidth="1"/>
    <col min="8453" max="8453" width="11.33203125" style="71" customWidth="1"/>
    <col min="8454" max="8703" width="9.109375" style="71"/>
    <col min="8704" max="8704" width="5.6640625" style="71" customWidth="1"/>
    <col min="8705" max="8705" width="33.5546875" style="71" customWidth="1"/>
    <col min="8706" max="8706" width="11.88671875" style="71" customWidth="1"/>
    <col min="8707" max="8707" width="9.88671875" style="71" customWidth="1"/>
    <col min="8708" max="8708" width="11.44140625" style="71" customWidth="1"/>
    <col min="8709" max="8709" width="11.33203125" style="71" customWidth="1"/>
    <col min="8710" max="8959" width="9.109375" style="71"/>
    <col min="8960" max="8960" width="5.6640625" style="71" customWidth="1"/>
    <col min="8961" max="8961" width="33.5546875" style="71" customWidth="1"/>
    <col min="8962" max="8962" width="11.88671875" style="71" customWidth="1"/>
    <col min="8963" max="8963" width="9.88671875" style="71" customWidth="1"/>
    <col min="8964" max="8964" width="11.44140625" style="71" customWidth="1"/>
    <col min="8965" max="8965" width="11.33203125" style="71" customWidth="1"/>
    <col min="8966" max="9215" width="9.109375" style="71"/>
    <col min="9216" max="9216" width="5.6640625" style="71" customWidth="1"/>
    <col min="9217" max="9217" width="33.5546875" style="71" customWidth="1"/>
    <col min="9218" max="9218" width="11.88671875" style="71" customWidth="1"/>
    <col min="9219" max="9219" width="9.88671875" style="71" customWidth="1"/>
    <col min="9220" max="9220" width="11.44140625" style="71" customWidth="1"/>
    <col min="9221" max="9221" width="11.33203125" style="71" customWidth="1"/>
    <col min="9222" max="9471" width="9.109375" style="71"/>
    <col min="9472" max="9472" width="5.6640625" style="71" customWidth="1"/>
    <col min="9473" max="9473" width="33.5546875" style="71" customWidth="1"/>
    <col min="9474" max="9474" width="11.88671875" style="71" customWidth="1"/>
    <col min="9475" max="9475" width="9.88671875" style="71" customWidth="1"/>
    <col min="9476" max="9476" width="11.44140625" style="71" customWidth="1"/>
    <col min="9477" max="9477" width="11.33203125" style="71" customWidth="1"/>
    <col min="9478" max="9727" width="9.109375" style="71"/>
    <col min="9728" max="9728" width="5.6640625" style="71" customWidth="1"/>
    <col min="9729" max="9729" width="33.5546875" style="71" customWidth="1"/>
    <col min="9730" max="9730" width="11.88671875" style="71" customWidth="1"/>
    <col min="9731" max="9731" width="9.88671875" style="71" customWidth="1"/>
    <col min="9732" max="9732" width="11.44140625" style="71" customWidth="1"/>
    <col min="9733" max="9733" width="11.33203125" style="71" customWidth="1"/>
    <col min="9734" max="9983" width="9.109375" style="71"/>
    <col min="9984" max="9984" width="5.6640625" style="71" customWidth="1"/>
    <col min="9985" max="9985" width="33.5546875" style="71" customWidth="1"/>
    <col min="9986" max="9986" width="11.88671875" style="71" customWidth="1"/>
    <col min="9987" max="9987" width="9.88671875" style="71" customWidth="1"/>
    <col min="9988" max="9988" width="11.44140625" style="71" customWidth="1"/>
    <col min="9989" max="9989" width="11.33203125" style="71" customWidth="1"/>
    <col min="9990" max="10239" width="9.109375" style="71"/>
    <col min="10240" max="10240" width="5.6640625" style="71" customWidth="1"/>
    <col min="10241" max="10241" width="33.5546875" style="71" customWidth="1"/>
    <col min="10242" max="10242" width="11.88671875" style="71" customWidth="1"/>
    <col min="10243" max="10243" width="9.88671875" style="71" customWidth="1"/>
    <col min="10244" max="10244" width="11.44140625" style="71" customWidth="1"/>
    <col min="10245" max="10245" width="11.33203125" style="71" customWidth="1"/>
    <col min="10246" max="10495" width="9.109375" style="71"/>
    <col min="10496" max="10496" width="5.6640625" style="71" customWidth="1"/>
    <col min="10497" max="10497" width="33.5546875" style="71" customWidth="1"/>
    <col min="10498" max="10498" width="11.88671875" style="71" customWidth="1"/>
    <col min="10499" max="10499" width="9.88671875" style="71" customWidth="1"/>
    <col min="10500" max="10500" width="11.44140625" style="71" customWidth="1"/>
    <col min="10501" max="10501" width="11.33203125" style="71" customWidth="1"/>
    <col min="10502" max="10751" width="9.109375" style="71"/>
    <col min="10752" max="10752" width="5.6640625" style="71" customWidth="1"/>
    <col min="10753" max="10753" width="33.5546875" style="71" customWidth="1"/>
    <col min="10754" max="10754" width="11.88671875" style="71" customWidth="1"/>
    <col min="10755" max="10755" width="9.88671875" style="71" customWidth="1"/>
    <col min="10756" max="10756" width="11.44140625" style="71" customWidth="1"/>
    <col min="10757" max="10757" width="11.33203125" style="71" customWidth="1"/>
    <col min="10758" max="11007" width="9.109375" style="71"/>
    <col min="11008" max="11008" width="5.6640625" style="71" customWidth="1"/>
    <col min="11009" max="11009" width="33.5546875" style="71" customWidth="1"/>
    <col min="11010" max="11010" width="11.88671875" style="71" customWidth="1"/>
    <col min="11011" max="11011" width="9.88671875" style="71" customWidth="1"/>
    <col min="11012" max="11012" width="11.44140625" style="71" customWidth="1"/>
    <col min="11013" max="11013" width="11.33203125" style="71" customWidth="1"/>
    <col min="11014" max="11263" width="9.109375" style="71"/>
    <col min="11264" max="11264" width="5.6640625" style="71" customWidth="1"/>
    <col min="11265" max="11265" width="33.5546875" style="71" customWidth="1"/>
    <col min="11266" max="11266" width="11.88671875" style="71" customWidth="1"/>
    <col min="11267" max="11267" width="9.88671875" style="71" customWidth="1"/>
    <col min="11268" max="11268" width="11.44140625" style="71" customWidth="1"/>
    <col min="11269" max="11269" width="11.33203125" style="71" customWidth="1"/>
    <col min="11270" max="11519" width="9.109375" style="71"/>
    <col min="11520" max="11520" width="5.6640625" style="71" customWidth="1"/>
    <col min="11521" max="11521" width="33.5546875" style="71" customWidth="1"/>
    <col min="11522" max="11522" width="11.88671875" style="71" customWidth="1"/>
    <col min="11523" max="11523" width="9.88671875" style="71" customWidth="1"/>
    <col min="11524" max="11524" width="11.44140625" style="71" customWidth="1"/>
    <col min="11525" max="11525" width="11.33203125" style="71" customWidth="1"/>
    <col min="11526" max="11775" width="9.109375" style="71"/>
    <col min="11776" max="11776" width="5.6640625" style="71" customWidth="1"/>
    <col min="11777" max="11777" width="33.5546875" style="71" customWidth="1"/>
    <col min="11778" max="11778" width="11.88671875" style="71" customWidth="1"/>
    <col min="11779" max="11779" width="9.88671875" style="71" customWidth="1"/>
    <col min="11780" max="11780" width="11.44140625" style="71" customWidth="1"/>
    <col min="11781" max="11781" width="11.33203125" style="71" customWidth="1"/>
    <col min="11782" max="12031" width="9.109375" style="71"/>
    <col min="12032" max="12032" width="5.6640625" style="71" customWidth="1"/>
    <col min="12033" max="12033" width="33.5546875" style="71" customWidth="1"/>
    <col min="12034" max="12034" width="11.88671875" style="71" customWidth="1"/>
    <col min="12035" max="12035" width="9.88671875" style="71" customWidth="1"/>
    <col min="12036" max="12036" width="11.44140625" style="71" customWidth="1"/>
    <col min="12037" max="12037" width="11.33203125" style="71" customWidth="1"/>
    <col min="12038" max="12287" width="9.109375" style="71"/>
    <col min="12288" max="12288" width="5.6640625" style="71" customWidth="1"/>
    <col min="12289" max="12289" width="33.5546875" style="71" customWidth="1"/>
    <col min="12290" max="12290" width="11.88671875" style="71" customWidth="1"/>
    <col min="12291" max="12291" width="9.88671875" style="71" customWidth="1"/>
    <col min="12292" max="12292" width="11.44140625" style="71" customWidth="1"/>
    <col min="12293" max="12293" width="11.33203125" style="71" customWidth="1"/>
    <col min="12294" max="12543" width="9.109375" style="71"/>
    <col min="12544" max="12544" width="5.6640625" style="71" customWidth="1"/>
    <col min="12545" max="12545" width="33.5546875" style="71" customWidth="1"/>
    <col min="12546" max="12546" width="11.88671875" style="71" customWidth="1"/>
    <col min="12547" max="12547" width="9.88671875" style="71" customWidth="1"/>
    <col min="12548" max="12548" width="11.44140625" style="71" customWidth="1"/>
    <col min="12549" max="12549" width="11.33203125" style="71" customWidth="1"/>
    <col min="12550" max="12799" width="9.109375" style="71"/>
    <col min="12800" max="12800" width="5.6640625" style="71" customWidth="1"/>
    <col min="12801" max="12801" width="33.5546875" style="71" customWidth="1"/>
    <col min="12802" max="12802" width="11.88671875" style="71" customWidth="1"/>
    <col min="12803" max="12803" width="9.88671875" style="71" customWidth="1"/>
    <col min="12804" max="12804" width="11.44140625" style="71" customWidth="1"/>
    <col min="12805" max="12805" width="11.33203125" style="71" customWidth="1"/>
    <col min="12806" max="13055" width="9.109375" style="71"/>
    <col min="13056" max="13056" width="5.6640625" style="71" customWidth="1"/>
    <col min="13057" max="13057" width="33.5546875" style="71" customWidth="1"/>
    <col min="13058" max="13058" width="11.88671875" style="71" customWidth="1"/>
    <col min="13059" max="13059" width="9.88671875" style="71" customWidth="1"/>
    <col min="13060" max="13060" width="11.44140625" style="71" customWidth="1"/>
    <col min="13061" max="13061" width="11.33203125" style="71" customWidth="1"/>
    <col min="13062" max="13311" width="9.109375" style="71"/>
    <col min="13312" max="13312" width="5.6640625" style="71" customWidth="1"/>
    <col min="13313" max="13313" width="33.5546875" style="71" customWidth="1"/>
    <col min="13314" max="13314" width="11.88671875" style="71" customWidth="1"/>
    <col min="13315" max="13315" width="9.88671875" style="71" customWidth="1"/>
    <col min="13316" max="13316" width="11.44140625" style="71" customWidth="1"/>
    <col min="13317" max="13317" width="11.33203125" style="71" customWidth="1"/>
    <col min="13318" max="13567" width="9.109375" style="71"/>
    <col min="13568" max="13568" width="5.6640625" style="71" customWidth="1"/>
    <col min="13569" max="13569" width="33.5546875" style="71" customWidth="1"/>
    <col min="13570" max="13570" width="11.88671875" style="71" customWidth="1"/>
    <col min="13571" max="13571" width="9.88671875" style="71" customWidth="1"/>
    <col min="13572" max="13572" width="11.44140625" style="71" customWidth="1"/>
    <col min="13573" max="13573" width="11.33203125" style="71" customWidth="1"/>
    <col min="13574" max="13823" width="9.109375" style="71"/>
    <col min="13824" max="13824" width="5.6640625" style="71" customWidth="1"/>
    <col min="13825" max="13825" width="33.5546875" style="71" customWidth="1"/>
    <col min="13826" max="13826" width="11.88671875" style="71" customWidth="1"/>
    <col min="13827" max="13827" width="9.88671875" style="71" customWidth="1"/>
    <col min="13828" max="13828" width="11.44140625" style="71" customWidth="1"/>
    <col min="13829" max="13829" width="11.33203125" style="71" customWidth="1"/>
    <col min="13830" max="14079" width="9.109375" style="71"/>
    <col min="14080" max="14080" width="5.6640625" style="71" customWidth="1"/>
    <col min="14081" max="14081" width="33.5546875" style="71" customWidth="1"/>
    <col min="14082" max="14082" width="11.88671875" style="71" customWidth="1"/>
    <col min="14083" max="14083" width="9.88671875" style="71" customWidth="1"/>
    <col min="14084" max="14084" width="11.44140625" style="71" customWidth="1"/>
    <col min="14085" max="14085" width="11.33203125" style="71" customWidth="1"/>
    <col min="14086" max="14335" width="9.109375" style="71"/>
    <col min="14336" max="14336" width="5.6640625" style="71" customWidth="1"/>
    <col min="14337" max="14337" width="33.5546875" style="71" customWidth="1"/>
    <col min="14338" max="14338" width="11.88671875" style="71" customWidth="1"/>
    <col min="14339" max="14339" width="9.88671875" style="71" customWidth="1"/>
    <col min="14340" max="14340" width="11.44140625" style="71" customWidth="1"/>
    <col min="14341" max="14341" width="11.33203125" style="71" customWidth="1"/>
    <col min="14342" max="14591" width="9.109375" style="71"/>
    <col min="14592" max="14592" width="5.6640625" style="71" customWidth="1"/>
    <col min="14593" max="14593" width="33.5546875" style="71" customWidth="1"/>
    <col min="14594" max="14594" width="11.88671875" style="71" customWidth="1"/>
    <col min="14595" max="14595" width="9.88671875" style="71" customWidth="1"/>
    <col min="14596" max="14596" width="11.44140625" style="71" customWidth="1"/>
    <col min="14597" max="14597" width="11.33203125" style="71" customWidth="1"/>
    <col min="14598" max="14847" width="9.109375" style="71"/>
    <col min="14848" max="14848" width="5.6640625" style="71" customWidth="1"/>
    <col min="14849" max="14849" width="33.5546875" style="71" customWidth="1"/>
    <col min="14850" max="14850" width="11.88671875" style="71" customWidth="1"/>
    <col min="14851" max="14851" width="9.88671875" style="71" customWidth="1"/>
    <col min="14852" max="14852" width="11.44140625" style="71" customWidth="1"/>
    <col min="14853" max="14853" width="11.33203125" style="71" customWidth="1"/>
    <col min="14854" max="15103" width="9.109375" style="71"/>
    <col min="15104" max="15104" width="5.6640625" style="71" customWidth="1"/>
    <col min="15105" max="15105" width="33.5546875" style="71" customWidth="1"/>
    <col min="15106" max="15106" width="11.88671875" style="71" customWidth="1"/>
    <col min="15107" max="15107" width="9.88671875" style="71" customWidth="1"/>
    <col min="15108" max="15108" width="11.44140625" style="71" customWidth="1"/>
    <col min="15109" max="15109" width="11.33203125" style="71" customWidth="1"/>
    <col min="15110" max="15359" width="9.109375" style="71"/>
    <col min="15360" max="15360" width="5.6640625" style="71" customWidth="1"/>
    <col min="15361" max="15361" width="33.5546875" style="71" customWidth="1"/>
    <col min="15362" max="15362" width="11.88671875" style="71" customWidth="1"/>
    <col min="15363" max="15363" width="9.88671875" style="71" customWidth="1"/>
    <col min="15364" max="15364" width="11.44140625" style="71" customWidth="1"/>
    <col min="15365" max="15365" width="11.33203125" style="71" customWidth="1"/>
    <col min="15366" max="15615" width="9.109375" style="71"/>
    <col min="15616" max="15616" width="5.6640625" style="71" customWidth="1"/>
    <col min="15617" max="15617" width="33.5546875" style="71" customWidth="1"/>
    <col min="15618" max="15618" width="11.88671875" style="71" customWidth="1"/>
    <col min="15619" max="15619" width="9.88671875" style="71" customWidth="1"/>
    <col min="15620" max="15620" width="11.44140625" style="71" customWidth="1"/>
    <col min="15621" max="15621" width="11.33203125" style="71" customWidth="1"/>
    <col min="15622" max="15871" width="9.109375" style="71"/>
    <col min="15872" max="15872" width="5.6640625" style="71" customWidth="1"/>
    <col min="15873" max="15873" width="33.5546875" style="71" customWidth="1"/>
    <col min="15874" max="15874" width="11.88671875" style="71" customWidth="1"/>
    <col min="15875" max="15875" width="9.88671875" style="71" customWidth="1"/>
    <col min="15876" max="15876" width="11.44140625" style="71" customWidth="1"/>
    <col min="15877" max="15877" width="11.33203125" style="71" customWidth="1"/>
    <col min="15878" max="16127" width="9.109375" style="71"/>
    <col min="16128" max="16128" width="5.6640625" style="71" customWidth="1"/>
    <col min="16129" max="16129" width="33.5546875" style="71" customWidth="1"/>
    <col min="16130" max="16130" width="11.88671875" style="71" customWidth="1"/>
    <col min="16131" max="16131" width="9.88671875" style="71" customWidth="1"/>
    <col min="16132" max="16132" width="11.44140625" style="71" customWidth="1"/>
    <col min="16133" max="16133" width="11.33203125" style="71" customWidth="1"/>
    <col min="16134" max="16384" width="9.109375" style="71"/>
  </cols>
  <sheetData>
    <row r="1" spans="1:6">
      <c r="A1" s="771" t="s">
        <v>711</v>
      </c>
      <c r="B1" s="701"/>
      <c r="C1" s="701"/>
      <c r="D1" s="701"/>
      <c r="E1" s="701"/>
      <c r="F1" s="701"/>
    </row>
    <row r="2" spans="1:6" ht="6.6" customHeight="1">
      <c r="A2" s="72"/>
      <c r="B2" s="73"/>
      <c r="C2" s="75"/>
      <c r="D2" s="75"/>
      <c r="E2" s="75"/>
    </row>
    <row r="3" spans="1:6" ht="35.25" customHeight="1">
      <c r="A3" s="777" t="s">
        <v>208</v>
      </c>
      <c r="B3" s="777"/>
      <c r="C3" s="777"/>
      <c r="D3" s="777"/>
      <c r="E3" s="777"/>
      <c r="F3" s="778"/>
    </row>
    <row r="4" spans="1:6">
      <c r="A4" s="772" t="s">
        <v>117</v>
      </c>
      <c r="B4" s="772"/>
      <c r="C4" s="772"/>
      <c r="D4" s="772"/>
      <c r="E4" s="772"/>
      <c r="F4" s="76"/>
    </row>
    <row r="5" spans="1:6">
      <c r="A5" s="77"/>
      <c r="B5" s="237"/>
      <c r="C5" s="238"/>
      <c r="D5" s="79"/>
      <c r="E5" s="238" t="s">
        <v>118</v>
      </c>
      <c r="F5" s="81"/>
    </row>
    <row r="6" spans="1:6" s="82" customFormat="1">
      <c r="A6" s="77" t="s">
        <v>119</v>
      </c>
      <c r="B6" s="77" t="s">
        <v>120</v>
      </c>
      <c r="C6" s="77" t="s">
        <v>122</v>
      </c>
      <c r="D6" s="77" t="s">
        <v>123</v>
      </c>
      <c r="E6" s="77" t="s">
        <v>124</v>
      </c>
    </row>
    <row r="7" spans="1:6" s="83" customFormat="1" ht="22.2" customHeight="1">
      <c r="A7" s="773" t="s">
        <v>125</v>
      </c>
      <c r="B7" s="774" t="s">
        <v>53</v>
      </c>
      <c r="C7" s="775" t="s">
        <v>612</v>
      </c>
      <c r="D7" s="775" t="s">
        <v>613</v>
      </c>
      <c r="E7" s="775" t="s">
        <v>614</v>
      </c>
      <c r="F7" s="775" t="s">
        <v>647</v>
      </c>
    </row>
    <row r="8" spans="1:6" s="83" customFormat="1" ht="22.2" customHeight="1">
      <c r="A8" s="773"/>
      <c r="B8" s="774"/>
      <c r="C8" s="776"/>
      <c r="D8" s="776"/>
      <c r="E8" s="776"/>
      <c r="F8" s="776"/>
    </row>
    <row r="9" spans="1:6" s="86" customFormat="1" ht="39" customHeight="1">
      <c r="A9" s="84">
        <v>1</v>
      </c>
      <c r="B9" s="696" t="s">
        <v>618</v>
      </c>
      <c r="C9" s="552">
        <v>148590</v>
      </c>
      <c r="D9" s="552">
        <v>0</v>
      </c>
      <c r="E9" s="552">
        <v>0</v>
      </c>
      <c r="F9" s="553" t="s">
        <v>619</v>
      </c>
    </row>
    <row r="10" spans="1:6" s="86" customFormat="1" ht="39" customHeight="1">
      <c r="A10" s="84">
        <v>2</v>
      </c>
      <c r="B10" s="696" t="s">
        <v>620</v>
      </c>
      <c r="C10" s="552" t="s">
        <v>621</v>
      </c>
      <c r="D10" s="552"/>
      <c r="E10" s="552"/>
      <c r="F10" s="553" t="s">
        <v>622</v>
      </c>
    </row>
    <row r="11" spans="1:6" s="86" customFormat="1" ht="36" customHeight="1">
      <c r="A11" s="84">
        <v>3</v>
      </c>
      <c r="B11" s="696" t="s">
        <v>623</v>
      </c>
      <c r="C11" s="552">
        <v>101600</v>
      </c>
      <c r="D11" s="552">
        <v>0</v>
      </c>
      <c r="E11" s="552">
        <v>0</v>
      </c>
      <c r="F11" s="553" t="s">
        <v>624</v>
      </c>
    </row>
    <row r="12" spans="1:6" s="86" customFormat="1" ht="47.4" customHeight="1">
      <c r="A12" s="84">
        <v>4</v>
      </c>
      <c r="B12" s="697" t="s">
        <v>625</v>
      </c>
      <c r="C12" s="552"/>
      <c r="D12" s="552"/>
      <c r="E12" s="552"/>
      <c r="F12" s="553" t="s">
        <v>622</v>
      </c>
    </row>
    <row r="13" spans="1:6" s="86" customFormat="1" ht="43.5" customHeight="1">
      <c r="A13" s="84">
        <v>5</v>
      </c>
      <c r="B13" s="697" t="s">
        <v>626</v>
      </c>
      <c r="C13" s="552">
        <v>200000</v>
      </c>
      <c r="D13" s="552">
        <v>0</v>
      </c>
      <c r="E13" s="552">
        <v>0</v>
      </c>
      <c r="F13" s="553" t="s">
        <v>624</v>
      </c>
    </row>
    <row r="14" spans="1:6" s="86" customFormat="1" ht="43.5" customHeight="1">
      <c r="A14" s="84">
        <v>6</v>
      </c>
      <c r="B14" s="697" t="s">
        <v>627</v>
      </c>
      <c r="C14" s="552">
        <v>120000</v>
      </c>
      <c r="D14" s="552">
        <v>0</v>
      </c>
      <c r="E14" s="552">
        <v>0</v>
      </c>
      <c r="F14" s="553" t="s">
        <v>624</v>
      </c>
    </row>
    <row r="15" spans="1:6" s="86" customFormat="1" ht="45.75" customHeight="1">
      <c r="A15" s="84">
        <v>7</v>
      </c>
      <c r="B15" s="697" t="s">
        <v>628</v>
      </c>
      <c r="C15" s="552"/>
      <c r="D15" s="552"/>
      <c r="E15" s="552"/>
      <c r="F15" s="553" t="s">
        <v>622</v>
      </c>
    </row>
    <row r="16" spans="1:6" s="86" customFormat="1" ht="44.25" customHeight="1">
      <c r="A16" s="84">
        <v>8</v>
      </c>
      <c r="B16" s="697" t="s">
        <v>629</v>
      </c>
      <c r="C16" s="552"/>
      <c r="D16" s="552"/>
      <c r="E16" s="552"/>
      <c r="F16" s="553" t="s">
        <v>622</v>
      </c>
    </row>
    <row r="17" spans="1:17" s="86" customFormat="1" ht="29.25" customHeight="1">
      <c r="A17" s="84">
        <v>9</v>
      </c>
      <c r="B17" s="697" t="s">
        <v>630</v>
      </c>
      <c r="C17" s="552"/>
      <c r="D17" s="552"/>
      <c r="E17" s="552"/>
      <c r="F17" s="553" t="s">
        <v>622</v>
      </c>
    </row>
    <row r="18" spans="1:17" s="86" customFormat="1" ht="48" customHeight="1">
      <c r="A18" s="84">
        <v>10</v>
      </c>
      <c r="B18" s="697" t="s">
        <v>631</v>
      </c>
      <c r="C18" s="552">
        <v>100000</v>
      </c>
      <c r="D18" s="552"/>
      <c r="E18" s="552"/>
      <c r="F18" s="553" t="s">
        <v>632</v>
      </c>
    </row>
    <row r="19" spans="1:17" s="86" customFormat="1" ht="37.5" customHeight="1">
      <c r="A19" s="84">
        <v>11</v>
      </c>
      <c r="B19" s="697" t="s">
        <v>633</v>
      </c>
      <c r="C19" s="552">
        <v>101600</v>
      </c>
      <c r="D19" s="552"/>
      <c r="E19" s="552"/>
      <c r="F19" s="553" t="s">
        <v>624</v>
      </c>
    </row>
    <row r="20" spans="1:17" s="86" customFormat="1" ht="51.75" customHeight="1">
      <c r="A20" s="84">
        <v>12</v>
      </c>
      <c r="B20" s="697" t="s">
        <v>634</v>
      </c>
      <c r="C20" s="552" t="s">
        <v>635</v>
      </c>
      <c r="D20" s="552"/>
      <c r="E20" s="552"/>
      <c r="F20" s="553" t="s">
        <v>622</v>
      </c>
    </row>
    <row r="21" spans="1:17" s="86" customFormat="1" ht="42" customHeight="1">
      <c r="A21" s="84">
        <v>13</v>
      </c>
      <c r="B21" s="697" t="s">
        <v>636</v>
      </c>
      <c r="C21" s="552"/>
      <c r="D21" s="552"/>
      <c r="E21" s="552"/>
      <c r="F21" s="553" t="s">
        <v>622</v>
      </c>
    </row>
    <row r="22" spans="1:17" s="86" customFormat="1" ht="39.75" customHeight="1">
      <c r="A22" s="84">
        <v>14</v>
      </c>
      <c r="B22" s="697" t="s">
        <v>637</v>
      </c>
      <c r="C22" s="552"/>
      <c r="D22" s="552"/>
      <c r="E22" s="552"/>
      <c r="F22" s="553" t="s">
        <v>622</v>
      </c>
    </row>
    <row r="23" spans="1:17" s="86" customFormat="1" ht="37.5" customHeight="1">
      <c r="A23" s="84">
        <v>15</v>
      </c>
      <c r="B23" s="697" t="s">
        <v>638</v>
      </c>
      <c r="C23" s="552"/>
      <c r="D23" s="552"/>
      <c r="E23" s="552"/>
      <c r="F23" s="553" t="s">
        <v>622</v>
      </c>
    </row>
    <row r="24" spans="1:17" s="86" customFormat="1" ht="28.2" customHeight="1">
      <c r="A24" s="84">
        <v>16</v>
      </c>
      <c r="B24" s="697" t="s">
        <v>639</v>
      </c>
      <c r="C24" s="552"/>
      <c r="D24" s="552"/>
      <c r="E24" s="552"/>
      <c r="F24" s="553" t="s">
        <v>622</v>
      </c>
    </row>
    <row r="25" spans="1:17" s="86" customFormat="1" ht="24" customHeight="1">
      <c r="A25" s="84">
        <v>17</v>
      </c>
      <c r="B25" s="697" t="s">
        <v>640</v>
      </c>
      <c r="C25" s="552"/>
      <c r="D25" s="552"/>
      <c r="E25" s="552"/>
      <c r="F25" s="553" t="s">
        <v>622</v>
      </c>
    </row>
    <row r="26" spans="1:17" s="86" customFormat="1" ht="51" customHeight="1">
      <c r="A26" s="84">
        <v>18</v>
      </c>
      <c r="B26" s="697" t="s">
        <v>641</v>
      </c>
      <c r="C26" s="552"/>
      <c r="D26" s="552"/>
      <c r="E26" s="552"/>
      <c r="F26" s="553" t="s">
        <v>622</v>
      </c>
    </row>
    <row r="27" spans="1:17" s="90" customFormat="1" ht="21" customHeight="1">
      <c r="A27" s="84">
        <v>19</v>
      </c>
      <c r="B27" s="698" t="s">
        <v>141</v>
      </c>
      <c r="C27" s="554">
        <v>771790</v>
      </c>
      <c r="D27" s="554">
        <v>0</v>
      </c>
      <c r="E27" s="554">
        <v>0</v>
      </c>
      <c r="F27" s="554">
        <v>0</v>
      </c>
    </row>
    <row r="28" spans="1:17" ht="31.5" customHeight="1">
      <c r="A28" s="77"/>
      <c r="B28" s="91" t="s">
        <v>648</v>
      </c>
      <c r="C28" s="550"/>
      <c r="D28" s="27"/>
      <c r="E28" s="27"/>
      <c r="F28"/>
      <c r="G28"/>
      <c r="H28"/>
    </row>
    <row r="29" spans="1:17" ht="19.95" customHeight="1">
      <c r="A29" s="77"/>
      <c r="B29" s="27"/>
      <c r="C29" s="27"/>
      <c r="D29" s="27"/>
      <c r="E29" s="27"/>
      <c r="F29"/>
      <c r="G29"/>
      <c r="H29"/>
    </row>
    <row r="30" spans="1:17" ht="36" customHeight="1">
      <c r="A30" s="77"/>
      <c r="C30" s="27"/>
      <c r="D30" s="27"/>
      <c r="E30" s="27"/>
      <c r="F30"/>
      <c r="G30"/>
      <c r="H30"/>
    </row>
    <row r="31" spans="1:17" ht="36" customHeight="1">
      <c r="A31" s="77"/>
      <c r="C31" s="27"/>
      <c r="D31" s="27"/>
      <c r="E31" s="27"/>
      <c r="F31"/>
      <c r="G31"/>
      <c r="H31"/>
      <c r="I31"/>
      <c r="J31"/>
      <c r="K31"/>
      <c r="L31"/>
      <c r="M31"/>
      <c r="N31"/>
      <c r="O31"/>
      <c r="P31"/>
      <c r="Q31"/>
    </row>
    <row r="32" spans="1:17" ht="36" customHeight="1">
      <c r="A32" s="77"/>
      <c r="C32" s="27"/>
      <c r="D32" s="27"/>
      <c r="E32" s="27"/>
      <c r="F32"/>
      <c r="G32"/>
      <c r="H32"/>
      <c r="I32"/>
    </row>
    <row r="33" spans="1:5" ht="49.95" customHeight="1">
      <c r="A33" s="77"/>
      <c r="B33" s="92"/>
      <c r="C33" s="94"/>
      <c r="D33" s="94"/>
      <c r="E33" s="94"/>
    </row>
    <row r="34" spans="1:5" ht="19.95" customHeight="1">
      <c r="A34" s="77"/>
      <c r="B34" s="95"/>
      <c r="C34" s="97"/>
      <c r="D34" s="97"/>
      <c r="E34" s="97"/>
    </row>
    <row r="35" spans="1:5" ht="19.95" customHeight="1">
      <c r="A35" s="77"/>
      <c r="B35" s="95"/>
      <c r="C35" s="97"/>
      <c r="D35" s="97"/>
      <c r="E35" s="97"/>
    </row>
    <row r="36" spans="1:5" ht="49.95" customHeight="1">
      <c r="A36" s="77"/>
      <c r="B36" s="95"/>
      <c r="C36" s="97"/>
      <c r="D36" s="97"/>
      <c r="E36" s="97"/>
    </row>
    <row r="37" spans="1:5" ht="19.95" customHeight="1">
      <c r="A37" s="77"/>
      <c r="B37" s="95"/>
      <c r="C37" s="97"/>
      <c r="D37" s="97"/>
      <c r="E37" s="97"/>
    </row>
    <row r="38" spans="1:5" ht="19.95" customHeight="1">
      <c r="A38" s="77"/>
      <c r="B38" s="95"/>
      <c r="C38" s="97"/>
      <c r="D38" s="97"/>
      <c r="E38" s="97"/>
    </row>
    <row r="39" spans="1:5" ht="19.95" customHeight="1">
      <c r="A39" s="77"/>
      <c r="B39" s="92"/>
      <c r="C39" s="94"/>
      <c r="D39" s="94"/>
      <c r="E39" s="94"/>
    </row>
    <row r="40" spans="1:5" ht="19.95" customHeight="1">
      <c r="A40" s="77"/>
      <c r="B40" s="95"/>
      <c r="C40" s="79"/>
      <c r="D40" s="79"/>
      <c r="E40" s="79"/>
    </row>
    <row r="41" spans="1:5" ht="36" customHeight="1">
      <c r="A41" s="77"/>
      <c r="B41" s="92"/>
      <c r="C41" s="100"/>
      <c r="D41" s="100"/>
      <c r="E41" s="100"/>
    </row>
    <row r="42" spans="1:5" ht="19.95" customHeight="1">
      <c r="A42" s="77"/>
      <c r="B42" s="95"/>
      <c r="C42" s="79"/>
      <c r="D42" s="79"/>
      <c r="E42" s="79"/>
    </row>
    <row r="43" spans="1:5" ht="19.95" customHeight="1">
      <c r="A43" s="77"/>
      <c r="B43" s="95"/>
      <c r="C43" s="79"/>
      <c r="D43" s="79"/>
      <c r="E43" s="79"/>
    </row>
    <row r="44" spans="1:5" ht="36" customHeight="1">
      <c r="A44" s="77"/>
      <c r="B44" s="95"/>
      <c r="C44" s="79"/>
      <c r="D44" s="79"/>
      <c r="E44" s="79"/>
    </row>
    <row r="45" spans="1:5" ht="36" customHeight="1">
      <c r="A45" s="77"/>
      <c r="B45" s="95"/>
      <c r="C45" s="79"/>
      <c r="D45" s="79"/>
      <c r="E45" s="79"/>
    </row>
    <row r="46" spans="1:5" ht="19.95" customHeight="1">
      <c r="A46" s="77"/>
      <c r="B46" s="95"/>
      <c r="C46" s="79"/>
      <c r="D46" s="79"/>
      <c r="E46" s="79"/>
    </row>
    <row r="47" spans="1:5" ht="19.95" customHeight="1">
      <c r="A47" s="77"/>
      <c r="B47" s="95"/>
      <c r="C47" s="79"/>
      <c r="D47" s="79"/>
      <c r="E47" s="79"/>
    </row>
    <row r="48" spans="1:5" ht="19.95" customHeight="1">
      <c r="A48" s="77"/>
      <c r="B48" s="95"/>
      <c r="C48" s="79"/>
      <c r="D48" s="79"/>
      <c r="E48" s="79"/>
    </row>
    <row r="49" spans="1:5">
      <c r="A49" s="77"/>
      <c r="B49" s="95"/>
      <c r="C49" s="79"/>
      <c r="D49" s="79"/>
      <c r="E49" s="79"/>
    </row>
    <row r="50" spans="1:5" ht="19.95" customHeight="1">
      <c r="A50" s="77"/>
      <c r="B50" s="95"/>
      <c r="C50" s="79"/>
      <c r="D50" s="79"/>
      <c r="E50" s="79"/>
    </row>
    <row r="51" spans="1:5">
      <c r="A51" s="77"/>
      <c r="B51" s="95"/>
      <c r="C51" s="79"/>
      <c r="D51" s="79"/>
      <c r="E51" s="79"/>
    </row>
    <row r="52" spans="1:5" ht="19.95" customHeight="1">
      <c r="A52" s="77"/>
      <c r="B52" s="95"/>
      <c r="C52" s="79"/>
      <c r="D52" s="79"/>
      <c r="E52" s="79"/>
    </row>
    <row r="53" spans="1:5" ht="49.95" customHeight="1">
      <c r="A53" s="77"/>
      <c r="B53" s="95"/>
      <c r="C53" s="79"/>
      <c r="D53" s="79"/>
      <c r="E53" s="79"/>
    </row>
    <row r="54" spans="1:5" ht="36" customHeight="1">
      <c r="A54" s="77"/>
      <c r="B54" s="92"/>
      <c r="C54" s="100"/>
      <c r="D54" s="100"/>
      <c r="E54" s="100"/>
    </row>
    <row r="55" spans="1:5" ht="19.95" customHeight="1">
      <c r="A55" s="77"/>
      <c r="B55" s="92"/>
      <c r="C55" s="100"/>
      <c r="D55" s="100"/>
      <c r="E55" s="100"/>
    </row>
    <row r="56" spans="1:5" ht="19.95" customHeight="1">
      <c r="A56" s="77"/>
      <c r="B56" s="92"/>
      <c r="C56" s="100"/>
      <c r="D56" s="100"/>
      <c r="E56" s="100"/>
    </row>
    <row r="57" spans="1:5" ht="19.95" customHeight="1">
      <c r="A57" s="77"/>
      <c r="B57" s="95"/>
      <c r="C57" s="79"/>
      <c r="D57" s="79"/>
      <c r="E57" s="79"/>
    </row>
    <row r="58" spans="1:5" ht="36" customHeight="1">
      <c r="A58" s="77"/>
      <c r="B58" s="95"/>
      <c r="C58" s="79"/>
      <c r="D58" s="79"/>
      <c r="E58" s="79"/>
    </row>
    <row r="59" spans="1:5" ht="19.95" customHeight="1">
      <c r="A59" s="77"/>
      <c r="B59" s="95"/>
      <c r="C59" s="79"/>
      <c r="D59" s="79"/>
      <c r="E59" s="79"/>
    </row>
    <row r="60" spans="1:5" ht="19.95" customHeight="1">
      <c r="A60" s="77"/>
      <c r="B60" s="95"/>
      <c r="C60" s="79"/>
      <c r="D60" s="79"/>
      <c r="E60" s="79"/>
    </row>
    <row r="61" spans="1:5" ht="49.95" customHeight="1">
      <c r="A61" s="77"/>
      <c r="B61" s="95"/>
      <c r="C61" s="79"/>
      <c r="D61" s="79"/>
      <c r="E61" s="79"/>
    </row>
    <row r="62" spans="1:5" ht="49.95" customHeight="1">
      <c r="A62" s="77"/>
      <c r="B62" s="95"/>
      <c r="C62" s="79"/>
      <c r="D62" s="79"/>
      <c r="E62" s="79"/>
    </row>
    <row r="63" spans="1:5" ht="19.95" customHeight="1">
      <c r="A63" s="77"/>
      <c r="B63" s="95"/>
      <c r="C63" s="79"/>
      <c r="D63" s="79"/>
      <c r="E63" s="79"/>
    </row>
    <row r="64" spans="1:5" ht="19.95" customHeight="1">
      <c r="A64" s="77"/>
      <c r="B64" s="95"/>
      <c r="C64" s="79"/>
      <c r="D64" s="79"/>
      <c r="E64" s="79"/>
    </row>
    <row r="65" spans="1:5" ht="19.95" customHeight="1">
      <c r="A65" s="77"/>
      <c r="B65" s="95"/>
      <c r="C65" s="79"/>
      <c r="D65" s="79"/>
      <c r="E65" s="79"/>
    </row>
    <row r="66" spans="1:5" ht="19.95" customHeight="1">
      <c r="A66" s="77"/>
      <c r="B66" s="95"/>
      <c r="C66" s="79"/>
      <c r="D66" s="79"/>
      <c r="E66" s="79"/>
    </row>
    <row r="67" spans="1:5" ht="19.95" customHeight="1">
      <c r="A67" s="77"/>
      <c r="B67" s="95"/>
      <c r="C67" s="79"/>
      <c r="D67" s="79"/>
      <c r="E67" s="79"/>
    </row>
    <row r="68" spans="1:5" ht="19.95" customHeight="1">
      <c r="A68" s="77"/>
      <c r="B68" s="95"/>
      <c r="C68" s="79"/>
      <c r="D68" s="79"/>
      <c r="E68" s="79"/>
    </row>
    <row r="69" spans="1:5" ht="19.95" customHeight="1">
      <c r="A69" s="77"/>
      <c r="B69" s="95"/>
      <c r="C69" s="79"/>
      <c r="D69" s="79"/>
      <c r="E69" s="79"/>
    </row>
    <row r="70" spans="1:5" ht="49.95" customHeight="1">
      <c r="A70" s="77"/>
      <c r="B70" s="92"/>
      <c r="C70" s="100"/>
      <c r="D70" s="100"/>
      <c r="E70" s="100"/>
    </row>
    <row r="71" spans="1:5" ht="36" customHeight="1">
      <c r="A71" s="77"/>
      <c r="B71" s="92"/>
      <c r="C71" s="100"/>
      <c r="D71" s="100"/>
      <c r="E71" s="100"/>
    </row>
    <row r="72" spans="1:5" ht="36" customHeight="1">
      <c r="A72" s="77"/>
      <c r="B72" s="92"/>
      <c r="C72" s="100"/>
      <c r="D72" s="100"/>
      <c r="E72" s="100"/>
    </row>
    <row r="73" spans="1:5" ht="49.95" customHeight="1">
      <c r="A73" s="77"/>
      <c r="B73" s="92"/>
      <c r="C73" s="100"/>
      <c r="D73" s="100"/>
      <c r="E73" s="100"/>
    </row>
    <row r="74" spans="1:5" ht="36" customHeight="1">
      <c r="A74" s="77"/>
      <c r="B74" s="92"/>
      <c r="C74" s="100"/>
      <c r="D74" s="100"/>
      <c r="E74" s="100"/>
    </row>
    <row r="75" spans="1:5" ht="36" customHeight="1">
      <c r="A75" s="77"/>
      <c r="B75" s="92"/>
      <c r="C75" s="100"/>
      <c r="D75" s="100"/>
      <c r="E75" s="100"/>
    </row>
    <row r="76" spans="1:5" ht="36" customHeight="1">
      <c r="A76" s="77"/>
      <c r="B76" s="92"/>
      <c r="C76" s="100"/>
      <c r="D76" s="100"/>
      <c r="E76" s="100"/>
    </row>
    <row r="77" spans="1:5" ht="22.2" customHeight="1">
      <c r="A77" s="77"/>
      <c r="B77" s="92"/>
      <c r="C77" s="100"/>
      <c r="D77" s="100"/>
      <c r="E77" s="100"/>
    </row>
    <row r="78" spans="1:5" ht="22.2" customHeight="1">
      <c r="A78" s="77"/>
      <c r="B78" s="92"/>
      <c r="C78" s="100"/>
      <c r="D78" s="100"/>
      <c r="E78" s="100"/>
    </row>
    <row r="79" spans="1:5" ht="22.2" customHeight="1">
      <c r="A79" s="77"/>
      <c r="B79" s="92"/>
      <c r="C79" s="100"/>
      <c r="D79" s="100"/>
      <c r="E79" s="100"/>
    </row>
    <row r="80" spans="1:5" s="102" customFormat="1" ht="30" customHeight="1">
      <c r="A80" s="77"/>
      <c r="B80" s="237"/>
      <c r="C80" s="99"/>
      <c r="D80" s="99"/>
      <c r="E80" s="99"/>
    </row>
    <row r="81" spans="1:5" s="88" customFormat="1" ht="30" customHeight="1">
      <c r="A81" s="77"/>
      <c r="B81" s="103"/>
      <c r="C81" s="99"/>
      <c r="D81" s="99"/>
      <c r="E81" s="99"/>
    </row>
    <row r="82" spans="1:5">
      <c r="A82" s="77"/>
      <c r="B82" s="92"/>
      <c r="C82" s="79"/>
      <c r="D82" s="79"/>
      <c r="E82" s="79"/>
    </row>
    <row r="88" spans="1:5">
      <c r="A88" s="106"/>
      <c r="B88" s="71"/>
      <c r="C88" s="71"/>
      <c r="D88" s="71"/>
      <c r="E88" s="71"/>
    </row>
    <row r="94" spans="1:5" s="105" customFormat="1">
      <c r="A94" s="82"/>
      <c r="B94" s="91"/>
    </row>
    <row r="95" spans="1:5" s="105" customFormat="1">
      <c r="A95" s="82"/>
      <c r="B95" s="91"/>
    </row>
    <row r="96" spans="1:5" s="105" customFormat="1">
      <c r="A96" s="82"/>
      <c r="B96" s="91"/>
    </row>
    <row r="97" spans="1:2" s="105" customFormat="1">
      <c r="A97" s="82"/>
      <c r="B97" s="91"/>
    </row>
    <row r="98" spans="1:2" s="105" customFormat="1">
      <c r="A98" s="82"/>
      <c r="B98" s="91"/>
    </row>
    <row r="99" spans="1:2" s="105" customFormat="1">
      <c r="A99" s="82"/>
      <c r="B99" s="91"/>
    </row>
  </sheetData>
  <mergeCells count="9">
    <mergeCell ref="A1:F1"/>
    <mergeCell ref="A4:E4"/>
    <mergeCell ref="A7:A8"/>
    <mergeCell ref="B7:B8"/>
    <mergeCell ref="C7:C8"/>
    <mergeCell ref="D7:D8"/>
    <mergeCell ref="E7:E8"/>
    <mergeCell ref="F7:F8"/>
    <mergeCell ref="A3:F3"/>
  </mergeCells>
  <pageMargins left="0.7" right="0.7" top="0.75" bottom="0.75" header="0.3" footer="0.3"/>
  <pageSetup paperSize="9"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13"/>
  <sheetViews>
    <sheetView view="pageBreakPreview" zoomScale="60" zoomScaleNormal="100" workbookViewId="0">
      <selection activeCell="D6" sqref="D6"/>
    </sheetView>
  </sheetViews>
  <sheetFormatPr defaultRowHeight="14.4"/>
  <cols>
    <col min="1" max="1" width="9.109375" style="127"/>
    <col min="2" max="2" width="50" style="127" customWidth="1"/>
    <col min="3" max="5" width="21.44140625" style="127" customWidth="1"/>
    <col min="6" max="6" width="27.88671875" style="127" customWidth="1"/>
    <col min="7" max="7" width="22.5546875" style="127" customWidth="1"/>
    <col min="8" max="257" width="9.109375" style="127"/>
    <col min="258" max="258" width="50" style="127" customWidth="1"/>
    <col min="259" max="262" width="21.44140625" style="127" customWidth="1"/>
    <col min="263" max="263" width="22.5546875" style="127" customWidth="1"/>
    <col min="264" max="513" width="9.109375" style="127"/>
    <col min="514" max="514" width="50" style="127" customWidth="1"/>
    <col min="515" max="518" width="21.44140625" style="127" customWidth="1"/>
    <col min="519" max="519" width="22.5546875" style="127" customWidth="1"/>
    <col min="520" max="769" width="9.109375" style="127"/>
    <col min="770" max="770" width="50" style="127" customWidth="1"/>
    <col min="771" max="774" width="21.44140625" style="127" customWidth="1"/>
    <col min="775" max="775" width="22.5546875" style="127" customWidth="1"/>
    <col min="776" max="1025" width="9.109375" style="127"/>
    <col min="1026" max="1026" width="50" style="127" customWidth="1"/>
    <col min="1027" max="1030" width="21.44140625" style="127" customWidth="1"/>
    <col min="1031" max="1031" width="22.5546875" style="127" customWidth="1"/>
    <col min="1032" max="1281" width="9.109375" style="127"/>
    <col min="1282" max="1282" width="50" style="127" customWidth="1"/>
    <col min="1283" max="1286" width="21.44140625" style="127" customWidth="1"/>
    <col min="1287" max="1287" width="22.5546875" style="127" customWidth="1"/>
    <col min="1288" max="1537" width="9.109375" style="127"/>
    <col min="1538" max="1538" width="50" style="127" customWidth="1"/>
    <col min="1539" max="1542" width="21.44140625" style="127" customWidth="1"/>
    <col min="1543" max="1543" width="22.5546875" style="127" customWidth="1"/>
    <col min="1544" max="1793" width="9.109375" style="127"/>
    <col min="1794" max="1794" width="50" style="127" customWidth="1"/>
    <col min="1795" max="1798" width="21.44140625" style="127" customWidth="1"/>
    <col min="1799" max="1799" width="22.5546875" style="127" customWidth="1"/>
    <col min="1800" max="2049" width="9.109375" style="127"/>
    <col min="2050" max="2050" width="50" style="127" customWidth="1"/>
    <col min="2051" max="2054" width="21.44140625" style="127" customWidth="1"/>
    <col min="2055" max="2055" width="22.5546875" style="127" customWidth="1"/>
    <col min="2056" max="2305" width="9.109375" style="127"/>
    <col min="2306" max="2306" width="50" style="127" customWidth="1"/>
    <col min="2307" max="2310" width="21.44140625" style="127" customWidth="1"/>
    <col min="2311" max="2311" width="22.5546875" style="127" customWidth="1"/>
    <col min="2312" max="2561" width="9.109375" style="127"/>
    <col min="2562" max="2562" width="50" style="127" customWidth="1"/>
    <col min="2563" max="2566" width="21.44140625" style="127" customWidth="1"/>
    <col min="2567" max="2567" width="22.5546875" style="127" customWidth="1"/>
    <col min="2568" max="2817" width="9.109375" style="127"/>
    <col min="2818" max="2818" width="50" style="127" customWidth="1"/>
    <col min="2819" max="2822" width="21.44140625" style="127" customWidth="1"/>
    <col min="2823" max="2823" width="22.5546875" style="127" customWidth="1"/>
    <col min="2824" max="3073" width="9.109375" style="127"/>
    <col min="3074" max="3074" width="50" style="127" customWidth="1"/>
    <col min="3075" max="3078" width="21.44140625" style="127" customWidth="1"/>
    <col min="3079" max="3079" width="22.5546875" style="127" customWidth="1"/>
    <col min="3080" max="3329" width="9.109375" style="127"/>
    <col min="3330" max="3330" width="50" style="127" customWidth="1"/>
    <col min="3331" max="3334" width="21.44140625" style="127" customWidth="1"/>
    <col min="3335" max="3335" width="22.5546875" style="127" customWidth="1"/>
    <col min="3336" max="3585" width="9.109375" style="127"/>
    <col min="3586" max="3586" width="50" style="127" customWidth="1"/>
    <col min="3587" max="3590" width="21.44140625" style="127" customWidth="1"/>
    <col min="3591" max="3591" width="22.5546875" style="127" customWidth="1"/>
    <col min="3592" max="3841" width="9.109375" style="127"/>
    <col min="3842" max="3842" width="50" style="127" customWidth="1"/>
    <col min="3843" max="3846" width="21.44140625" style="127" customWidth="1"/>
    <col min="3847" max="3847" width="22.5546875" style="127" customWidth="1"/>
    <col min="3848" max="4097" width="9.109375" style="127"/>
    <col min="4098" max="4098" width="50" style="127" customWidth="1"/>
    <col min="4099" max="4102" width="21.44140625" style="127" customWidth="1"/>
    <col min="4103" max="4103" width="22.5546875" style="127" customWidth="1"/>
    <col min="4104" max="4353" width="9.109375" style="127"/>
    <col min="4354" max="4354" width="50" style="127" customWidth="1"/>
    <col min="4355" max="4358" width="21.44140625" style="127" customWidth="1"/>
    <col min="4359" max="4359" width="22.5546875" style="127" customWidth="1"/>
    <col min="4360" max="4609" width="9.109375" style="127"/>
    <col min="4610" max="4610" width="50" style="127" customWidth="1"/>
    <col min="4611" max="4614" width="21.44140625" style="127" customWidth="1"/>
    <col min="4615" max="4615" width="22.5546875" style="127" customWidth="1"/>
    <col min="4616" max="4865" width="9.109375" style="127"/>
    <col min="4866" max="4866" width="50" style="127" customWidth="1"/>
    <col min="4867" max="4870" width="21.44140625" style="127" customWidth="1"/>
    <col min="4871" max="4871" width="22.5546875" style="127" customWidth="1"/>
    <col min="4872" max="5121" width="9.109375" style="127"/>
    <col min="5122" max="5122" width="50" style="127" customWidth="1"/>
    <col min="5123" max="5126" width="21.44140625" style="127" customWidth="1"/>
    <col min="5127" max="5127" width="22.5546875" style="127" customWidth="1"/>
    <col min="5128" max="5377" width="9.109375" style="127"/>
    <col min="5378" max="5378" width="50" style="127" customWidth="1"/>
    <col min="5379" max="5382" width="21.44140625" style="127" customWidth="1"/>
    <col min="5383" max="5383" width="22.5546875" style="127" customWidth="1"/>
    <col min="5384" max="5633" width="9.109375" style="127"/>
    <col min="5634" max="5634" width="50" style="127" customWidth="1"/>
    <col min="5635" max="5638" width="21.44140625" style="127" customWidth="1"/>
    <col min="5639" max="5639" width="22.5546875" style="127" customWidth="1"/>
    <col min="5640" max="5889" width="9.109375" style="127"/>
    <col min="5890" max="5890" width="50" style="127" customWidth="1"/>
    <col min="5891" max="5894" width="21.44140625" style="127" customWidth="1"/>
    <col min="5895" max="5895" width="22.5546875" style="127" customWidth="1"/>
    <col min="5896" max="6145" width="9.109375" style="127"/>
    <col min="6146" max="6146" width="50" style="127" customWidth="1"/>
    <col min="6147" max="6150" width="21.44140625" style="127" customWidth="1"/>
    <col min="6151" max="6151" width="22.5546875" style="127" customWidth="1"/>
    <col min="6152" max="6401" width="9.109375" style="127"/>
    <col min="6402" max="6402" width="50" style="127" customWidth="1"/>
    <col min="6403" max="6406" width="21.44140625" style="127" customWidth="1"/>
    <col min="6407" max="6407" width="22.5546875" style="127" customWidth="1"/>
    <col min="6408" max="6657" width="9.109375" style="127"/>
    <col min="6658" max="6658" width="50" style="127" customWidth="1"/>
    <col min="6659" max="6662" width="21.44140625" style="127" customWidth="1"/>
    <col min="6663" max="6663" width="22.5546875" style="127" customWidth="1"/>
    <col min="6664" max="6913" width="9.109375" style="127"/>
    <col min="6914" max="6914" width="50" style="127" customWidth="1"/>
    <col min="6915" max="6918" width="21.44140625" style="127" customWidth="1"/>
    <col min="6919" max="6919" width="22.5546875" style="127" customWidth="1"/>
    <col min="6920" max="7169" width="9.109375" style="127"/>
    <col min="7170" max="7170" width="50" style="127" customWidth="1"/>
    <col min="7171" max="7174" width="21.44140625" style="127" customWidth="1"/>
    <col min="7175" max="7175" width="22.5546875" style="127" customWidth="1"/>
    <col min="7176" max="7425" width="9.109375" style="127"/>
    <col min="7426" max="7426" width="50" style="127" customWidth="1"/>
    <col min="7427" max="7430" width="21.44140625" style="127" customWidth="1"/>
    <col min="7431" max="7431" width="22.5546875" style="127" customWidth="1"/>
    <col min="7432" max="7681" width="9.109375" style="127"/>
    <col min="7682" max="7682" width="50" style="127" customWidth="1"/>
    <col min="7683" max="7686" width="21.44140625" style="127" customWidth="1"/>
    <col min="7687" max="7687" width="22.5546875" style="127" customWidth="1"/>
    <col min="7688" max="7937" width="9.109375" style="127"/>
    <col min="7938" max="7938" width="50" style="127" customWidth="1"/>
    <col min="7939" max="7942" width="21.44140625" style="127" customWidth="1"/>
    <col min="7943" max="7943" width="22.5546875" style="127" customWidth="1"/>
    <col min="7944" max="8193" width="9.109375" style="127"/>
    <col min="8194" max="8194" width="50" style="127" customWidth="1"/>
    <col min="8195" max="8198" width="21.44140625" style="127" customWidth="1"/>
    <col min="8199" max="8199" width="22.5546875" style="127" customWidth="1"/>
    <col min="8200" max="8449" width="9.109375" style="127"/>
    <col min="8450" max="8450" width="50" style="127" customWidth="1"/>
    <col min="8451" max="8454" width="21.44140625" style="127" customWidth="1"/>
    <col min="8455" max="8455" width="22.5546875" style="127" customWidth="1"/>
    <col min="8456" max="8705" width="9.109375" style="127"/>
    <col min="8706" max="8706" width="50" style="127" customWidth="1"/>
    <col min="8707" max="8710" width="21.44140625" style="127" customWidth="1"/>
    <col min="8711" max="8711" width="22.5546875" style="127" customWidth="1"/>
    <col min="8712" max="8961" width="9.109375" style="127"/>
    <col min="8962" max="8962" width="50" style="127" customWidth="1"/>
    <col min="8963" max="8966" width="21.44140625" style="127" customWidth="1"/>
    <col min="8967" max="8967" width="22.5546875" style="127" customWidth="1"/>
    <col min="8968" max="9217" width="9.109375" style="127"/>
    <col min="9218" max="9218" width="50" style="127" customWidth="1"/>
    <col min="9219" max="9222" width="21.44140625" style="127" customWidth="1"/>
    <col min="9223" max="9223" width="22.5546875" style="127" customWidth="1"/>
    <col min="9224" max="9473" width="9.109375" style="127"/>
    <col min="9474" max="9474" width="50" style="127" customWidth="1"/>
    <col min="9475" max="9478" width="21.44140625" style="127" customWidth="1"/>
    <col min="9479" max="9479" width="22.5546875" style="127" customWidth="1"/>
    <col min="9480" max="9729" width="9.109375" style="127"/>
    <col min="9730" max="9730" width="50" style="127" customWidth="1"/>
    <col min="9731" max="9734" width="21.44140625" style="127" customWidth="1"/>
    <col min="9735" max="9735" width="22.5546875" style="127" customWidth="1"/>
    <col min="9736" max="9985" width="9.109375" style="127"/>
    <col min="9986" max="9986" width="50" style="127" customWidth="1"/>
    <col min="9987" max="9990" width="21.44140625" style="127" customWidth="1"/>
    <col min="9991" max="9991" width="22.5546875" style="127" customWidth="1"/>
    <col min="9992" max="10241" width="9.109375" style="127"/>
    <col min="10242" max="10242" width="50" style="127" customWidth="1"/>
    <col min="10243" max="10246" width="21.44140625" style="127" customWidth="1"/>
    <col min="10247" max="10247" width="22.5546875" style="127" customWidth="1"/>
    <col min="10248" max="10497" width="9.109375" style="127"/>
    <col min="10498" max="10498" width="50" style="127" customWidth="1"/>
    <col min="10499" max="10502" width="21.44140625" style="127" customWidth="1"/>
    <col min="10503" max="10503" width="22.5546875" style="127" customWidth="1"/>
    <col min="10504" max="10753" width="9.109375" style="127"/>
    <col min="10754" max="10754" width="50" style="127" customWidth="1"/>
    <col min="10755" max="10758" width="21.44140625" style="127" customWidth="1"/>
    <col min="10759" max="10759" width="22.5546875" style="127" customWidth="1"/>
    <col min="10760" max="11009" width="9.109375" style="127"/>
    <col min="11010" max="11010" width="50" style="127" customWidth="1"/>
    <col min="11011" max="11014" width="21.44140625" style="127" customWidth="1"/>
    <col min="11015" max="11015" width="22.5546875" style="127" customWidth="1"/>
    <col min="11016" max="11265" width="9.109375" style="127"/>
    <col min="11266" max="11266" width="50" style="127" customWidth="1"/>
    <col min="11267" max="11270" width="21.44140625" style="127" customWidth="1"/>
    <col min="11271" max="11271" width="22.5546875" style="127" customWidth="1"/>
    <col min="11272" max="11521" width="9.109375" style="127"/>
    <col min="11522" max="11522" width="50" style="127" customWidth="1"/>
    <col min="11523" max="11526" width="21.44140625" style="127" customWidth="1"/>
    <col min="11527" max="11527" width="22.5546875" style="127" customWidth="1"/>
    <col min="11528" max="11777" width="9.109375" style="127"/>
    <col min="11778" max="11778" width="50" style="127" customWidth="1"/>
    <col min="11779" max="11782" width="21.44140625" style="127" customWidth="1"/>
    <col min="11783" max="11783" width="22.5546875" style="127" customWidth="1"/>
    <col min="11784" max="12033" width="9.109375" style="127"/>
    <col min="12034" max="12034" width="50" style="127" customWidth="1"/>
    <col min="12035" max="12038" width="21.44140625" style="127" customWidth="1"/>
    <col min="12039" max="12039" width="22.5546875" style="127" customWidth="1"/>
    <col min="12040" max="12289" width="9.109375" style="127"/>
    <col min="12290" max="12290" width="50" style="127" customWidth="1"/>
    <col min="12291" max="12294" width="21.44140625" style="127" customWidth="1"/>
    <col min="12295" max="12295" width="22.5546875" style="127" customWidth="1"/>
    <col min="12296" max="12545" width="9.109375" style="127"/>
    <col min="12546" max="12546" width="50" style="127" customWidth="1"/>
    <col min="12547" max="12550" width="21.44140625" style="127" customWidth="1"/>
    <col min="12551" max="12551" width="22.5546875" style="127" customWidth="1"/>
    <col min="12552" max="12801" width="9.109375" style="127"/>
    <col min="12802" max="12802" width="50" style="127" customWidth="1"/>
    <col min="12803" max="12806" width="21.44140625" style="127" customWidth="1"/>
    <col min="12807" max="12807" width="22.5546875" style="127" customWidth="1"/>
    <col min="12808" max="13057" width="9.109375" style="127"/>
    <col min="13058" max="13058" width="50" style="127" customWidth="1"/>
    <col min="13059" max="13062" width="21.44140625" style="127" customWidth="1"/>
    <col min="13063" max="13063" width="22.5546875" style="127" customWidth="1"/>
    <col min="13064" max="13313" width="9.109375" style="127"/>
    <col min="13314" max="13314" width="50" style="127" customWidth="1"/>
    <col min="13315" max="13318" width="21.44140625" style="127" customWidth="1"/>
    <col min="13319" max="13319" width="22.5546875" style="127" customWidth="1"/>
    <col min="13320" max="13569" width="9.109375" style="127"/>
    <col min="13570" max="13570" width="50" style="127" customWidth="1"/>
    <col min="13571" max="13574" width="21.44140625" style="127" customWidth="1"/>
    <col min="13575" max="13575" width="22.5546875" style="127" customWidth="1"/>
    <col min="13576" max="13825" width="9.109375" style="127"/>
    <col min="13826" max="13826" width="50" style="127" customWidth="1"/>
    <col min="13827" max="13830" width="21.44140625" style="127" customWidth="1"/>
    <col min="13831" max="13831" width="22.5546875" style="127" customWidth="1"/>
    <col min="13832" max="14081" width="9.109375" style="127"/>
    <col min="14082" max="14082" width="50" style="127" customWidth="1"/>
    <col min="14083" max="14086" width="21.44140625" style="127" customWidth="1"/>
    <col min="14087" max="14087" width="22.5546875" style="127" customWidth="1"/>
    <col min="14088" max="14337" width="9.109375" style="127"/>
    <col min="14338" max="14338" width="50" style="127" customWidth="1"/>
    <col min="14339" max="14342" width="21.44140625" style="127" customWidth="1"/>
    <col min="14343" max="14343" width="22.5546875" style="127" customWidth="1"/>
    <col min="14344" max="14593" width="9.109375" style="127"/>
    <col min="14594" max="14594" width="50" style="127" customWidth="1"/>
    <col min="14595" max="14598" width="21.44140625" style="127" customWidth="1"/>
    <col min="14599" max="14599" width="22.5546875" style="127" customWidth="1"/>
    <col min="14600" max="14849" width="9.109375" style="127"/>
    <col min="14850" max="14850" width="50" style="127" customWidth="1"/>
    <col min="14851" max="14854" width="21.44140625" style="127" customWidth="1"/>
    <col min="14855" max="14855" width="22.5546875" style="127" customWidth="1"/>
    <col min="14856" max="15105" width="9.109375" style="127"/>
    <col min="15106" max="15106" width="50" style="127" customWidth="1"/>
    <col min="15107" max="15110" width="21.44140625" style="127" customWidth="1"/>
    <col min="15111" max="15111" width="22.5546875" style="127" customWidth="1"/>
    <col min="15112" max="15361" width="9.109375" style="127"/>
    <col min="15362" max="15362" width="50" style="127" customWidth="1"/>
    <col min="15363" max="15366" width="21.44140625" style="127" customWidth="1"/>
    <col min="15367" max="15367" width="22.5546875" style="127" customWidth="1"/>
    <col min="15368" max="15617" width="9.109375" style="127"/>
    <col min="15618" max="15618" width="50" style="127" customWidth="1"/>
    <col min="15619" max="15622" width="21.44140625" style="127" customWidth="1"/>
    <col min="15623" max="15623" width="22.5546875" style="127" customWidth="1"/>
    <col min="15624" max="15873" width="9.109375" style="127"/>
    <col min="15874" max="15874" width="50" style="127" customWidth="1"/>
    <col min="15875" max="15878" width="21.44140625" style="127" customWidth="1"/>
    <col min="15879" max="15879" width="22.5546875" style="127" customWidth="1"/>
    <col min="15880" max="16129" width="9.109375" style="127"/>
    <col min="16130" max="16130" width="50" style="127" customWidth="1"/>
    <col min="16131" max="16134" width="21.44140625" style="127" customWidth="1"/>
    <col min="16135" max="16135" width="22.5546875" style="127" customWidth="1"/>
    <col min="16136" max="16384" width="9.109375" style="127"/>
  </cols>
  <sheetData>
    <row r="1" spans="1:7" ht="15.6">
      <c r="A1" s="782" t="s">
        <v>712</v>
      </c>
      <c r="B1" s="782"/>
      <c r="C1" s="782"/>
      <c r="D1" s="782"/>
      <c r="E1" s="782"/>
      <c r="F1" s="782"/>
      <c r="G1" s="737"/>
    </row>
    <row r="2" spans="1:7">
      <c r="A2" s="128"/>
    </row>
    <row r="3" spans="1:7" ht="16.5" customHeight="1">
      <c r="A3" s="781" t="s">
        <v>362</v>
      </c>
      <c r="B3" s="781"/>
      <c r="C3" s="781"/>
      <c r="D3" s="781"/>
      <c r="E3" s="781"/>
      <c r="F3" s="781"/>
    </row>
    <row r="4" spans="1:7" ht="16.8">
      <c r="A4" s="129"/>
      <c r="B4" s="129"/>
      <c r="C4" s="129"/>
      <c r="D4" s="129"/>
      <c r="E4" s="129"/>
      <c r="F4" s="129"/>
    </row>
    <row r="5" spans="1:7" ht="16.2" thickBot="1">
      <c r="A5" s="130"/>
    </row>
    <row r="6" spans="1:7" ht="122.4" thickBot="1">
      <c r="A6" s="533" t="s">
        <v>125</v>
      </c>
      <c r="B6" s="534" t="s">
        <v>320</v>
      </c>
      <c r="C6" s="534" t="s">
        <v>321</v>
      </c>
      <c r="D6" s="534" t="s">
        <v>322</v>
      </c>
      <c r="E6" s="535" t="s">
        <v>352</v>
      </c>
      <c r="F6" s="536" t="s">
        <v>353</v>
      </c>
      <c r="G6" s="536" t="s">
        <v>354</v>
      </c>
    </row>
    <row r="7" spans="1:7" ht="18">
      <c r="A7" s="537">
        <v>1</v>
      </c>
      <c r="B7" s="538" t="s">
        <v>323</v>
      </c>
      <c r="C7" s="538" t="s">
        <v>324</v>
      </c>
      <c r="D7" s="539">
        <v>2920000</v>
      </c>
      <c r="E7" s="540">
        <v>3.2950000000000002E-3</v>
      </c>
      <c r="F7" s="541">
        <v>30838000000</v>
      </c>
      <c r="G7" s="541">
        <v>101532000</v>
      </c>
    </row>
    <row r="8" spans="1:7" ht="18">
      <c r="A8" s="537">
        <v>2</v>
      </c>
      <c r="B8" s="542"/>
      <c r="C8" s="543"/>
      <c r="D8" s="544"/>
      <c r="E8" s="545"/>
      <c r="F8" s="541"/>
      <c r="G8" s="541"/>
    </row>
    <row r="9" spans="1:7" ht="18">
      <c r="A9" s="537">
        <v>3</v>
      </c>
      <c r="B9" s="542"/>
      <c r="C9" s="543"/>
      <c r="D9" s="544"/>
      <c r="E9" s="545"/>
      <c r="F9" s="541"/>
      <c r="G9" s="541"/>
    </row>
    <row r="10" spans="1:7" ht="18">
      <c r="A10" s="537">
        <v>4</v>
      </c>
      <c r="B10" s="542"/>
      <c r="C10" s="543"/>
      <c r="D10" s="544"/>
      <c r="E10" s="545"/>
      <c r="F10" s="541"/>
      <c r="G10" s="541"/>
    </row>
    <row r="11" spans="1:7" ht="18.600000000000001" thickBot="1">
      <c r="A11" s="537">
        <v>5</v>
      </c>
      <c r="B11" s="542"/>
      <c r="C11" s="543"/>
      <c r="D11" s="544"/>
      <c r="E11" s="545"/>
      <c r="F11" s="541"/>
      <c r="G11" s="541"/>
    </row>
    <row r="12" spans="1:7" ht="18.600000000000001" thickBot="1">
      <c r="A12" s="779" t="s">
        <v>325</v>
      </c>
      <c r="B12" s="780"/>
      <c r="C12" s="546"/>
      <c r="D12" s="547">
        <f>IF(SUM(D7:D11)=0,"",SUM(D7:D11))</f>
        <v>2920000</v>
      </c>
      <c r="E12" s="548" t="s">
        <v>234</v>
      </c>
      <c r="F12" s="549">
        <f>SUM(F7:F11)</f>
        <v>30838000000</v>
      </c>
      <c r="G12" s="549">
        <f>SUM(G7:G11)</f>
        <v>101532000</v>
      </c>
    </row>
    <row r="13" spans="1:7" ht="15.6">
      <c r="A13" s="130"/>
    </row>
  </sheetData>
  <mergeCells count="3">
    <mergeCell ref="A12:B12"/>
    <mergeCell ref="A3:F3"/>
    <mergeCell ref="A1:G1"/>
  </mergeCells>
  <pageMargins left="0.7" right="0.7" top="0.75" bottom="0.75" header="0.3" footer="0.3"/>
  <pageSetup paperSize="9" scale="5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5.6"/>
  <cols>
    <col min="1" max="1" width="5.6640625" style="82" customWidth="1"/>
    <col min="2" max="2" width="33.5546875" style="91" customWidth="1"/>
    <col min="3" max="3" width="11.88671875" style="104" customWidth="1"/>
    <col min="4" max="4" width="9.88671875" style="105" customWidth="1"/>
    <col min="5" max="5" width="11.44140625" style="105" customWidth="1"/>
    <col min="6" max="6" width="11.33203125" style="105" customWidth="1"/>
    <col min="7" max="256" width="9.109375" style="71"/>
    <col min="257" max="257" width="5.6640625" style="71" customWidth="1"/>
    <col min="258" max="258" width="33.5546875" style="71" customWidth="1"/>
    <col min="259" max="259" width="11.88671875" style="71" customWidth="1"/>
    <col min="260" max="260" width="9.88671875" style="71" customWidth="1"/>
    <col min="261" max="261" width="11.44140625" style="71" customWidth="1"/>
    <col min="262" max="262" width="11.33203125" style="71" customWidth="1"/>
    <col min="263" max="512" width="9.109375" style="71"/>
    <col min="513" max="513" width="5.6640625" style="71" customWidth="1"/>
    <col min="514" max="514" width="33.5546875" style="71" customWidth="1"/>
    <col min="515" max="515" width="11.88671875" style="71" customWidth="1"/>
    <col min="516" max="516" width="9.88671875" style="71" customWidth="1"/>
    <col min="517" max="517" width="11.44140625" style="71" customWidth="1"/>
    <col min="518" max="518" width="11.33203125" style="71" customWidth="1"/>
    <col min="519" max="768" width="9.109375" style="71"/>
    <col min="769" max="769" width="5.6640625" style="71" customWidth="1"/>
    <col min="770" max="770" width="33.5546875" style="71" customWidth="1"/>
    <col min="771" max="771" width="11.88671875" style="71" customWidth="1"/>
    <col min="772" max="772" width="9.88671875" style="71" customWidth="1"/>
    <col min="773" max="773" width="11.44140625" style="71" customWidth="1"/>
    <col min="774" max="774" width="11.33203125" style="71" customWidth="1"/>
    <col min="775" max="1024" width="9.109375" style="71"/>
    <col min="1025" max="1025" width="5.6640625" style="71" customWidth="1"/>
    <col min="1026" max="1026" width="33.5546875" style="71" customWidth="1"/>
    <col min="1027" max="1027" width="11.88671875" style="71" customWidth="1"/>
    <col min="1028" max="1028" width="9.88671875" style="71" customWidth="1"/>
    <col min="1029" max="1029" width="11.44140625" style="71" customWidth="1"/>
    <col min="1030" max="1030" width="11.33203125" style="71" customWidth="1"/>
    <col min="1031" max="1280" width="9.109375" style="71"/>
    <col min="1281" max="1281" width="5.6640625" style="71" customWidth="1"/>
    <col min="1282" max="1282" width="33.5546875" style="71" customWidth="1"/>
    <col min="1283" max="1283" width="11.88671875" style="71" customWidth="1"/>
    <col min="1284" max="1284" width="9.88671875" style="71" customWidth="1"/>
    <col min="1285" max="1285" width="11.44140625" style="71" customWidth="1"/>
    <col min="1286" max="1286" width="11.33203125" style="71" customWidth="1"/>
    <col min="1287" max="1536" width="9.109375" style="71"/>
    <col min="1537" max="1537" width="5.6640625" style="71" customWidth="1"/>
    <col min="1538" max="1538" width="33.5546875" style="71" customWidth="1"/>
    <col min="1539" max="1539" width="11.88671875" style="71" customWidth="1"/>
    <col min="1540" max="1540" width="9.88671875" style="71" customWidth="1"/>
    <col min="1541" max="1541" width="11.44140625" style="71" customWidth="1"/>
    <col min="1542" max="1542" width="11.33203125" style="71" customWidth="1"/>
    <col min="1543" max="1792" width="9.109375" style="71"/>
    <col min="1793" max="1793" width="5.6640625" style="71" customWidth="1"/>
    <col min="1794" max="1794" width="33.5546875" style="71" customWidth="1"/>
    <col min="1795" max="1795" width="11.88671875" style="71" customWidth="1"/>
    <col min="1796" max="1796" width="9.88671875" style="71" customWidth="1"/>
    <col min="1797" max="1797" width="11.44140625" style="71" customWidth="1"/>
    <col min="1798" max="1798" width="11.33203125" style="71" customWidth="1"/>
    <col min="1799" max="2048" width="9.109375" style="71"/>
    <col min="2049" max="2049" width="5.6640625" style="71" customWidth="1"/>
    <col min="2050" max="2050" width="33.5546875" style="71" customWidth="1"/>
    <col min="2051" max="2051" width="11.88671875" style="71" customWidth="1"/>
    <col min="2052" max="2052" width="9.88671875" style="71" customWidth="1"/>
    <col min="2053" max="2053" width="11.44140625" style="71" customWidth="1"/>
    <col min="2054" max="2054" width="11.33203125" style="71" customWidth="1"/>
    <col min="2055" max="2304" width="9.109375" style="71"/>
    <col min="2305" max="2305" width="5.6640625" style="71" customWidth="1"/>
    <col min="2306" max="2306" width="33.5546875" style="71" customWidth="1"/>
    <col min="2307" max="2307" width="11.88671875" style="71" customWidth="1"/>
    <col min="2308" max="2308" width="9.88671875" style="71" customWidth="1"/>
    <col min="2309" max="2309" width="11.44140625" style="71" customWidth="1"/>
    <col min="2310" max="2310" width="11.33203125" style="71" customWidth="1"/>
    <col min="2311" max="2560" width="9.109375" style="71"/>
    <col min="2561" max="2561" width="5.6640625" style="71" customWidth="1"/>
    <col min="2562" max="2562" width="33.5546875" style="71" customWidth="1"/>
    <col min="2563" max="2563" width="11.88671875" style="71" customWidth="1"/>
    <col min="2564" max="2564" width="9.88671875" style="71" customWidth="1"/>
    <col min="2565" max="2565" width="11.44140625" style="71" customWidth="1"/>
    <col min="2566" max="2566" width="11.33203125" style="71" customWidth="1"/>
    <col min="2567" max="2816" width="9.109375" style="71"/>
    <col min="2817" max="2817" width="5.6640625" style="71" customWidth="1"/>
    <col min="2818" max="2818" width="33.5546875" style="71" customWidth="1"/>
    <col min="2819" max="2819" width="11.88671875" style="71" customWidth="1"/>
    <col min="2820" max="2820" width="9.88671875" style="71" customWidth="1"/>
    <col min="2821" max="2821" width="11.44140625" style="71" customWidth="1"/>
    <col min="2822" max="2822" width="11.33203125" style="71" customWidth="1"/>
    <col min="2823" max="3072" width="9.109375" style="71"/>
    <col min="3073" max="3073" width="5.6640625" style="71" customWidth="1"/>
    <col min="3074" max="3074" width="33.5546875" style="71" customWidth="1"/>
    <col min="3075" max="3075" width="11.88671875" style="71" customWidth="1"/>
    <col min="3076" max="3076" width="9.88671875" style="71" customWidth="1"/>
    <col min="3077" max="3077" width="11.44140625" style="71" customWidth="1"/>
    <col min="3078" max="3078" width="11.33203125" style="71" customWidth="1"/>
    <col min="3079" max="3328" width="9.109375" style="71"/>
    <col min="3329" max="3329" width="5.6640625" style="71" customWidth="1"/>
    <col min="3330" max="3330" width="33.5546875" style="71" customWidth="1"/>
    <col min="3331" max="3331" width="11.88671875" style="71" customWidth="1"/>
    <col min="3332" max="3332" width="9.88671875" style="71" customWidth="1"/>
    <col min="3333" max="3333" width="11.44140625" style="71" customWidth="1"/>
    <col min="3334" max="3334" width="11.33203125" style="71" customWidth="1"/>
    <col min="3335" max="3584" width="9.109375" style="71"/>
    <col min="3585" max="3585" width="5.6640625" style="71" customWidth="1"/>
    <col min="3586" max="3586" width="33.5546875" style="71" customWidth="1"/>
    <col min="3587" max="3587" width="11.88671875" style="71" customWidth="1"/>
    <col min="3588" max="3588" width="9.88671875" style="71" customWidth="1"/>
    <col min="3589" max="3589" width="11.44140625" style="71" customWidth="1"/>
    <col min="3590" max="3590" width="11.33203125" style="71" customWidth="1"/>
    <col min="3591" max="3840" width="9.109375" style="71"/>
    <col min="3841" max="3841" width="5.6640625" style="71" customWidth="1"/>
    <col min="3842" max="3842" width="33.5546875" style="71" customWidth="1"/>
    <col min="3843" max="3843" width="11.88671875" style="71" customWidth="1"/>
    <col min="3844" max="3844" width="9.88671875" style="71" customWidth="1"/>
    <col min="3845" max="3845" width="11.44140625" style="71" customWidth="1"/>
    <col min="3846" max="3846" width="11.33203125" style="71" customWidth="1"/>
    <col min="3847" max="4096" width="9.109375" style="71"/>
    <col min="4097" max="4097" width="5.6640625" style="71" customWidth="1"/>
    <col min="4098" max="4098" width="33.5546875" style="71" customWidth="1"/>
    <col min="4099" max="4099" width="11.88671875" style="71" customWidth="1"/>
    <col min="4100" max="4100" width="9.88671875" style="71" customWidth="1"/>
    <col min="4101" max="4101" width="11.44140625" style="71" customWidth="1"/>
    <col min="4102" max="4102" width="11.33203125" style="71" customWidth="1"/>
    <col min="4103" max="4352" width="9.109375" style="71"/>
    <col min="4353" max="4353" width="5.6640625" style="71" customWidth="1"/>
    <col min="4354" max="4354" width="33.5546875" style="71" customWidth="1"/>
    <col min="4355" max="4355" width="11.88671875" style="71" customWidth="1"/>
    <col min="4356" max="4356" width="9.88671875" style="71" customWidth="1"/>
    <col min="4357" max="4357" width="11.44140625" style="71" customWidth="1"/>
    <col min="4358" max="4358" width="11.33203125" style="71" customWidth="1"/>
    <col min="4359" max="4608" width="9.109375" style="71"/>
    <col min="4609" max="4609" width="5.6640625" style="71" customWidth="1"/>
    <col min="4610" max="4610" width="33.5546875" style="71" customWidth="1"/>
    <col min="4611" max="4611" width="11.88671875" style="71" customWidth="1"/>
    <col min="4612" max="4612" width="9.88671875" style="71" customWidth="1"/>
    <col min="4613" max="4613" width="11.44140625" style="71" customWidth="1"/>
    <col min="4614" max="4614" width="11.33203125" style="71" customWidth="1"/>
    <col min="4615" max="4864" width="9.109375" style="71"/>
    <col min="4865" max="4865" width="5.6640625" style="71" customWidth="1"/>
    <col min="4866" max="4866" width="33.5546875" style="71" customWidth="1"/>
    <col min="4867" max="4867" width="11.88671875" style="71" customWidth="1"/>
    <col min="4868" max="4868" width="9.88671875" style="71" customWidth="1"/>
    <col min="4869" max="4869" width="11.44140625" style="71" customWidth="1"/>
    <col min="4870" max="4870" width="11.33203125" style="71" customWidth="1"/>
    <col min="4871" max="5120" width="9.109375" style="71"/>
    <col min="5121" max="5121" width="5.6640625" style="71" customWidth="1"/>
    <col min="5122" max="5122" width="33.5546875" style="71" customWidth="1"/>
    <col min="5123" max="5123" width="11.88671875" style="71" customWidth="1"/>
    <col min="5124" max="5124" width="9.88671875" style="71" customWidth="1"/>
    <col min="5125" max="5125" width="11.44140625" style="71" customWidth="1"/>
    <col min="5126" max="5126" width="11.33203125" style="71" customWidth="1"/>
    <col min="5127" max="5376" width="9.109375" style="71"/>
    <col min="5377" max="5377" width="5.6640625" style="71" customWidth="1"/>
    <col min="5378" max="5378" width="33.5546875" style="71" customWidth="1"/>
    <col min="5379" max="5379" width="11.88671875" style="71" customWidth="1"/>
    <col min="5380" max="5380" width="9.88671875" style="71" customWidth="1"/>
    <col min="5381" max="5381" width="11.44140625" style="71" customWidth="1"/>
    <col min="5382" max="5382" width="11.33203125" style="71" customWidth="1"/>
    <col min="5383" max="5632" width="9.109375" style="71"/>
    <col min="5633" max="5633" width="5.6640625" style="71" customWidth="1"/>
    <col min="5634" max="5634" width="33.5546875" style="71" customWidth="1"/>
    <col min="5635" max="5635" width="11.88671875" style="71" customWidth="1"/>
    <col min="5636" max="5636" width="9.88671875" style="71" customWidth="1"/>
    <col min="5637" max="5637" width="11.44140625" style="71" customWidth="1"/>
    <col min="5638" max="5638" width="11.33203125" style="71" customWidth="1"/>
    <col min="5639" max="5888" width="9.109375" style="71"/>
    <col min="5889" max="5889" width="5.6640625" style="71" customWidth="1"/>
    <col min="5890" max="5890" width="33.5546875" style="71" customWidth="1"/>
    <col min="5891" max="5891" width="11.88671875" style="71" customWidth="1"/>
    <col min="5892" max="5892" width="9.88671875" style="71" customWidth="1"/>
    <col min="5893" max="5893" width="11.44140625" style="71" customWidth="1"/>
    <col min="5894" max="5894" width="11.33203125" style="71" customWidth="1"/>
    <col min="5895" max="6144" width="9.109375" style="71"/>
    <col min="6145" max="6145" width="5.6640625" style="71" customWidth="1"/>
    <col min="6146" max="6146" width="33.5546875" style="71" customWidth="1"/>
    <col min="6147" max="6147" width="11.88671875" style="71" customWidth="1"/>
    <col min="6148" max="6148" width="9.88671875" style="71" customWidth="1"/>
    <col min="6149" max="6149" width="11.44140625" style="71" customWidth="1"/>
    <col min="6150" max="6150" width="11.33203125" style="71" customWidth="1"/>
    <col min="6151" max="6400" width="9.109375" style="71"/>
    <col min="6401" max="6401" width="5.6640625" style="71" customWidth="1"/>
    <col min="6402" max="6402" width="33.5546875" style="71" customWidth="1"/>
    <col min="6403" max="6403" width="11.88671875" style="71" customWidth="1"/>
    <col min="6404" max="6404" width="9.88671875" style="71" customWidth="1"/>
    <col min="6405" max="6405" width="11.44140625" style="71" customWidth="1"/>
    <col min="6406" max="6406" width="11.33203125" style="71" customWidth="1"/>
    <col min="6407" max="6656" width="9.109375" style="71"/>
    <col min="6657" max="6657" width="5.6640625" style="71" customWidth="1"/>
    <col min="6658" max="6658" width="33.5546875" style="71" customWidth="1"/>
    <col min="6659" max="6659" width="11.88671875" style="71" customWidth="1"/>
    <col min="6660" max="6660" width="9.88671875" style="71" customWidth="1"/>
    <col min="6661" max="6661" width="11.44140625" style="71" customWidth="1"/>
    <col min="6662" max="6662" width="11.33203125" style="71" customWidth="1"/>
    <col min="6663" max="6912" width="9.109375" style="71"/>
    <col min="6913" max="6913" width="5.6640625" style="71" customWidth="1"/>
    <col min="6914" max="6914" width="33.5546875" style="71" customWidth="1"/>
    <col min="6915" max="6915" width="11.88671875" style="71" customWidth="1"/>
    <col min="6916" max="6916" width="9.88671875" style="71" customWidth="1"/>
    <col min="6917" max="6917" width="11.44140625" style="71" customWidth="1"/>
    <col min="6918" max="6918" width="11.33203125" style="71" customWidth="1"/>
    <col min="6919" max="7168" width="9.109375" style="71"/>
    <col min="7169" max="7169" width="5.6640625" style="71" customWidth="1"/>
    <col min="7170" max="7170" width="33.5546875" style="71" customWidth="1"/>
    <col min="7171" max="7171" width="11.88671875" style="71" customWidth="1"/>
    <col min="7172" max="7172" width="9.88671875" style="71" customWidth="1"/>
    <col min="7173" max="7173" width="11.44140625" style="71" customWidth="1"/>
    <col min="7174" max="7174" width="11.33203125" style="71" customWidth="1"/>
    <col min="7175" max="7424" width="9.109375" style="71"/>
    <col min="7425" max="7425" width="5.6640625" style="71" customWidth="1"/>
    <col min="7426" max="7426" width="33.5546875" style="71" customWidth="1"/>
    <col min="7427" max="7427" width="11.88671875" style="71" customWidth="1"/>
    <col min="7428" max="7428" width="9.88671875" style="71" customWidth="1"/>
    <col min="7429" max="7429" width="11.44140625" style="71" customWidth="1"/>
    <col min="7430" max="7430" width="11.33203125" style="71" customWidth="1"/>
    <col min="7431" max="7680" width="9.109375" style="71"/>
    <col min="7681" max="7681" width="5.6640625" style="71" customWidth="1"/>
    <col min="7682" max="7682" width="33.5546875" style="71" customWidth="1"/>
    <col min="7683" max="7683" width="11.88671875" style="71" customWidth="1"/>
    <col min="7684" max="7684" width="9.88671875" style="71" customWidth="1"/>
    <col min="7685" max="7685" width="11.44140625" style="71" customWidth="1"/>
    <col min="7686" max="7686" width="11.33203125" style="71" customWidth="1"/>
    <col min="7687" max="7936" width="9.109375" style="71"/>
    <col min="7937" max="7937" width="5.6640625" style="71" customWidth="1"/>
    <col min="7938" max="7938" width="33.5546875" style="71" customWidth="1"/>
    <col min="7939" max="7939" width="11.88671875" style="71" customWidth="1"/>
    <col min="7940" max="7940" width="9.88671875" style="71" customWidth="1"/>
    <col min="7941" max="7941" width="11.44140625" style="71" customWidth="1"/>
    <col min="7942" max="7942" width="11.33203125" style="71" customWidth="1"/>
    <col min="7943" max="8192" width="9.109375" style="71"/>
    <col min="8193" max="8193" width="5.6640625" style="71" customWidth="1"/>
    <col min="8194" max="8194" width="33.5546875" style="71" customWidth="1"/>
    <col min="8195" max="8195" width="11.88671875" style="71" customWidth="1"/>
    <col min="8196" max="8196" width="9.88671875" style="71" customWidth="1"/>
    <col min="8197" max="8197" width="11.44140625" style="71" customWidth="1"/>
    <col min="8198" max="8198" width="11.33203125" style="71" customWidth="1"/>
    <col min="8199" max="8448" width="9.109375" style="71"/>
    <col min="8449" max="8449" width="5.6640625" style="71" customWidth="1"/>
    <col min="8450" max="8450" width="33.5546875" style="71" customWidth="1"/>
    <col min="8451" max="8451" width="11.88671875" style="71" customWidth="1"/>
    <col min="8452" max="8452" width="9.88671875" style="71" customWidth="1"/>
    <col min="8453" max="8453" width="11.44140625" style="71" customWidth="1"/>
    <col min="8454" max="8454" width="11.33203125" style="71" customWidth="1"/>
    <col min="8455" max="8704" width="9.109375" style="71"/>
    <col min="8705" max="8705" width="5.6640625" style="71" customWidth="1"/>
    <col min="8706" max="8706" width="33.5546875" style="71" customWidth="1"/>
    <col min="8707" max="8707" width="11.88671875" style="71" customWidth="1"/>
    <col min="8708" max="8708" width="9.88671875" style="71" customWidth="1"/>
    <col min="8709" max="8709" width="11.44140625" style="71" customWidth="1"/>
    <col min="8710" max="8710" width="11.33203125" style="71" customWidth="1"/>
    <col min="8711" max="8960" width="9.109375" style="71"/>
    <col min="8961" max="8961" width="5.6640625" style="71" customWidth="1"/>
    <col min="8962" max="8962" width="33.5546875" style="71" customWidth="1"/>
    <col min="8963" max="8963" width="11.88671875" style="71" customWidth="1"/>
    <col min="8964" max="8964" width="9.88671875" style="71" customWidth="1"/>
    <col min="8965" max="8965" width="11.44140625" style="71" customWidth="1"/>
    <col min="8966" max="8966" width="11.33203125" style="71" customWidth="1"/>
    <col min="8967" max="9216" width="9.109375" style="71"/>
    <col min="9217" max="9217" width="5.6640625" style="71" customWidth="1"/>
    <col min="9218" max="9218" width="33.5546875" style="71" customWidth="1"/>
    <col min="9219" max="9219" width="11.88671875" style="71" customWidth="1"/>
    <col min="9220" max="9220" width="9.88671875" style="71" customWidth="1"/>
    <col min="9221" max="9221" width="11.44140625" style="71" customWidth="1"/>
    <col min="9222" max="9222" width="11.33203125" style="71" customWidth="1"/>
    <col min="9223" max="9472" width="9.109375" style="71"/>
    <col min="9473" max="9473" width="5.6640625" style="71" customWidth="1"/>
    <col min="9474" max="9474" width="33.5546875" style="71" customWidth="1"/>
    <col min="9475" max="9475" width="11.88671875" style="71" customWidth="1"/>
    <col min="9476" max="9476" width="9.88671875" style="71" customWidth="1"/>
    <col min="9477" max="9477" width="11.44140625" style="71" customWidth="1"/>
    <col min="9478" max="9478" width="11.33203125" style="71" customWidth="1"/>
    <col min="9479" max="9728" width="9.109375" style="71"/>
    <col min="9729" max="9729" width="5.6640625" style="71" customWidth="1"/>
    <col min="9730" max="9730" width="33.5546875" style="71" customWidth="1"/>
    <col min="9731" max="9731" width="11.88671875" style="71" customWidth="1"/>
    <col min="9732" max="9732" width="9.88671875" style="71" customWidth="1"/>
    <col min="9733" max="9733" width="11.44140625" style="71" customWidth="1"/>
    <col min="9734" max="9734" width="11.33203125" style="71" customWidth="1"/>
    <col min="9735" max="9984" width="9.109375" style="71"/>
    <col min="9985" max="9985" width="5.6640625" style="71" customWidth="1"/>
    <col min="9986" max="9986" width="33.5546875" style="71" customWidth="1"/>
    <col min="9987" max="9987" width="11.88671875" style="71" customWidth="1"/>
    <col min="9988" max="9988" width="9.88671875" style="71" customWidth="1"/>
    <col min="9989" max="9989" width="11.44140625" style="71" customWidth="1"/>
    <col min="9990" max="9990" width="11.33203125" style="71" customWidth="1"/>
    <col min="9991" max="10240" width="9.109375" style="71"/>
    <col min="10241" max="10241" width="5.6640625" style="71" customWidth="1"/>
    <col min="10242" max="10242" width="33.5546875" style="71" customWidth="1"/>
    <col min="10243" max="10243" width="11.88671875" style="71" customWidth="1"/>
    <col min="10244" max="10244" width="9.88671875" style="71" customWidth="1"/>
    <col min="10245" max="10245" width="11.44140625" style="71" customWidth="1"/>
    <col min="10246" max="10246" width="11.33203125" style="71" customWidth="1"/>
    <col min="10247" max="10496" width="9.109375" style="71"/>
    <col min="10497" max="10497" width="5.6640625" style="71" customWidth="1"/>
    <col min="10498" max="10498" width="33.5546875" style="71" customWidth="1"/>
    <col min="10499" max="10499" width="11.88671875" style="71" customWidth="1"/>
    <col min="10500" max="10500" width="9.88671875" style="71" customWidth="1"/>
    <col min="10501" max="10501" width="11.44140625" style="71" customWidth="1"/>
    <col min="10502" max="10502" width="11.33203125" style="71" customWidth="1"/>
    <col min="10503" max="10752" width="9.109375" style="71"/>
    <col min="10753" max="10753" width="5.6640625" style="71" customWidth="1"/>
    <col min="10754" max="10754" width="33.5546875" style="71" customWidth="1"/>
    <col min="10755" max="10755" width="11.88671875" style="71" customWidth="1"/>
    <col min="10756" max="10756" width="9.88671875" style="71" customWidth="1"/>
    <col min="10757" max="10757" width="11.44140625" style="71" customWidth="1"/>
    <col min="10758" max="10758" width="11.33203125" style="71" customWidth="1"/>
    <col min="10759" max="11008" width="9.109375" style="71"/>
    <col min="11009" max="11009" width="5.6640625" style="71" customWidth="1"/>
    <col min="11010" max="11010" width="33.5546875" style="71" customWidth="1"/>
    <col min="11011" max="11011" width="11.88671875" style="71" customWidth="1"/>
    <col min="11012" max="11012" width="9.88671875" style="71" customWidth="1"/>
    <col min="11013" max="11013" width="11.44140625" style="71" customWidth="1"/>
    <col min="11014" max="11014" width="11.33203125" style="71" customWidth="1"/>
    <col min="11015" max="11264" width="9.109375" style="71"/>
    <col min="11265" max="11265" width="5.6640625" style="71" customWidth="1"/>
    <col min="11266" max="11266" width="33.5546875" style="71" customWidth="1"/>
    <col min="11267" max="11267" width="11.88671875" style="71" customWidth="1"/>
    <col min="11268" max="11268" width="9.88671875" style="71" customWidth="1"/>
    <col min="11269" max="11269" width="11.44140625" style="71" customWidth="1"/>
    <col min="11270" max="11270" width="11.33203125" style="71" customWidth="1"/>
    <col min="11271" max="11520" width="9.109375" style="71"/>
    <col min="11521" max="11521" width="5.6640625" style="71" customWidth="1"/>
    <col min="11522" max="11522" width="33.5546875" style="71" customWidth="1"/>
    <col min="11523" max="11523" width="11.88671875" style="71" customWidth="1"/>
    <col min="11524" max="11524" width="9.88671875" style="71" customWidth="1"/>
    <col min="11525" max="11525" width="11.44140625" style="71" customWidth="1"/>
    <col min="11526" max="11526" width="11.33203125" style="71" customWidth="1"/>
    <col min="11527" max="11776" width="9.109375" style="71"/>
    <col min="11777" max="11777" width="5.6640625" style="71" customWidth="1"/>
    <col min="11778" max="11778" width="33.5546875" style="71" customWidth="1"/>
    <col min="11779" max="11779" width="11.88671875" style="71" customWidth="1"/>
    <col min="11780" max="11780" width="9.88671875" style="71" customWidth="1"/>
    <col min="11781" max="11781" width="11.44140625" style="71" customWidth="1"/>
    <col min="11782" max="11782" width="11.33203125" style="71" customWidth="1"/>
    <col min="11783" max="12032" width="9.109375" style="71"/>
    <col min="12033" max="12033" width="5.6640625" style="71" customWidth="1"/>
    <col min="12034" max="12034" width="33.5546875" style="71" customWidth="1"/>
    <col min="12035" max="12035" width="11.88671875" style="71" customWidth="1"/>
    <col min="12036" max="12036" width="9.88671875" style="71" customWidth="1"/>
    <col min="12037" max="12037" width="11.44140625" style="71" customWidth="1"/>
    <col min="12038" max="12038" width="11.33203125" style="71" customWidth="1"/>
    <col min="12039" max="12288" width="9.109375" style="71"/>
    <col min="12289" max="12289" width="5.6640625" style="71" customWidth="1"/>
    <col min="12290" max="12290" width="33.5546875" style="71" customWidth="1"/>
    <col min="12291" max="12291" width="11.88671875" style="71" customWidth="1"/>
    <col min="12292" max="12292" width="9.88671875" style="71" customWidth="1"/>
    <col min="12293" max="12293" width="11.44140625" style="71" customWidth="1"/>
    <col min="12294" max="12294" width="11.33203125" style="71" customWidth="1"/>
    <col min="12295" max="12544" width="9.109375" style="71"/>
    <col min="12545" max="12545" width="5.6640625" style="71" customWidth="1"/>
    <col min="12546" max="12546" width="33.5546875" style="71" customWidth="1"/>
    <col min="12547" max="12547" width="11.88671875" style="71" customWidth="1"/>
    <col min="12548" max="12548" width="9.88671875" style="71" customWidth="1"/>
    <col min="12549" max="12549" width="11.44140625" style="71" customWidth="1"/>
    <col min="12550" max="12550" width="11.33203125" style="71" customWidth="1"/>
    <col min="12551" max="12800" width="9.109375" style="71"/>
    <col min="12801" max="12801" width="5.6640625" style="71" customWidth="1"/>
    <col min="12802" max="12802" width="33.5546875" style="71" customWidth="1"/>
    <col min="12803" max="12803" width="11.88671875" style="71" customWidth="1"/>
    <col min="12804" max="12804" width="9.88671875" style="71" customWidth="1"/>
    <col min="12805" max="12805" width="11.44140625" style="71" customWidth="1"/>
    <col min="12806" max="12806" width="11.33203125" style="71" customWidth="1"/>
    <col min="12807" max="13056" width="9.109375" style="71"/>
    <col min="13057" max="13057" width="5.6640625" style="71" customWidth="1"/>
    <col min="13058" max="13058" width="33.5546875" style="71" customWidth="1"/>
    <col min="13059" max="13059" width="11.88671875" style="71" customWidth="1"/>
    <col min="13060" max="13060" width="9.88671875" style="71" customWidth="1"/>
    <col min="13061" max="13061" width="11.44140625" style="71" customWidth="1"/>
    <col min="13062" max="13062" width="11.33203125" style="71" customWidth="1"/>
    <col min="13063" max="13312" width="9.109375" style="71"/>
    <col min="13313" max="13313" width="5.6640625" style="71" customWidth="1"/>
    <col min="13314" max="13314" width="33.5546875" style="71" customWidth="1"/>
    <col min="13315" max="13315" width="11.88671875" style="71" customWidth="1"/>
    <col min="13316" max="13316" width="9.88671875" style="71" customWidth="1"/>
    <col min="13317" max="13317" width="11.44140625" style="71" customWidth="1"/>
    <col min="13318" max="13318" width="11.33203125" style="71" customWidth="1"/>
    <col min="13319" max="13568" width="9.109375" style="71"/>
    <col min="13569" max="13569" width="5.6640625" style="71" customWidth="1"/>
    <col min="13570" max="13570" width="33.5546875" style="71" customWidth="1"/>
    <col min="13571" max="13571" width="11.88671875" style="71" customWidth="1"/>
    <col min="13572" max="13572" width="9.88671875" style="71" customWidth="1"/>
    <col min="13573" max="13573" width="11.44140625" style="71" customWidth="1"/>
    <col min="13574" max="13574" width="11.33203125" style="71" customWidth="1"/>
    <col min="13575" max="13824" width="9.109375" style="71"/>
    <col min="13825" max="13825" width="5.6640625" style="71" customWidth="1"/>
    <col min="13826" max="13826" width="33.5546875" style="71" customWidth="1"/>
    <col min="13827" max="13827" width="11.88671875" style="71" customWidth="1"/>
    <col min="13828" max="13828" width="9.88671875" style="71" customWidth="1"/>
    <col min="13829" max="13829" width="11.44140625" style="71" customWidth="1"/>
    <col min="13830" max="13830" width="11.33203125" style="71" customWidth="1"/>
    <col min="13831" max="14080" width="9.109375" style="71"/>
    <col min="14081" max="14081" width="5.6640625" style="71" customWidth="1"/>
    <col min="14082" max="14082" width="33.5546875" style="71" customWidth="1"/>
    <col min="14083" max="14083" width="11.88671875" style="71" customWidth="1"/>
    <col min="14084" max="14084" width="9.88671875" style="71" customWidth="1"/>
    <col min="14085" max="14085" width="11.44140625" style="71" customWidth="1"/>
    <col min="14086" max="14086" width="11.33203125" style="71" customWidth="1"/>
    <col min="14087" max="14336" width="9.109375" style="71"/>
    <col min="14337" max="14337" width="5.6640625" style="71" customWidth="1"/>
    <col min="14338" max="14338" width="33.5546875" style="71" customWidth="1"/>
    <col min="14339" max="14339" width="11.88671875" style="71" customWidth="1"/>
    <col min="14340" max="14340" width="9.88671875" style="71" customWidth="1"/>
    <col min="14341" max="14341" width="11.44140625" style="71" customWidth="1"/>
    <col min="14342" max="14342" width="11.33203125" style="71" customWidth="1"/>
    <col min="14343" max="14592" width="9.109375" style="71"/>
    <col min="14593" max="14593" width="5.6640625" style="71" customWidth="1"/>
    <col min="14594" max="14594" width="33.5546875" style="71" customWidth="1"/>
    <col min="14595" max="14595" width="11.88671875" style="71" customWidth="1"/>
    <col min="14596" max="14596" width="9.88671875" style="71" customWidth="1"/>
    <col min="14597" max="14597" width="11.44140625" style="71" customWidth="1"/>
    <col min="14598" max="14598" width="11.33203125" style="71" customWidth="1"/>
    <col min="14599" max="14848" width="9.109375" style="71"/>
    <col min="14849" max="14849" width="5.6640625" style="71" customWidth="1"/>
    <col min="14850" max="14850" width="33.5546875" style="71" customWidth="1"/>
    <col min="14851" max="14851" width="11.88671875" style="71" customWidth="1"/>
    <col min="14852" max="14852" width="9.88671875" style="71" customWidth="1"/>
    <col min="14853" max="14853" width="11.44140625" style="71" customWidth="1"/>
    <col min="14854" max="14854" width="11.33203125" style="71" customWidth="1"/>
    <col min="14855" max="15104" width="9.109375" style="71"/>
    <col min="15105" max="15105" width="5.6640625" style="71" customWidth="1"/>
    <col min="15106" max="15106" width="33.5546875" style="71" customWidth="1"/>
    <col min="15107" max="15107" width="11.88671875" style="71" customWidth="1"/>
    <col min="15108" max="15108" width="9.88671875" style="71" customWidth="1"/>
    <col min="15109" max="15109" width="11.44140625" style="71" customWidth="1"/>
    <col min="15110" max="15110" width="11.33203125" style="71" customWidth="1"/>
    <col min="15111" max="15360" width="9.109375" style="71"/>
    <col min="15361" max="15361" width="5.6640625" style="71" customWidth="1"/>
    <col min="15362" max="15362" width="33.5546875" style="71" customWidth="1"/>
    <col min="15363" max="15363" width="11.88671875" style="71" customWidth="1"/>
    <col min="15364" max="15364" width="9.88671875" style="71" customWidth="1"/>
    <col min="15365" max="15365" width="11.44140625" style="71" customWidth="1"/>
    <col min="15366" max="15366" width="11.33203125" style="71" customWidth="1"/>
    <col min="15367" max="15616" width="9.109375" style="71"/>
    <col min="15617" max="15617" width="5.6640625" style="71" customWidth="1"/>
    <col min="15618" max="15618" width="33.5546875" style="71" customWidth="1"/>
    <col min="15619" max="15619" width="11.88671875" style="71" customWidth="1"/>
    <col min="15620" max="15620" width="9.88671875" style="71" customWidth="1"/>
    <col min="15621" max="15621" width="11.44140625" style="71" customWidth="1"/>
    <col min="15622" max="15622" width="11.33203125" style="71" customWidth="1"/>
    <col min="15623" max="15872" width="9.109375" style="71"/>
    <col min="15873" max="15873" width="5.6640625" style="71" customWidth="1"/>
    <col min="15874" max="15874" width="33.5546875" style="71" customWidth="1"/>
    <col min="15875" max="15875" width="11.88671875" style="71" customWidth="1"/>
    <col min="15876" max="15876" width="9.88671875" style="71" customWidth="1"/>
    <col min="15877" max="15877" width="11.44140625" style="71" customWidth="1"/>
    <col min="15878" max="15878" width="11.33203125" style="71" customWidth="1"/>
    <col min="15879" max="16128" width="9.109375" style="71"/>
    <col min="16129" max="16129" width="5.6640625" style="71" customWidth="1"/>
    <col min="16130" max="16130" width="33.5546875" style="71" customWidth="1"/>
    <col min="16131" max="16131" width="11.88671875" style="71" customWidth="1"/>
    <col min="16132" max="16132" width="9.88671875" style="71" customWidth="1"/>
    <col min="16133" max="16133" width="11.44140625" style="71" customWidth="1"/>
    <col min="16134" max="16134" width="11.33203125" style="71" customWidth="1"/>
    <col min="16135" max="16384" width="9.109375" style="71"/>
  </cols>
  <sheetData>
    <row r="1" spans="1:7">
      <c r="A1" s="69"/>
      <c r="B1" s="783" t="s">
        <v>207</v>
      </c>
      <c r="C1" s="783"/>
      <c r="D1" s="783"/>
      <c r="E1" s="783"/>
      <c r="F1" s="70"/>
    </row>
    <row r="2" spans="1:7">
      <c r="A2" s="72"/>
      <c r="B2" s="73"/>
      <c r="C2" s="74"/>
      <c r="D2" s="75"/>
      <c r="E2" s="75"/>
      <c r="F2" s="75"/>
    </row>
    <row r="3" spans="1:7" ht="35.25" customHeight="1">
      <c r="A3" s="784" t="s">
        <v>208</v>
      </c>
      <c r="B3" s="784"/>
      <c r="C3" s="784"/>
      <c r="D3" s="784"/>
      <c r="E3" s="784"/>
      <c r="F3" s="784"/>
    </row>
    <row r="4" spans="1:7">
      <c r="A4" s="772" t="s">
        <v>117</v>
      </c>
      <c r="B4" s="772"/>
      <c r="C4" s="772"/>
      <c r="D4" s="772"/>
      <c r="E4" s="772"/>
      <c r="F4" s="772"/>
      <c r="G4" s="76"/>
    </row>
    <row r="5" spans="1:7">
      <c r="A5" s="77"/>
      <c r="B5" s="78"/>
      <c r="C5" s="785"/>
      <c r="D5" s="785"/>
      <c r="E5" s="79"/>
      <c r="F5" s="80" t="s">
        <v>118</v>
      </c>
      <c r="G5" s="81"/>
    </row>
    <row r="6" spans="1:7" s="82" customFormat="1">
      <c r="A6" s="77" t="s">
        <v>119</v>
      </c>
      <c r="B6" s="77" t="s">
        <v>120</v>
      </c>
      <c r="C6" s="77" t="s">
        <v>121</v>
      </c>
      <c r="D6" s="77" t="s">
        <v>122</v>
      </c>
      <c r="E6" s="77" t="s">
        <v>123</v>
      </c>
      <c r="F6" s="77" t="s">
        <v>124</v>
      </c>
    </row>
    <row r="7" spans="1:7" s="83" customFormat="1" ht="22.2" customHeight="1">
      <c r="A7" s="773" t="s">
        <v>125</v>
      </c>
      <c r="B7" s="774" t="s">
        <v>53</v>
      </c>
      <c r="C7" s="775" t="s">
        <v>115</v>
      </c>
      <c r="D7" s="775" t="s">
        <v>126</v>
      </c>
      <c r="E7" s="775" t="s">
        <v>127</v>
      </c>
      <c r="F7" s="775" t="s">
        <v>128</v>
      </c>
    </row>
    <row r="8" spans="1:7" s="83" customFormat="1" ht="22.2" customHeight="1">
      <c r="A8" s="773"/>
      <c r="B8" s="774"/>
      <c r="C8" s="775"/>
      <c r="D8" s="776"/>
      <c r="E8" s="776"/>
      <c r="F8" s="776"/>
    </row>
    <row r="9" spans="1:7" s="86" customFormat="1" ht="45" customHeight="1">
      <c r="A9" s="84">
        <v>1</v>
      </c>
      <c r="B9" s="111" t="s">
        <v>137</v>
      </c>
      <c r="C9" s="112">
        <v>21094473</v>
      </c>
      <c r="D9" s="85">
        <v>0</v>
      </c>
      <c r="E9" s="85">
        <v>0</v>
      </c>
      <c r="F9" s="85">
        <v>0</v>
      </c>
    </row>
    <row r="10" spans="1:7" s="86" customFormat="1" ht="45.75" customHeight="1">
      <c r="A10" s="84">
        <v>2</v>
      </c>
      <c r="B10" s="110" t="s">
        <v>138</v>
      </c>
      <c r="C10" s="115" t="s">
        <v>130</v>
      </c>
      <c r="D10" s="85">
        <v>0</v>
      </c>
      <c r="E10" s="85">
        <v>0</v>
      </c>
      <c r="F10" s="85">
        <v>0</v>
      </c>
    </row>
    <row r="11" spans="1:7" s="86" customFormat="1" ht="32.25" customHeight="1">
      <c r="A11" s="84">
        <v>3</v>
      </c>
      <c r="B11" s="111" t="s">
        <v>131</v>
      </c>
      <c r="C11" s="112" t="s">
        <v>132</v>
      </c>
      <c r="D11" s="85">
        <v>0</v>
      </c>
      <c r="E11" s="85">
        <v>0</v>
      </c>
      <c r="F11" s="85">
        <v>0</v>
      </c>
    </row>
    <row r="12" spans="1:7" s="86" customFormat="1" ht="39" customHeight="1">
      <c r="A12" s="84">
        <v>4</v>
      </c>
      <c r="B12" s="111" t="s">
        <v>139</v>
      </c>
      <c r="C12" s="112" t="s">
        <v>133</v>
      </c>
      <c r="D12" s="85">
        <v>0</v>
      </c>
      <c r="E12" s="85">
        <v>0</v>
      </c>
      <c r="F12" s="85">
        <v>0</v>
      </c>
    </row>
    <row r="13" spans="1:7" s="86" customFormat="1" ht="36" customHeight="1">
      <c r="A13" s="84">
        <v>5</v>
      </c>
      <c r="B13" s="110" t="s">
        <v>140</v>
      </c>
      <c r="C13" s="112">
        <v>203200</v>
      </c>
      <c r="D13" s="85">
        <v>0</v>
      </c>
      <c r="E13" s="85">
        <v>0</v>
      </c>
      <c r="F13" s="85">
        <v>0</v>
      </c>
    </row>
    <row r="14" spans="1:7" s="86" customFormat="1" ht="49.95" customHeight="1">
      <c r="A14" s="84">
        <v>6</v>
      </c>
      <c r="B14" s="108" t="s">
        <v>134</v>
      </c>
      <c r="C14" s="113">
        <v>50000</v>
      </c>
      <c r="D14" s="85">
        <v>0</v>
      </c>
      <c r="E14" s="85">
        <v>0</v>
      </c>
      <c r="F14" s="85">
        <v>0</v>
      </c>
    </row>
    <row r="15" spans="1:7" s="86" customFormat="1" ht="66" customHeight="1">
      <c r="A15" s="84">
        <v>7</v>
      </c>
      <c r="B15" s="108" t="s">
        <v>135</v>
      </c>
      <c r="C15" s="113">
        <v>120000</v>
      </c>
      <c r="D15" s="85">
        <v>0</v>
      </c>
      <c r="E15" s="85">
        <v>0</v>
      </c>
      <c r="F15" s="85">
        <v>0</v>
      </c>
    </row>
    <row r="16" spans="1:7" s="88" customFormat="1" ht="30" customHeight="1">
      <c r="A16" s="84">
        <v>8</v>
      </c>
      <c r="B16" s="109" t="s">
        <v>136</v>
      </c>
      <c r="C16" s="114">
        <v>14950</v>
      </c>
      <c r="D16" s="87">
        <v>0</v>
      </c>
      <c r="E16" s="87">
        <v>0</v>
      </c>
      <c r="F16" s="87">
        <v>0</v>
      </c>
    </row>
    <row r="17" spans="1:18" s="90" customFormat="1" ht="36" customHeight="1">
      <c r="A17" s="84">
        <v>9</v>
      </c>
      <c r="B17" s="117" t="s">
        <v>141</v>
      </c>
      <c r="C17" s="89">
        <f>SUM(C9:C16)</f>
        <v>21482623</v>
      </c>
      <c r="D17" s="89">
        <v>0</v>
      </c>
      <c r="E17" s="89">
        <v>0</v>
      </c>
      <c r="F17" s="89">
        <v>0</v>
      </c>
    </row>
    <row r="18" spans="1:18" ht="31.5" customHeight="1">
      <c r="A18" s="77"/>
      <c r="C18" s="27"/>
      <c r="D18" s="27"/>
      <c r="E18" s="27"/>
      <c r="F18" s="27"/>
      <c r="G18"/>
      <c r="H18"/>
      <c r="I18"/>
    </row>
    <row r="19" spans="1:18" ht="19.95" customHeight="1">
      <c r="A19" s="77"/>
      <c r="B19" s="27"/>
      <c r="C19" s="27"/>
      <c r="D19" s="27"/>
      <c r="E19" s="27"/>
      <c r="F19" s="27"/>
      <c r="G19"/>
      <c r="H19"/>
      <c r="I19"/>
    </row>
    <row r="20" spans="1:18" ht="36" customHeight="1">
      <c r="A20" s="77"/>
      <c r="C20" s="27"/>
      <c r="D20" s="27"/>
      <c r="E20" s="27"/>
      <c r="F20" s="27"/>
      <c r="G20"/>
      <c r="H20"/>
      <c r="I20"/>
    </row>
    <row r="21" spans="1:18" ht="36" customHeight="1">
      <c r="A21" s="77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77"/>
      <c r="C22" s="27"/>
      <c r="D22" s="27"/>
      <c r="E22" s="27"/>
      <c r="F22" s="27"/>
      <c r="G22"/>
      <c r="H22"/>
      <c r="I22"/>
      <c r="J22"/>
    </row>
    <row r="23" spans="1:18" ht="49.95" customHeight="1">
      <c r="A23" s="77"/>
      <c r="B23" s="92"/>
      <c r="C23" s="93"/>
      <c r="D23" s="94"/>
      <c r="E23" s="94"/>
      <c r="F23" s="94"/>
    </row>
    <row r="24" spans="1:18" ht="19.95" customHeight="1">
      <c r="A24" s="77"/>
      <c r="B24" s="95"/>
      <c r="C24" s="96"/>
      <c r="D24" s="97"/>
      <c r="E24" s="97"/>
      <c r="F24" s="97"/>
    </row>
    <row r="25" spans="1:18" ht="19.95" customHeight="1">
      <c r="A25" s="77"/>
      <c r="B25" s="95"/>
      <c r="C25" s="96"/>
      <c r="D25" s="97"/>
      <c r="E25" s="97"/>
      <c r="F25" s="97"/>
    </row>
    <row r="26" spans="1:18" ht="49.95" customHeight="1">
      <c r="A26" s="77"/>
      <c r="B26" s="95"/>
      <c r="C26" s="96"/>
      <c r="D26" s="97"/>
      <c r="E26" s="97"/>
      <c r="F26" s="97"/>
    </row>
    <row r="27" spans="1:18" ht="19.95" customHeight="1">
      <c r="A27" s="77"/>
      <c r="B27" s="95"/>
      <c r="C27" s="96"/>
      <c r="D27" s="97"/>
      <c r="E27" s="97"/>
      <c r="F27" s="97"/>
    </row>
    <row r="28" spans="1:18" ht="19.95" customHeight="1">
      <c r="A28" s="77"/>
      <c r="B28" s="95"/>
      <c r="C28" s="96"/>
      <c r="D28" s="97"/>
      <c r="E28" s="97"/>
      <c r="F28" s="97"/>
    </row>
    <row r="29" spans="1:18" ht="19.95" customHeight="1">
      <c r="A29" s="77"/>
      <c r="B29" s="92"/>
      <c r="C29" s="93"/>
      <c r="D29" s="94"/>
      <c r="E29" s="94"/>
      <c r="F29" s="94"/>
    </row>
    <row r="30" spans="1:18" ht="19.95" customHeight="1">
      <c r="A30" s="77"/>
      <c r="B30" s="95"/>
      <c r="C30" s="98"/>
      <c r="D30" s="79"/>
      <c r="E30" s="79"/>
      <c r="F30" s="79"/>
    </row>
    <row r="31" spans="1:18" ht="36" customHeight="1">
      <c r="A31" s="77"/>
      <c r="B31" s="92"/>
      <c r="C31" s="99"/>
      <c r="D31" s="100"/>
      <c r="E31" s="100"/>
      <c r="F31" s="100"/>
    </row>
    <row r="32" spans="1:18" ht="19.95" customHeight="1">
      <c r="A32" s="77"/>
      <c r="B32" s="95"/>
      <c r="C32" s="98"/>
      <c r="D32" s="79"/>
      <c r="E32" s="79"/>
      <c r="F32" s="79"/>
    </row>
    <row r="33" spans="1:6" ht="19.95" customHeight="1">
      <c r="A33" s="77"/>
      <c r="B33" s="95"/>
      <c r="C33" s="98"/>
      <c r="D33" s="79"/>
      <c r="E33" s="79"/>
      <c r="F33" s="79"/>
    </row>
    <row r="34" spans="1:6" ht="36" customHeight="1">
      <c r="A34" s="77"/>
      <c r="B34" s="95"/>
      <c r="C34" s="98"/>
      <c r="D34" s="79"/>
      <c r="E34" s="79"/>
      <c r="F34" s="79"/>
    </row>
    <row r="35" spans="1:6" ht="36" customHeight="1">
      <c r="A35" s="77"/>
      <c r="B35" s="95"/>
      <c r="C35" s="98"/>
      <c r="D35" s="79"/>
      <c r="E35" s="79"/>
      <c r="F35" s="79"/>
    </row>
    <row r="36" spans="1:6" ht="19.95" customHeight="1">
      <c r="A36" s="77"/>
      <c r="B36" s="95"/>
      <c r="C36" s="98"/>
      <c r="D36" s="79"/>
      <c r="E36" s="79"/>
      <c r="F36" s="79"/>
    </row>
    <row r="37" spans="1:6" ht="19.95" customHeight="1">
      <c r="A37" s="77"/>
      <c r="B37" s="95"/>
      <c r="C37" s="98"/>
      <c r="D37" s="79"/>
      <c r="E37" s="79"/>
      <c r="F37" s="79"/>
    </row>
    <row r="38" spans="1:6" ht="19.95" customHeight="1">
      <c r="A38" s="77"/>
      <c r="B38" s="95"/>
      <c r="C38" s="98"/>
      <c r="D38" s="79"/>
      <c r="E38" s="79"/>
      <c r="F38" s="79"/>
    </row>
    <row r="39" spans="1:6">
      <c r="A39" s="77"/>
      <c r="B39" s="95"/>
      <c r="C39" s="98"/>
      <c r="D39" s="79"/>
      <c r="E39" s="79"/>
      <c r="F39" s="79"/>
    </row>
    <row r="40" spans="1:6" ht="19.95" customHeight="1">
      <c r="A40" s="77"/>
      <c r="B40" s="95"/>
      <c r="C40" s="98"/>
      <c r="D40" s="79"/>
      <c r="E40" s="79"/>
      <c r="F40" s="79"/>
    </row>
    <row r="41" spans="1:6">
      <c r="A41" s="77"/>
      <c r="B41" s="95"/>
      <c r="C41" s="98"/>
      <c r="D41" s="79"/>
      <c r="E41" s="79"/>
      <c r="F41" s="79"/>
    </row>
    <row r="42" spans="1:6" ht="19.95" customHeight="1">
      <c r="A42" s="77"/>
      <c r="B42" s="95"/>
      <c r="C42" s="98"/>
      <c r="D42" s="79"/>
      <c r="E42" s="79"/>
      <c r="F42" s="79"/>
    </row>
    <row r="43" spans="1:6" ht="49.95" customHeight="1">
      <c r="A43" s="77"/>
      <c r="B43" s="95"/>
      <c r="C43" s="98"/>
      <c r="D43" s="79"/>
      <c r="E43" s="79"/>
      <c r="F43" s="79"/>
    </row>
    <row r="44" spans="1:6" ht="36" customHeight="1">
      <c r="A44" s="77"/>
      <c r="B44" s="92"/>
      <c r="C44" s="99"/>
      <c r="D44" s="100"/>
      <c r="E44" s="100"/>
      <c r="F44" s="100"/>
    </row>
    <row r="45" spans="1:6" ht="19.95" customHeight="1">
      <c r="A45" s="77"/>
      <c r="B45" s="92"/>
      <c r="C45" s="99"/>
      <c r="D45" s="100"/>
      <c r="E45" s="100"/>
      <c r="F45" s="100"/>
    </row>
    <row r="46" spans="1:6" ht="19.95" customHeight="1">
      <c r="A46" s="77"/>
      <c r="B46" s="92"/>
      <c r="C46" s="99"/>
      <c r="D46" s="100"/>
      <c r="E46" s="100"/>
      <c r="F46" s="100"/>
    </row>
    <row r="47" spans="1:6" ht="19.95" customHeight="1">
      <c r="A47" s="77"/>
      <c r="B47" s="95"/>
      <c r="C47" s="98"/>
      <c r="D47" s="79"/>
      <c r="E47" s="79"/>
      <c r="F47" s="79"/>
    </row>
    <row r="48" spans="1:6" ht="36" customHeight="1">
      <c r="A48" s="77"/>
      <c r="B48" s="95"/>
      <c r="C48" s="98"/>
      <c r="D48" s="79"/>
      <c r="E48" s="79"/>
      <c r="F48" s="79"/>
    </row>
    <row r="49" spans="1:6" ht="19.95" customHeight="1">
      <c r="A49" s="77"/>
      <c r="B49" s="95"/>
      <c r="C49" s="98"/>
      <c r="D49" s="79"/>
      <c r="E49" s="79"/>
      <c r="F49" s="79"/>
    </row>
    <row r="50" spans="1:6" ht="19.95" customHeight="1">
      <c r="A50" s="77"/>
      <c r="B50" s="95"/>
      <c r="C50" s="98"/>
      <c r="D50" s="79"/>
      <c r="E50" s="79"/>
      <c r="F50" s="79"/>
    </row>
    <row r="51" spans="1:6" ht="49.95" customHeight="1">
      <c r="A51" s="77"/>
      <c r="B51" s="95"/>
      <c r="C51" s="98"/>
      <c r="D51" s="79"/>
      <c r="E51" s="79"/>
      <c r="F51" s="79"/>
    </row>
    <row r="52" spans="1:6" ht="49.95" customHeight="1">
      <c r="A52" s="77"/>
      <c r="B52" s="95"/>
      <c r="C52" s="98"/>
      <c r="D52" s="79"/>
      <c r="E52" s="79"/>
      <c r="F52" s="79"/>
    </row>
    <row r="53" spans="1:6" ht="19.95" customHeight="1">
      <c r="A53" s="77"/>
      <c r="B53" s="95"/>
      <c r="C53" s="98"/>
      <c r="D53" s="79"/>
      <c r="E53" s="79"/>
      <c r="F53" s="79"/>
    </row>
    <row r="54" spans="1:6" ht="19.95" customHeight="1">
      <c r="A54" s="77"/>
      <c r="B54" s="95"/>
      <c r="C54" s="98"/>
      <c r="D54" s="79"/>
      <c r="E54" s="79"/>
      <c r="F54" s="79"/>
    </row>
    <row r="55" spans="1:6" ht="19.95" customHeight="1">
      <c r="A55" s="77"/>
      <c r="B55" s="95"/>
      <c r="C55" s="98"/>
      <c r="D55" s="79"/>
      <c r="E55" s="79"/>
      <c r="F55" s="79"/>
    </row>
    <row r="56" spans="1:6" ht="19.95" customHeight="1">
      <c r="A56" s="77"/>
      <c r="B56" s="95"/>
      <c r="C56" s="98"/>
      <c r="D56" s="79"/>
      <c r="E56" s="79"/>
      <c r="F56" s="79"/>
    </row>
    <row r="57" spans="1:6" ht="19.95" customHeight="1">
      <c r="A57" s="77"/>
      <c r="B57" s="95"/>
      <c r="C57" s="98"/>
      <c r="D57" s="79"/>
      <c r="E57" s="79"/>
      <c r="F57" s="79"/>
    </row>
    <row r="58" spans="1:6" ht="19.95" customHeight="1">
      <c r="A58" s="77"/>
      <c r="B58" s="95"/>
      <c r="C58" s="98"/>
      <c r="D58" s="79"/>
      <c r="E58" s="79"/>
      <c r="F58" s="79"/>
    </row>
    <row r="59" spans="1:6" ht="19.95" customHeight="1">
      <c r="A59" s="77"/>
      <c r="B59" s="95"/>
      <c r="C59" s="98"/>
      <c r="D59" s="79"/>
      <c r="E59" s="79"/>
      <c r="F59" s="79"/>
    </row>
    <row r="60" spans="1:6" ht="49.95" customHeight="1">
      <c r="A60" s="77"/>
      <c r="B60" s="92"/>
      <c r="C60" s="101"/>
      <c r="D60" s="100"/>
      <c r="E60" s="100"/>
      <c r="F60" s="100"/>
    </row>
    <row r="61" spans="1:6" ht="36" customHeight="1">
      <c r="A61" s="77"/>
      <c r="B61" s="92"/>
      <c r="C61" s="99"/>
      <c r="D61" s="100"/>
      <c r="E61" s="100"/>
      <c r="F61" s="100"/>
    </row>
    <row r="62" spans="1:6" ht="36" customHeight="1">
      <c r="A62" s="77"/>
      <c r="B62" s="92"/>
      <c r="C62" s="99"/>
      <c r="D62" s="100"/>
      <c r="E62" s="100"/>
      <c r="F62" s="100"/>
    </row>
    <row r="63" spans="1:6" ht="49.95" customHeight="1">
      <c r="A63" s="77"/>
      <c r="B63" s="92"/>
      <c r="C63" s="99"/>
      <c r="D63" s="100"/>
      <c r="E63" s="100"/>
      <c r="F63" s="100"/>
    </row>
    <row r="64" spans="1:6" ht="36" customHeight="1">
      <c r="A64" s="77"/>
      <c r="B64" s="92"/>
      <c r="C64" s="99"/>
      <c r="D64" s="100"/>
      <c r="E64" s="100"/>
      <c r="F64" s="100"/>
    </row>
    <row r="65" spans="1:6" ht="36" customHeight="1">
      <c r="A65" s="77"/>
      <c r="B65" s="92"/>
      <c r="C65" s="99"/>
      <c r="D65" s="100"/>
      <c r="E65" s="100"/>
      <c r="F65" s="100"/>
    </row>
    <row r="66" spans="1:6" ht="36" customHeight="1">
      <c r="A66" s="77"/>
      <c r="B66" s="92"/>
      <c r="C66" s="99"/>
      <c r="D66" s="100"/>
      <c r="E66" s="100"/>
      <c r="F66" s="100"/>
    </row>
    <row r="67" spans="1:6" ht="22.2" customHeight="1">
      <c r="A67" s="77"/>
      <c r="B67" s="92"/>
      <c r="C67" s="99"/>
      <c r="D67" s="100"/>
      <c r="E67" s="100"/>
      <c r="F67" s="100"/>
    </row>
    <row r="68" spans="1:6" ht="22.2" customHeight="1">
      <c r="A68" s="77"/>
      <c r="B68" s="92"/>
      <c r="C68" s="99"/>
      <c r="D68" s="100"/>
      <c r="E68" s="100"/>
      <c r="F68" s="100"/>
    </row>
    <row r="69" spans="1:6" ht="22.2" customHeight="1">
      <c r="A69" s="77"/>
      <c r="B69" s="92"/>
      <c r="C69" s="99"/>
      <c r="D69" s="100"/>
      <c r="E69" s="100"/>
      <c r="F69" s="100"/>
    </row>
    <row r="70" spans="1:6" s="102" customFormat="1" ht="30" customHeight="1">
      <c r="A70" s="77"/>
      <c r="B70" s="78"/>
      <c r="C70" s="99"/>
      <c r="D70" s="99"/>
      <c r="E70" s="99"/>
      <c r="F70" s="99"/>
    </row>
    <row r="71" spans="1:6" s="88" customFormat="1" ht="30" customHeight="1">
      <c r="A71" s="77"/>
      <c r="B71" s="103"/>
      <c r="C71" s="99"/>
      <c r="D71" s="99"/>
      <c r="E71" s="99"/>
      <c r="F71" s="99"/>
    </row>
    <row r="72" spans="1:6">
      <c r="A72" s="77"/>
      <c r="B72" s="92"/>
      <c r="C72" s="98"/>
      <c r="D72" s="79"/>
      <c r="E72" s="79"/>
      <c r="F72" s="79"/>
    </row>
    <row r="78" spans="1:6">
      <c r="A78" s="106"/>
      <c r="B78" s="71"/>
      <c r="C78" s="102"/>
      <c r="D78" s="71"/>
      <c r="E78" s="71"/>
      <c r="F78" s="71"/>
    </row>
    <row r="84" spans="1:3" s="105" customFormat="1">
      <c r="A84" s="82"/>
      <c r="B84" s="91"/>
      <c r="C84" s="104"/>
    </row>
    <row r="85" spans="1:3" s="105" customFormat="1">
      <c r="A85" s="82"/>
      <c r="B85" s="91"/>
      <c r="C85" s="104"/>
    </row>
    <row r="86" spans="1:3" s="105" customFormat="1">
      <c r="A86" s="82"/>
      <c r="B86" s="91"/>
      <c r="C86" s="104"/>
    </row>
    <row r="87" spans="1:3" s="105" customFormat="1">
      <c r="A87" s="82"/>
      <c r="B87" s="91"/>
      <c r="C87" s="104"/>
    </row>
    <row r="88" spans="1:3" s="105" customFormat="1">
      <c r="A88" s="82"/>
      <c r="B88" s="91"/>
      <c r="C88" s="104"/>
    </row>
    <row r="89" spans="1:3" s="105" customFormat="1">
      <c r="A89" s="82"/>
      <c r="B89" s="91"/>
      <c r="C89" s="104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2"/>
  <sheetViews>
    <sheetView tabSelected="1" zoomScaleNormal="100" workbookViewId="0">
      <selection activeCell="E5" sqref="E5"/>
    </sheetView>
  </sheetViews>
  <sheetFormatPr defaultRowHeight="14.4"/>
  <cols>
    <col min="1" max="1" width="3.6640625" customWidth="1"/>
    <col min="2" max="2" width="32.109375" customWidth="1"/>
    <col min="3" max="3" width="20.5546875" customWidth="1"/>
    <col min="4" max="6" width="20" customWidth="1"/>
    <col min="7" max="7" width="18" customWidth="1"/>
    <col min="254" max="254" width="3.6640625" customWidth="1"/>
    <col min="255" max="255" width="40.6640625" customWidth="1"/>
    <col min="256" max="256" width="10.88671875" customWidth="1"/>
    <col min="257" max="257" width="10.6640625" customWidth="1"/>
    <col min="258" max="258" width="9.88671875" customWidth="1"/>
    <col min="259" max="262" width="10.6640625" customWidth="1"/>
    <col min="510" max="510" width="3.6640625" customWidth="1"/>
    <col min="511" max="511" width="40.6640625" customWidth="1"/>
    <col min="512" max="512" width="10.88671875" customWidth="1"/>
    <col min="513" max="513" width="10.6640625" customWidth="1"/>
    <col min="514" max="514" width="9.88671875" customWidth="1"/>
    <col min="515" max="518" width="10.6640625" customWidth="1"/>
    <col min="766" max="766" width="3.6640625" customWidth="1"/>
    <col min="767" max="767" width="40.6640625" customWidth="1"/>
    <col min="768" max="768" width="10.88671875" customWidth="1"/>
    <col min="769" max="769" width="10.6640625" customWidth="1"/>
    <col min="770" max="770" width="9.88671875" customWidth="1"/>
    <col min="771" max="774" width="10.6640625" customWidth="1"/>
    <col min="1022" max="1022" width="3.6640625" customWidth="1"/>
    <col min="1023" max="1023" width="40.6640625" customWidth="1"/>
    <col min="1024" max="1024" width="10.88671875" customWidth="1"/>
    <col min="1025" max="1025" width="10.6640625" customWidth="1"/>
    <col min="1026" max="1026" width="9.88671875" customWidth="1"/>
    <col min="1027" max="1030" width="10.6640625" customWidth="1"/>
    <col min="1278" max="1278" width="3.6640625" customWidth="1"/>
    <col min="1279" max="1279" width="40.6640625" customWidth="1"/>
    <col min="1280" max="1280" width="10.88671875" customWidth="1"/>
    <col min="1281" max="1281" width="10.6640625" customWidth="1"/>
    <col min="1282" max="1282" width="9.88671875" customWidth="1"/>
    <col min="1283" max="1286" width="10.6640625" customWidth="1"/>
    <col min="1534" max="1534" width="3.6640625" customWidth="1"/>
    <col min="1535" max="1535" width="40.6640625" customWidth="1"/>
    <col min="1536" max="1536" width="10.88671875" customWidth="1"/>
    <col min="1537" max="1537" width="10.6640625" customWidth="1"/>
    <col min="1538" max="1538" width="9.88671875" customWidth="1"/>
    <col min="1539" max="1542" width="10.6640625" customWidth="1"/>
    <col min="1790" max="1790" width="3.6640625" customWidth="1"/>
    <col min="1791" max="1791" width="40.6640625" customWidth="1"/>
    <col min="1792" max="1792" width="10.88671875" customWidth="1"/>
    <col min="1793" max="1793" width="10.6640625" customWidth="1"/>
    <col min="1794" max="1794" width="9.88671875" customWidth="1"/>
    <col min="1795" max="1798" width="10.6640625" customWidth="1"/>
    <col min="2046" max="2046" width="3.6640625" customWidth="1"/>
    <col min="2047" max="2047" width="40.6640625" customWidth="1"/>
    <col min="2048" max="2048" width="10.88671875" customWidth="1"/>
    <col min="2049" max="2049" width="10.6640625" customWidth="1"/>
    <col min="2050" max="2050" width="9.88671875" customWidth="1"/>
    <col min="2051" max="2054" width="10.6640625" customWidth="1"/>
    <col min="2302" max="2302" width="3.6640625" customWidth="1"/>
    <col min="2303" max="2303" width="40.6640625" customWidth="1"/>
    <col min="2304" max="2304" width="10.88671875" customWidth="1"/>
    <col min="2305" max="2305" width="10.6640625" customWidth="1"/>
    <col min="2306" max="2306" width="9.88671875" customWidth="1"/>
    <col min="2307" max="2310" width="10.6640625" customWidth="1"/>
    <col min="2558" max="2558" width="3.6640625" customWidth="1"/>
    <col min="2559" max="2559" width="40.6640625" customWidth="1"/>
    <col min="2560" max="2560" width="10.88671875" customWidth="1"/>
    <col min="2561" max="2561" width="10.6640625" customWidth="1"/>
    <col min="2562" max="2562" width="9.88671875" customWidth="1"/>
    <col min="2563" max="2566" width="10.6640625" customWidth="1"/>
    <col min="2814" max="2814" width="3.6640625" customWidth="1"/>
    <col min="2815" max="2815" width="40.6640625" customWidth="1"/>
    <col min="2816" max="2816" width="10.88671875" customWidth="1"/>
    <col min="2817" max="2817" width="10.6640625" customWidth="1"/>
    <col min="2818" max="2818" width="9.88671875" customWidth="1"/>
    <col min="2819" max="2822" width="10.6640625" customWidth="1"/>
    <col min="3070" max="3070" width="3.6640625" customWidth="1"/>
    <col min="3071" max="3071" width="40.6640625" customWidth="1"/>
    <col min="3072" max="3072" width="10.88671875" customWidth="1"/>
    <col min="3073" max="3073" width="10.6640625" customWidth="1"/>
    <col min="3074" max="3074" width="9.88671875" customWidth="1"/>
    <col min="3075" max="3078" width="10.6640625" customWidth="1"/>
    <col min="3326" max="3326" width="3.6640625" customWidth="1"/>
    <col min="3327" max="3327" width="40.6640625" customWidth="1"/>
    <col min="3328" max="3328" width="10.88671875" customWidth="1"/>
    <col min="3329" max="3329" width="10.6640625" customWidth="1"/>
    <col min="3330" max="3330" width="9.88671875" customWidth="1"/>
    <col min="3331" max="3334" width="10.6640625" customWidth="1"/>
    <col min="3582" max="3582" width="3.6640625" customWidth="1"/>
    <col min="3583" max="3583" width="40.6640625" customWidth="1"/>
    <col min="3584" max="3584" width="10.88671875" customWidth="1"/>
    <col min="3585" max="3585" width="10.6640625" customWidth="1"/>
    <col min="3586" max="3586" width="9.88671875" customWidth="1"/>
    <col min="3587" max="3590" width="10.6640625" customWidth="1"/>
    <col min="3838" max="3838" width="3.6640625" customWidth="1"/>
    <col min="3839" max="3839" width="40.6640625" customWidth="1"/>
    <col min="3840" max="3840" width="10.88671875" customWidth="1"/>
    <col min="3841" max="3841" width="10.6640625" customWidth="1"/>
    <col min="3842" max="3842" width="9.88671875" customWidth="1"/>
    <col min="3843" max="3846" width="10.6640625" customWidth="1"/>
    <col min="4094" max="4094" width="3.6640625" customWidth="1"/>
    <col min="4095" max="4095" width="40.6640625" customWidth="1"/>
    <col min="4096" max="4096" width="10.88671875" customWidth="1"/>
    <col min="4097" max="4097" width="10.6640625" customWidth="1"/>
    <col min="4098" max="4098" width="9.88671875" customWidth="1"/>
    <col min="4099" max="4102" width="10.6640625" customWidth="1"/>
    <col min="4350" max="4350" width="3.6640625" customWidth="1"/>
    <col min="4351" max="4351" width="40.6640625" customWidth="1"/>
    <col min="4352" max="4352" width="10.88671875" customWidth="1"/>
    <col min="4353" max="4353" width="10.6640625" customWidth="1"/>
    <col min="4354" max="4354" width="9.88671875" customWidth="1"/>
    <col min="4355" max="4358" width="10.6640625" customWidth="1"/>
    <col min="4606" max="4606" width="3.6640625" customWidth="1"/>
    <col min="4607" max="4607" width="40.6640625" customWidth="1"/>
    <col min="4608" max="4608" width="10.88671875" customWidth="1"/>
    <col min="4609" max="4609" width="10.6640625" customWidth="1"/>
    <col min="4610" max="4610" width="9.88671875" customWidth="1"/>
    <col min="4611" max="4614" width="10.6640625" customWidth="1"/>
    <col min="4862" max="4862" width="3.6640625" customWidth="1"/>
    <col min="4863" max="4863" width="40.6640625" customWidth="1"/>
    <col min="4864" max="4864" width="10.88671875" customWidth="1"/>
    <col min="4865" max="4865" width="10.6640625" customWidth="1"/>
    <col min="4866" max="4866" width="9.88671875" customWidth="1"/>
    <col min="4867" max="4870" width="10.6640625" customWidth="1"/>
    <col min="5118" max="5118" width="3.6640625" customWidth="1"/>
    <col min="5119" max="5119" width="40.6640625" customWidth="1"/>
    <col min="5120" max="5120" width="10.88671875" customWidth="1"/>
    <col min="5121" max="5121" width="10.6640625" customWidth="1"/>
    <col min="5122" max="5122" width="9.88671875" customWidth="1"/>
    <col min="5123" max="5126" width="10.6640625" customWidth="1"/>
    <col min="5374" max="5374" width="3.6640625" customWidth="1"/>
    <col min="5375" max="5375" width="40.6640625" customWidth="1"/>
    <col min="5376" max="5376" width="10.88671875" customWidth="1"/>
    <col min="5377" max="5377" width="10.6640625" customWidth="1"/>
    <col min="5378" max="5378" width="9.88671875" customWidth="1"/>
    <col min="5379" max="5382" width="10.6640625" customWidth="1"/>
    <col min="5630" max="5630" width="3.6640625" customWidth="1"/>
    <col min="5631" max="5631" width="40.6640625" customWidth="1"/>
    <col min="5632" max="5632" width="10.88671875" customWidth="1"/>
    <col min="5633" max="5633" width="10.6640625" customWidth="1"/>
    <col min="5634" max="5634" width="9.88671875" customWidth="1"/>
    <col min="5635" max="5638" width="10.6640625" customWidth="1"/>
    <col min="5886" max="5886" width="3.6640625" customWidth="1"/>
    <col min="5887" max="5887" width="40.6640625" customWidth="1"/>
    <col min="5888" max="5888" width="10.88671875" customWidth="1"/>
    <col min="5889" max="5889" width="10.6640625" customWidth="1"/>
    <col min="5890" max="5890" width="9.88671875" customWidth="1"/>
    <col min="5891" max="5894" width="10.6640625" customWidth="1"/>
    <col min="6142" max="6142" width="3.6640625" customWidth="1"/>
    <col min="6143" max="6143" width="40.6640625" customWidth="1"/>
    <col min="6144" max="6144" width="10.88671875" customWidth="1"/>
    <col min="6145" max="6145" width="10.6640625" customWidth="1"/>
    <col min="6146" max="6146" width="9.88671875" customWidth="1"/>
    <col min="6147" max="6150" width="10.6640625" customWidth="1"/>
    <col min="6398" max="6398" width="3.6640625" customWidth="1"/>
    <col min="6399" max="6399" width="40.6640625" customWidth="1"/>
    <col min="6400" max="6400" width="10.88671875" customWidth="1"/>
    <col min="6401" max="6401" width="10.6640625" customWidth="1"/>
    <col min="6402" max="6402" width="9.88671875" customWidth="1"/>
    <col min="6403" max="6406" width="10.6640625" customWidth="1"/>
    <col min="6654" max="6654" width="3.6640625" customWidth="1"/>
    <col min="6655" max="6655" width="40.6640625" customWidth="1"/>
    <col min="6656" max="6656" width="10.88671875" customWidth="1"/>
    <col min="6657" max="6657" width="10.6640625" customWidth="1"/>
    <col min="6658" max="6658" width="9.88671875" customWidth="1"/>
    <col min="6659" max="6662" width="10.6640625" customWidth="1"/>
    <col min="6910" max="6910" width="3.6640625" customWidth="1"/>
    <col min="6911" max="6911" width="40.6640625" customWidth="1"/>
    <col min="6912" max="6912" width="10.88671875" customWidth="1"/>
    <col min="6913" max="6913" width="10.6640625" customWidth="1"/>
    <col min="6914" max="6914" width="9.88671875" customWidth="1"/>
    <col min="6915" max="6918" width="10.6640625" customWidth="1"/>
    <col min="7166" max="7166" width="3.6640625" customWidth="1"/>
    <col min="7167" max="7167" width="40.6640625" customWidth="1"/>
    <col min="7168" max="7168" width="10.88671875" customWidth="1"/>
    <col min="7169" max="7169" width="10.6640625" customWidth="1"/>
    <col min="7170" max="7170" width="9.88671875" customWidth="1"/>
    <col min="7171" max="7174" width="10.6640625" customWidth="1"/>
    <col min="7422" max="7422" width="3.6640625" customWidth="1"/>
    <col min="7423" max="7423" width="40.6640625" customWidth="1"/>
    <col min="7424" max="7424" width="10.88671875" customWidth="1"/>
    <col min="7425" max="7425" width="10.6640625" customWidth="1"/>
    <col min="7426" max="7426" width="9.88671875" customWidth="1"/>
    <col min="7427" max="7430" width="10.6640625" customWidth="1"/>
    <col min="7678" max="7678" width="3.6640625" customWidth="1"/>
    <col min="7679" max="7679" width="40.6640625" customWidth="1"/>
    <col min="7680" max="7680" width="10.88671875" customWidth="1"/>
    <col min="7681" max="7681" width="10.6640625" customWidth="1"/>
    <col min="7682" max="7682" width="9.88671875" customWidth="1"/>
    <col min="7683" max="7686" width="10.6640625" customWidth="1"/>
    <col min="7934" max="7934" width="3.6640625" customWidth="1"/>
    <col min="7935" max="7935" width="40.6640625" customWidth="1"/>
    <col min="7936" max="7936" width="10.88671875" customWidth="1"/>
    <col min="7937" max="7937" width="10.6640625" customWidth="1"/>
    <col min="7938" max="7938" width="9.88671875" customWidth="1"/>
    <col min="7939" max="7942" width="10.6640625" customWidth="1"/>
    <col min="8190" max="8190" width="3.6640625" customWidth="1"/>
    <col min="8191" max="8191" width="40.6640625" customWidth="1"/>
    <col min="8192" max="8192" width="10.88671875" customWidth="1"/>
    <col min="8193" max="8193" width="10.6640625" customWidth="1"/>
    <col min="8194" max="8194" width="9.88671875" customWidth="1"/>
    <col min="8195" max="8198" width="10.6640625" customWidth="1"/>
    <col min="8446" max="8446" width="3.6640625" customWidth="1"/>
    <col min="8447" max="8447" width="40.6640625" customWidth="1"/>
    <col min="8448" max="8448" width="10.88671875" customWidth="1"/>
    <col min="8449" max="8449" width="10.6640625" customWidth="1"/>
    <col min="8450" max="8450" width="9.88671875" customWidth="1"/>
    <col min="8451" max="8454" width="10.6640625" customWidth="1"/>
    <col min="8702" max="8702" width="3.6640625" customWidth="1"/>
    <col min="8703" max="8703" width="40.6640625" customWidth="1"/>
    <col min="8704" max="8704" width="10.88671875" customWidth="1"/>
    <col min="8705" max="8705" width="10.6640625" customWidth="1"/>
    <col min="8706" max="8706" width="9.88671875" customWidth="1"/>
    <col min="8707" max="8710" width="10.6640625" customWidth="1"/>
    <col min="8958" max="8958" width="3.6640625" customWidth="1"/>
    <col min="8959" max="8959" width="40.6640625" customWidth="1"/>
    <col min="8960" max="8960" width="10.88671875" customWidth="1"/>
    <col min="8961" max="8961" width="10.6640625" customWidth="1"/>
    <col min="8962" max="8962" width="9.88671875" customWidth="1"/>
    <col min="8963" max="8966" width="10.6640625" customWidth="1"/>
    <col min="9214" max="9214" width="3.6640625" customWidth="1"/>
    <col min="9215" max="9215" width="40.6640625" customWidth="1"/>
    <col min="9216" max="9216" width="10.88671875" customWidth="1"/>
    <col min="9217" max="9217" width="10.6640625" customWidth="1"/>
    <col min="9218" max="9218" width="9.88671875" customWidth="1"/>
    <col min="9219" max="9222" width="10.6640625" customWidth="1"/>
    <col min="9470" max="9470" width="3.6640625" customWidth="1"/>
    <col min="9471" max="9471" width="40.6640625" customWidth="1"/>
    <col min="9472" max="9472" width="10.88671875" customWidth="1"/>
    <col min="9473" max="9473" width="10.6640625" customWidth="1"/>
    <col min="9474" max="9474" width="9.88671875" customWidth="1"/>
    <col min="9475" max="9478" width="10.6640625" customWidth="1"/>
    <col min="9726" max="9726" width="3.6640625" customWidth="1"/>
    <col min="9727" max="9727" width="40.6640625" customWidth="1"/>
    <col min="9728" max="9728" width="10.88671875" customWidth="1"/>
    <col min="9729" max="9729" width="10.6640625" customWidth="1"/>
    <col min="9730" max="9730" width="9.88671875" customWidth="1"/>
    <col min="9731" max="9734" width="10.6640625" customWidth="1"/>
    <col min="9982" max="9982" width="3.6640625" customWidth="1"/>
    <col min="9983" max="9983" width="40.6640625" customWidth="1"/>
    <col min="9984" max="9984" width="10.88671875" customWidth="1"/>
    <col min="9985" max="9985" width="10.6640625" customWidth="1"/>
    <col min="9986" max="9986" width="9.88671875" customWidth="1"/>
    <col min="9987" max="9990" width="10.6640625" customWidth="1"/>
    <col min="10238" max="10238" width="3.6640625" customWidth="1"/>
    <col min="10239" max="10239" width="40.6640625" customWidth="1"/>
    <col min="10240" max="10240" width="10.88671875" customWidth="1"/>
    <col min="10241" max="10241" width="10.6640625" customWidth="1"/>
    <col min="10242" max="10242" width="9.88671875" customWidth="1"/>
    <col min="10243" max="10246" width="10.6640625" customWidth="1"/>
    <col min="10494" max="10494" width="3.6640625" customWidth="1"/>
    <col min="10495" max="10495" width="40.6640625" customWidth="1"/>
    <col min="10496" max="10496" width="10.88671875" customWidth="1"/>
    <col min="10497" max="10497" width="10.6640625" customWidth="1"/>
    <col min="10498" max="10498" width="9.88671875" customWidth="1"/>
    <col min="10499" max="10502" width="10.6640625" customWidth="1"/>
    <col min="10750" max="10750" width="3.6640625" customWidth="1"/>
    <col min="10751" max="10751" width="40.6640625" customWidth="1"/>
    <col min="10752" max="10752" width="10.88671875" customWidth="1"/>
    <col min="10753" max="10753" width="10.6640625" customWidth="1"/>
    <col min="10754" max="10754" width="9.88671875" customWidth="1"/>
    <col min="10755" max="10758" width="10.6640625" customWidth="1"/>
    <col min="11006" max="11006" width="3.6640625" customWidth="1"/>
    <col min="11007" max="11007" width="40.6640625" customWidth="1"/>
    <col min="11008" max="11008" width="10.88671875" customWidth="1"/>
    <col min="11009" max="11009" width="10.6640625" customWidth="1"/>
    <col min="11010" max="11010" width="9.88671875" customWidth="1"/>
    <col min="11011" max="11014" width="10.6640625" customWidth="1"/>
    <col min="11262" max="11262" width="3.6640625" customWidth="1"/>
    <col min="11263" max="11263" width="40.6640625" customWidth="1"/>
    <col min="11264" max="11264" width="10.88671875" customWidth="1"/>
    <col min="11265" max="11265" width="10.6640625" customWidth="1"/>
    <col min="11266" max="11266" width="9.88671875" customWidth="1"/>
    <col min="11267" max="11270" width="10.6640625" customWidth="1"/>
    <col min="11518" max="11518" width="3.6640625" customWidth="1"/>
    <col min="11519" max="11519" width="40.6640625" customWidth="1"/>
    <col min="11520" max="11520" width="10.88671875" customWidth="1"/>
    <col min="11521" max="11521" width="10.6640625" customWidth="1"/>
    <col min="11522" max="11522" width="9.88671875" customWidth="1"/>
    <col min="11523" max="11526" width="10.6640625" customWidth="1"/>
    <col min="11774" max="11774" width="3.6640625" customWidth="1"/>
    <col min="11775" max="11775" width="40.6640625" customWidth="1"/>
    <col min="11776" max="11776" width="10.88671875" customWidth="1"/>
    <col min="11777" max="11777" width="10.6640625" customWidth="1"/>
    <col min="11778" max="11778" width="9.88671875" customWidth="1"/>
    <col min="11779" max="11782" width="10.6640625" customWidth="1"/>
    <col min="12030" max="12030" width="3.6640625" customWidth="1"/>
    <col min="12031" max="12031" width="40.6640625" customWidth="1"/>
    <col min="12032" max="12032" width="10.88671875" customWidth="1"/>
    <col min="12033" max="12033" width="10.6640625" customWidth="1"/>
    <col min="12034" max="12034" width="9.88671875" customWidth="1"/>
    <col min="12035" max="12038" width="10.6640625" customWidth="1"/>
    <col min="12286" max="12286" width="3.6640625" customWidth="1"/>
    <col min="12287" max="12287" width="40.6640625" customWidth="1"/>
    <col min="12288" max="12288" width="10.88671875" customWidth="1"/>
    <col min="12289" max="12289" width="10.6640625" customWidth="1"/>
    <col min="12290" max="12290" width="9.88671875" customWidth="1"/>
    <col min="12291" max="12294" width="10.6640625" customWidth="1"/>
    <col min="12542" max="12542" width="3.6640625" customWidth="1"/>
    <col min="12543" max="12543" width="40.6640625" customWidth="1"/>
    <col min="12544" max="12544" width="10.88671875" customWidth="1"/>
    <col min="12545" max="12545" width="10.6640625" customWidth="1"/>
    <col min="12546" max="12546" width="9.88671875" customWidth="1"/>
    <col min="12547" max="12550" width="10.6640625" customWidth="1"/>
    <col min="12798" max="12798" width="3.6640625" customWidth="1"/>
    <col min="12799" max="12799" width="40.6640625" customWidth="1"/>
    <col min="12800" max="12800" width="10.88671875" customWidth="1"/>
    <col min="12801" max="12801" width="10.6640625" customWidth="1"/>
    <col min="12802" max="12802" width="9.88671875" customWidth="1"/>
    <col min="12803" max="12806" width="10.6640625" customWidth="1"/>
    <col min="13054" max="13054" width="3.6640625" customWidth="1"/>
    <col min="13055" max="13055" width="40.6640625" customWidth="1"/>
    <col min="13056" max="13056" width="10.88671875" customWidth="1"/>
    <col min="13057" max="13057" width="10.6640625" customWidth="1"/>
    <col min="13058" max="13058" width="9.88671875" customWidth="1"/>
    <col min="13059" max="13062" width="10.6640625" customWidth="1"/>
    <col min="13310" max="13310" width="3.6640625" customWidth="1"/>
    <col min="13311" max="13311" width="40.6640625" customWidth="1"/>
    <col min="13312" max="13312" width="10.88671875" customWidth="1"/>
    <col min="13313" max="13313" width="10.6640625" customWidth="1"/>
    <col min="13314" max="13314" width="9.88671875" customWidth="1"/>
    <col min="13315" max="13318" width="10.6640625" customWidth="1"/>
    <col min="13566" max="13566" width="3.6640625" customWidth="1"/>
    <col min="13567" max="13567" width="40.6640625" customWidth="1"/>
    <col min="13568" max="13568" width="10.88671875" customWidth="1"/>
    <col min="13569" max="13569" width="10.6640625" customWidth="1"/>
    <col min="13570" max="13570" width="9.88671875" customWidth="1"/>
    <col min="13571" max="13574" width="10.6640625" customWidth="1"/>
    <col min="13822" max="13822" width="3.6640625" customWidth="1"/>
    <col min="13823" max="13823" width="40.6640625" customWidth="1"/>
    <col min="13824" max="13824" width="10.88671875" customWidth="1"/>
    <col min="13825" max="13825" width="10.6640625" customWidth="1"/>
    <col min="13826" max="13826" width="9.88671875" customWidth="1"/>
    <col min="13827" max="13830" width="10.6640625" customWidth="1"/>
    <col min="14078" max="14078" width="3.6640625" customWidth="1"/>
    <col min="14079" max="14079" width="40.6640625" customWidth="1"/>
    <col min="14080" max="14080" width="10.88671875" customWidth="1"/>
    <col min="14081" max="14081" width="10.6640625" customWidth="1"/>
    <col min="14082" max="14082" width="9.88671875" customWidth="1"/>
    <col min="14083" max="14086" width="10.6640625" customWidth="1"/>
    <col min="14334" max="14334" width="3.6640625" customWidth="1"/>
    <col min="14335" max="14335" width="40.6640625" customWidth="1"/>
    <col min="14336" max="14336" width="10.88671875" customWidth="1"/>
    <col min="14337" max="14337" width="10.6640625" customWidth="1"/>
    <col min="14338" max="14338" width="9.88671875" customWidth="1"/>
    <col min="14339" max="14342" width="10.6640625" customWidth="1"/>
    <col min="14590" max="14590" width="3.6640625" customWidth="1"/>
    <col min="14591" max="14591" width="40.6640625" customWidth="1"/>
    <col min="14592" max="14592" width="10.88671875" customWidth="1"/>
    <col min="14593" max="14593" width="10.6640625" customWidth="1"/>
    <col min="14594" max="14594" width="9.88671875" customWidth="1"/>
    <col min="14595" max="14598" width="10.6640625" customWidth="1"/>
    <col min="14846" max="14846" width="3.6640625" customWidth="1"/>
    <col min="14847" max="14847" width="40.6640625" customWidth="1"/>
    <col min="14848" max="14848" width="10.88671875" customWidth="1"/>
    <col min="14849" max="14849" width="10.6640625" customWidth="1"/>
    <col min="14850" max="14850" width="9.88671875" customWidth="1"/>
    <col min="14851" max="14854" width="10.6640625" customWidth="1"/>
    <col min="15102" max="15102" width="3.6640625" customWidth="1"/>
    <col min="15103" max="15103" width="40.6640625" customWidth="1"/>
    <col min="15104" max="15104" width="10.88671875" customWidth="1"/>
    <col min="15105" max="15105" width="10.6640625" customWidth="1"/>
    <col min="15106" max="15106" width="9.88671875" customWidth="1"/>
    <col min="15107" max="15110" width="10.6640625" customWidth="1"/>
    <col min="15358" max="15358" width="3.6640625" customWidth="1"/>
    <col min="15359" max="15359" width="40.6640625" customWidth="1"/>
    <col min="15360" max="15360" width="10.88671875" customWidth="1"/>
    <col min="15361" max="15361" width="10.6640625" customWidth="1"/>
    <col min="15362" max="15362" width="9.88671875" customWidth="1"/>
    <col min="15363" max="15366" width="10.6640625" customWidth="1"/>
    <col min="15614" max="15614" width="3.6640625" customWidth="1"/>
    <col min="15615" max="15615" width="40.6640625" customWidth="1"/>
    <col min="15616" max="15616" width="10.88671875" customWidth="1"/>
    <col min="15617" max="15617" width="10.6640625" customWidth="1"/>
    <col min="15618" max="15618" width="9.88671875" customWidth="1"/>
    <col min="15619" max="15622" width="10.6640625" customWidth="1"/>
    <col min="15870" max="15870" width="3.6640625" customWidth="1"/>
    <col min="15871" max="15871" width="40.6640625" customWidth="1"/>
    <col min="15872" max="15872" width="10.88671875" customWidth="1"/>
    <col min="15873" max="15873" width="10.6640625" customWidth="1"/>
    <col min="15874" max="15874" width="9.88671875" customWidth="1"/>
    <col min="15875" max="15878" width="10.6640625" customWidth="1"/>
    <col min="16126" max="16126" width="3.6640625" customWidth="1"/>
    <col min="16127" max="16127" width="40.6640625" customWidth="1"/>
    <col min="16128" max="16128" width="10.88671875" customWidth="1"/>
    <col min="16129" max="16129" width="10.6640625" customWidth="1"/>
    <col min="16130" max="16130" width="9.88671875" customWidth="1"/>
    <col min="16131" max="16134" width="10.6640625" customWidth="1"/>
  </cols>
  <sheetData>
    <row r="1" spans="1:7" ht="24" customHeight="1">
      <c r="B1" s="705" t="s">
        <v>697</v>
      </c>
      <c r="C1" s="705"/>
      <c r="D1" s="705"/>
      <c r="E1" s="705"/>
      <c r="F1" s="705"/>
      <c r="G1" s="701"/>
    </row>
    <row r="2" spans="1:7" ht="28.8" customHeight="1">
      <c r="A2" s="699"/>
      <c r="B2" s="706" t="s">
        <v>683</v>
      </c>
      <c r="C2" s="707"/>
      <c r="D2" s="707"/>
      <c r="E2" s="707"/>
      <c r="F2" s="708"/>
      <c r="G2" s="708"/>
    </row>
    <row r="3" spans="1:7" ht="46.8">
      <c r="A3" s="1"/>
      <c r="B3" s="306"/>
      <c r="C3" s="307" t="s">
        <v>684</v>
      </c>
      <c r="D3" s="307" t="s">
        <v>475</v>
      </c>
      <c r="E3" s="307" t="s">
        <v>476</v>
      </c>
      <c r="F3" s="308" t="s">
        <v>685</v>
      </c>
      <c r="G3" s="308" t="s">
        <v>483</v>
      </c>
    </row>
    <row r="4" spans="1:7" ht="9" customHeight="1">
      <c r="A4" s="1"/>
      <c r="B4" s="309"/>
      <c r="C4" s="310"/>
      <c r="D4" s="311"/>
      <c r="E4" s="311"/>
      <c r="F4" s="311"/>
      <c r="G4" s="311"/>
    </row>
    <row r="5" spans="1:7" ht="31.2">
      <c r="A5" s="1"/>
      <c r="B5" s="5" t="s">
        <v>44</v>
      </c>
      <c r="C5" s="310"/>
      <c r="D5" s="311"/>
      <c r="E5" s="312"/>
      <c r="F5" s="311"/>
      <c r="G5" s="311"/>
    </row>
    <row r="6" spans="1:7" ht="15.6">
      <c r="A6" s="1">
        <v>1</v>
      </c>
      <c r="B6" s="5" t="s">
        <v>0</v>
      </c>
      <c r="C6" s="313"/>
      <c r="D6" s="313"/>
      <c r="E6" s="313"/>
      <c r="F6" s="313"/>
      <c r="G6" s="313"/>
    </row>
    <row r="7" spans="1:7" ht="31.2">
      <c r="A7" s="1">
        <v>2</v>
      </c>
      <c r="B7" s="314" t="s">
        <v>196</v>
      </c>
      <c r="C7" s="331">
        <v>6551080</v>
      </c>
      <c r="D7" s="331">
        <v>7655130</v>
      </c>
      <c r="E7" s="331">
        <v>7666448</v>
      </c>
      <c r="F7" s="332">
        <v>7666448</v>
      </c>
      <c r="G7" s="332">
        <v>7666448</v>
      </c>
    </row>
    <row r="8" spans="1:7" ht="46.8">
      <c r="A8" s="1">
        <v>3</v>
      </c>
      <c r="B8" s="314" t="s">
        <v>59</v>
      </c>
      <c r="C8" s="331">
        <v>0</v>
      </c>
      <c r="D8" s="331">
        <v>0</v>
      </c>
      <c r="E8" s="331">
        <v>0</v>
      </c>
      <c r="F8" s="332">
        <v>0</v>
      </c>
      <c r="G8" s="332">
        <v>0</v>
      </c>
    </row>
    <row r="9" spans="1:7" ht="62.4">
      <c r="A9" s="1">
        <v>4</v>
      </c>
      <c r="B9" s="314" t="s">
        <v>60</v>
      </c>
      <c r="C9" s="331">
        <v>1247170</v>
      </c>
      <c r="D9" s="331">
        <v>1539000</v>
      </c>
      <c r="E9" s="331">
        <v>1472000</v>
      </c>
      <c r="F9" s="332">
        <v>1472000</v>
      </c>
      <c r="G9" s="332">
        <v>1472000</v>
      </c>
    </row>
    <row r="10" spans="1:7" ht="31.2">
      <c r="A10" s="1">
        <v>5</v>
      </c>
      <c r="B10" s="314" t="s">
        <v>464</v>
      </c>
      <c r="C10" s="331">
        <v>1200000</v>
      </c>
      <c r="D10" s="331">
        <v>1200000</v>
      </c>
      <c r="E10" s="331">
        <v>1800000</v>
      </c>
      <c r="F10" s="332">
        <v>1800000</v>
      </c>
      <c r="G10" s="332">
        <v>1800000</v>
      </c>
    </row>
    <row r="11" spans="1:7" ht="46.8">
      <c r="A11" s="1">
        <v>6</v>
      </c>
      <c r="B11" s="314" t="s">
        <v>1</v>
      </c>
      <c r="C11" s="331">
        <v>61468</v>
      </c>
      <c r="D11" s="333">
        <v>928128</v>
      </c>
      <c r="E11" s="331">
        <v>0</v>
      </c>
      <c r="F11" s="333">
        <v>245158</v>
      </c>
      <c r="G11" s="333">
        <v>245158</v>
      </c>
    </row>
    <row r="12" spans="1:7" ht="27" customHeight="1">
      <c r="A12" s="1">
        <v>7</v>
      </c>
      <c r="B12" s="316" t="s">
        <v>465</v>
      </c>
      <c r="C12" s="334">
        <f t="shared" ref="C12:G12" si="0">SUM(C6:C11)</f>
        <v>9059718</v>
      </c>
      <c r="D12" s="335">
        <f t="shared" si="0"/>
        <v>11322258</v>
      </c>
      <c r="E12" s="334">
        <f t="shared" si="0"/>
        <v>10938448</v>
      </c>
      <c r="F12" s="336">
        <f t="shared" si="0"/>
        <v>11183606</v>
      </c>
      <c r="G12" s="336">
        <f t="shared" si="0"/>
        <v>11183606</v>
      </c>
    </row>
    <row r="13" spans="1:7" ht="18">
      <c r="A13" s="1">
        <v>8</v>
      </c>
      <c r="B13" s="161" t="s">
        <v>45</v>
      </c>
      <c r="C13" s="331">
        <v>1100246</v>
      </c>
      <c r="D13" s="331">
        <v>1023083</v>
      </c>
      <c r="E13" s="331">
        <v>1000000</v>
      </c>
      <c r="F13" s="332">
        <v>988281</v>
      </c>
      <c r="G13" s="332">
        <v>988281</v>
      </c>
    </row>
    <row r="14" spans="1:7" ht="31.2">
      <c r="A14" s="1">
        <v>9</v>
      </c>
      <c r="B14" s="317" t="s">
        <v>466</v>
      </c>
      <c r="C14" s="331">
        <v>647750</v>
      </c>
      <c r="D14" s="331">
        <v>823000</v>
      </c>
      <c r="E14" s="331">
        <v>800000</v>
      </c>
      <c r="F14" s="332">
        <v>831150</v>
      </c>
      <c r="G14" s="332">
        <v>831150</v>
      </c>
    </row>
    <row r="15" spans="1:7" ht="18">
      <c r="A15" s="1">
        <v>10</v>
      </c>
      <c r="B15" s="317" t="s">
        <v>5</v>
      </c>
      <c r="C15" s="331">
        <v>5443951</v>
      </c>
      <c r="D15" s="331">
        <v>4326155</v>
      </c>
      <c r="E15" s="331">
        <v>4300000</v>
      </c>
      <c r="F15" s="332">
        <v>2257309</v>
      </c>
      <c r="G15" s="332">
        <v>2257309</v>
      </c>
    </row>
    <row r="16" spans="1:7" ht="18">
      <c r="A16" s="1">
        <v>11</v>
      </c>
      <c r="B16" s="317" t="s">
        <v>467</v>
      </c>
      <c r="C16" s="331">
        <v>82365</v>
      </c>
      <c r="D16" s="331">
        <v>1658</v>
      </c>
      <c r="E16" s="331">
        <v>0</v>
      </c>
      <c r="F16" s="332">
        <v>7089</v>
      </c>
      <c r="G16" s="332">
        <v>7089</v>
      </c>
    </row>
    <row r="17" spans="1:7" ht="27" customHeight="1">
      <c r="A17" s="1">
        <v>12</v>
      </c>
      <c r="B17" s="317" t="s">
        <v>7</v>
      </c>
      <c r="C17" s="331">
        <v>1018663</v>
      </c>
      <c r="D17" s="331">
        <v>1067869</v>
      </c>
      <c r="E17" s="331">
        <v>1000000</v>
      </c>
      <c r="F17" s="332">
        <v>1174848</v>
      </c>
      <c r="G17" s="332">
        <v>1174848</v>
      </c>
    </row>
    <row r="18" spans="1:7" ht="27.75" customHeight="1">
      <c r="A18" s="1">
        <v>13</v>
      </c>
      <c r="B18" s="318" t="s">
        <v>8</v>
      </c>
      <c r="C18" s="334">
        <f t="shared" ref="C18" si="1">SUM(C13:C17)</f>
        <v>8292975</v>
      </c>
      <c r="D18" s="335">
        <f>SUM(D13:D17)</f>
        <v>7241765</v>
      </c>
      <c r="E18" s="334">
        <f>SUM(E13:E17)</f>
        <v>7100000</v>
      </c>
      <c r="F18" s="336">
        <f>SUM(F13:F17)</f>
        <v>5258677</v>
      </c>
      <c r="G18" s="336">
        <f>SUM(G13:G17)</f>
        <v>5258677</v>
      </c>
    </row>
    <row r="19" spans="1:7" ht="15" hidden="1" customHeight="1">
      <c r="A19" s="1"/>
      <c r="B19" s="317" t="s">
        <v>63</v>
      </c>
      <c r="C19" s="331"/>
      <c r="D19" s="333"/>
      <c r="E19" s="331"/>
      <c r="F19" s="333"/>
      <c r="G19" s="333"/>
    </row>
    <row r="20" spans="1:7" ht="15" hidden="1" customHeight="1">
      <c r="A20" s="1"/>
      <c r="B20" s="317"/>
      <c r="C20" s="331"/>
      <c r="D20" s="333"/>
      <c r="E20" s="331"/>
      <c r="F20" s="333"/>
      <c r="G20" s="333"/>
    </row>
    <row r="21" spans="1:7" ht="15" hidden="1" customHeight="1">
      <c r="A21" s="1"/>
      <c r="B21" s="317"/>
      <c r="C21" s="331"/>
      <c r="D21" s="333"/>
      <c r="E21" s="331"/>
      <c r="F21" s="333"/>
      <c r="G21" s="333"/>
    </row>
    <row r="22" spans="1:7" ht="28.95" customHeight="1">
      <c r="A22" s="1">
        <v>14</v>
      </c>
      <c r="B22" s="317" t="s">
        <v>468</v>
      </c>
      <c r="C22" s="331">
        <v>165000</v>
      </c>
      <c r="D22" s="331">
        <v>182500</v>
      </c>
      <c r="E22" s="331">
        <v>180000</v>
      </c>
      <c r="F22" s="332">
        <v>303155</v>
      </c>
      <c r="G22" s="332">
        <v>303155</v>
      </c>
    </row>
    <row r="23" spans="1:7" ht="28.95" customHeight="1">
      <c r="A23" s="1">
        <v>15</v>
      </c>
      <c r="B23" s="317" t="s">
        <v>469</v>
      </c>
      <c r="C23" s="331">
        <v>497099</v>
      </c>
      <c r="D23" s="331">
        <v>210000</v>
      </c>
      <c r="E23" s="331">
        <v>210000</v>
      </c>
      <c r="F23" s="332">
        <v>210000</v>
      </c>
      <c r="G23" s="332">
        <v>210000</v>
      </c>
    </row>
    <row r="24" spans="1:7" ht="22.5" customHeight="1">
      <c r="A24" s="1">
        <v>16</v>
      </c>
      <c r="B24" s="319" t="s">
        <v>9</v>
      </c>
      <c r="C24" s="331">
        <v>0</v>
      </c>
      <c r="D24" s="331">
        <v>0</v>
      </c>
      <c r="E24" s="331">
        <v>0</v>
      </c>
      <c r="F24" s="332">
        <v>76275</v>
      </c>
      <c r="G24" s="332">
        <v>76275</v>
      </c>
    </row>
    <row r="25" spans="1:7" ht="31.2">
      <c r="A25" s="1">
        <v>17</v>
      </c>
      <c r="B25" s="319" t="s">
        <v>10</v>
      </c>
      <c r="C25" s="331">
        <v>0</v>
      </c>
      <c r="D25" s="331">
        <v>0</v>
      </c>
      <c r="E25" s="331">
        <v>0</v>
      </c>
      <c r="F25" s="332">
        <v>0</v>
      </c>
      <c r="G25" s="332">
        <v>0</v>
      </c>
    </row>
    <row r="26" spans="1:7" ht="31.2">
      <c r="A26" s="1">
        <v>18</v>
      </c>
      <c r="B26" s="319" t="s">
        <v>11</v>
      </c>
      <c r="C26" s="331">
        <v>0</v>
      </c>
      <c r="D26" s="331">
        <v>0</v>
      </c>
      <c r="E26" s="331">
        <v>0</v>
      </c>
      <c r="F26" s="332">
        <v>16163</v>
      </c>
      <c r="G26" s="332">
        <v>16163</v>
      </c>
    </row>
    <row r="27" spans="1:7" ht="24.75" customHeight="1">
      <c r="A27" s="1">
        <v>19</v>
      </c>
      <c r="B27" s="319" t="s">
        <v>470</v>
      </c>
      <c r="C27" s="331">
        <v>33710</v>
      </c>
      <c r="D27" s="331">
        <v>29615</v>
      </c>
      <c r="E27" s="331">
        <v>25000</v>
      </c>
      <c r="F27" s="332">
        <v>1548</v>
      </c>
      <c r="G27" s="332">
        <v>1548</v>
      </c>
    </row>
    <row r="28" spans="1:7" ht="45" customHeight="1">
      <c r="A28" s="1">
        <v>20</v>
      </c>
      <c r="B28" s="319" t="s">
        <v>471</v>
      </c>
      <c r="C28" s="331">
        <v>431200</v>
      </c>
      <c r="D28" s="331">
        <v>284497</v>
      </c>
      <c r="E28" s="331">
        <v>285000</v>
      </c>
      <c r="F28" s="332">
        <v>428574</v>
      </c>
      <c r="G28" s="332">
        <v>428574</v>
      </c>
    </row>
    <row r="29" spans="1:7" ht="29.4" customHeight="1">
      <c r="A29" s="1">
        <v>21</v>
      </c>
      <c r="B29" s="320" t="s">
        <v>14</v>
      </c>
      <c r="C29" s="334">
        <f t="shared" ref="C29:G29" si="2">SUM(C22:C28)</f>
        <v>1127009</v>
      </c>
      <c r="D29" s="335">
        <f t="shared" si="2"/>
        <v>706612</v>
      </c>
      <c r="E29" s="334">
        <f t="shared" si="2"/>
        <v>700000</v>
      </c>
      <c r="F29" s="336">
        <f t="shared" si="2"/>
        <v>1035715</v>
      </c>
      <c r="G29" s="336">
        <f t="shared" si="2"/>
        <v>1035715</v>
      </c>
    </row>
    <row r="30" spans="1:7" ht="42.75" customHeight="1">
      <c r="A30" s="1">
        <v>22</v>
      </c>
      <c r="B30" s="317" t="s">
        <v>472</v>
      </c>
      <c r="C30" s="331">
        <v>1046096</v>
      </c>
      <c r="D30" s="333">
        <v>180996</v>
      </c>
      <c r="E30" s="331">
        <v>0</v>
      </c>
      <c r="F30" s="333">
        <v>0</v>
      </c>
      <c r="G30" s="333">
        <v>0</v>
      </c>
    </row>
    <row r="31" spans="1:7" ht="46.8">
      <c r="A31" s="1">
        <v>23</v>
      </c>
      <c r="B31" s="317" t="s">
        <v>47</v>
      </c>
      <c r="C31" s="331">
        <v>1989410</v>
      </c>
      <c r="D31" s="333">
        <v>0</v>
      </c>
      <c r="E31" s="331">
        <v>0</v>
      </c>
      <c r="F31" s="333">
        <v>0</v>
      </c>
      <c r="G31" s="333">
        <v>0</v>
      </c>
    </row>
    <row r="32" spans="1:7" ht="31.2">
      <c r="A32" s="1">
        <v>24</v>
      </c>
      <c r="B32" s="317" t="s">
        <v>100</v>
      </c>
      <c r="C32" s="331">
        <v>346000</v>
      </c>
      <c r="D32" s="333">
        <v>131233</v>
      </c>
      <c r="E32" s="331">
        <v>0</v>
      </c>
      <c r="F32" s="333">
        <v>29040</v>
      </c>
      <c r="G32" s="333">
        <v>29040</v>
      </c>
    </row>
    <row r="33" spans="1:7" ht="31.2">
      <c r="A33" s="1">
        <v>25</v>
      </c>
      <c r="B33" s="317" t="s">
        <v>473</v>
      </c>
      <c r="C33" s="334">
        <f t="shared" ref="C33:G33" si="3">SUM(C30:C32)</f>
        <v>3381506</v>
      </c>
      <c r="D33" s="335">
        <f t="shared" si="3"/>
        <v>312229</v>
      </c>
      <c r="E33" s="334">
        <f t="shared" si="3"/>
        <v>0</v>
      </c>
      <c r="F33" s="335">
        <f t="shared" si="3"/>
        <v>29040</v>
      </c>
      <c r="G33" s="335">
        <f t="shared" si="3"/>
        <v>29040</v>
      </c>
    </row>
    <row r="34" spans="1:7" ht="33.75" customHeight="1">
      <c r="A34" s="1">
        <v>26</v>
      </c>
      <c r="B34" s="317" t="s">
        <v>474</v>
      </c>
      <c r="C34" s="334">
        <v>0</v>
      </c>
      <c r="D34" s="335">
        <v>0</v>
      </c>
      <c r="E34" s="334">
        <v>0</v>
      </c>
      <c r="F34" s="333">
        <v>0</v>
      </c>
      <c r="G34" s="333">
        <v>0</v>
      </c>
    </row>
    <row r="35" spans="1:7" ht="31.2">
      <c r="A35" s="21">
        <v>27</v>
      </c>
      <c r="B35" s="321" t="s">
        <v>80</v>
      </c>
      <c r="C35" s="337">
        <v>21861208</v>
      </c>
      <c r="D35" s="338">
        <f>SUM(D12,D18,D29,D33)</f>
        <v>19582864</v>
      </c>
      <c r="E35" s="338">
        <f>SUM(E12,E18,E29,E33)</f>
        <v>18738448</v>
      </c>
      <c r="F35" s="338">
        <f>SUM(F12,F18,F29,F33,F34)</f>
        <v>17507038</v>
      </c>
      <c r="G35" s="338">
        <f>SUM(G12,G18,G29,G33,G34)</f>
        <v>17507038</v>
      </c>
    </row>
    <row r="36" spans="1:7" ht="31.2">
      <c r="A36" s="1">
        <v>28</v>
      </c>
      <c r="B36" s="318" t="s">
        <v>65</v>
      </c>
      <c r="C36" s="331"/>
      <c r="D36" s="333"/>
      <c r="E36" s="331"/>
      <c r="F36" s="333"/>
      <c r="G36" s="333"/>
    </row>
    <row r="37" spans="1:7" ht="46.8">
      <c r="A37" s="1">
        <v>29</v>
      </c>
      <c r="B37" s="317" t="s">
        <v>18</v>
      </c>
      <c r="C37" s="331">
        <v>0</v>
      </c>
      <c r="D37" s="333">
        <v>641565</v>
      </c>
      <c r="E37" s="331">
        <v>0</v>
      </c>
      <c r="F37" s="333">
        <v>0</v>
      </c>
      <c r="G37" s="333">
        <v>0</v>
      </c>
    </row>
    <row r="38" spans="1:7" ht="46.8">
      <c r="A38" s="1">
        <v>30</v>
      </c>
      <c r="B38" s="317" t="s">
        <v>19</v>
      </c>
      <c r="C38" s="331">
        <v>22950000</v>
      </c>
      <c r="D38" s="333">
        <v>0</v>
      </c>
      <c r="E38" s="331">
        <v>0</v>
      </c>
      <c r="F38" s="333">
        <v>0</v>
      </c>
      <c r="G38" s="333">
        <v>0</v>
      </c>
    </row>
    <row r="39" spans="1:7" ht="31.2">
      <c r="A39" s="1">
        <v>31</v>
      </c>
      <c r="B39" s="317" t="s">
        <v>20</v>
      </c>
      <c r="C39" s="331">
        <v>0</v>
      </c>
      <c r="D39" s="333">
        <v>250000</v>
      </c>
      <c r="E39" s="331">
        <v>0</v>
      </c>
      <c r="F39" s="333">
        <v>0</v>
      </c>
      <c r="G39" s="333">
        <v>0</v>
      </c>
    </row>
    <row r="40" spans="1:7" ht="46.8">
      <c r="A40" s="1">
        <v>32</v>
      </c>
      <c r="B40" s="317" t="s">
        <v>232</v>
      </c>
      <c r="C40" s="331">
        <v>0</v>
      </c>
      <c r="D40" s="333">
        <v>0</v>
      </c>
      <c r="E40" s="331">
        <v>0</v>
      </c>
      <c r="F40" s="333">
        <v>0</v>
      </c>
      <c r="G40" s="333">
        <v>0</v>
      </c>
    </row>
    <row r="41" spans="1:7" ht="31.2">
      <c r="A41" s="43">
        <v>33</v>
      </c>
      <c r="B41" s="321" t="s">
        <v>81</v>
      </c>
      <c r="C41" s="337">
        <f>SUM(C36:C40)</f>
        <v>22950000</v>
      </c>
      <c r="D41" s="337">
        <f>SUM(D36:D40)</f>
        <v>891565</v>
      </c>
      <c r="E41" s="337">
        <f t="shared" ref="E41" si="4">SUM(E36:E40)</f>
        <v>0</v>
      </c>
      <c r="F41" s="338">
        <f>SUM(F37:F40)</f>
        <v>0</v>
      </c>
      <c r="G41" s="338">
        <f>SUM(G37:G40)</f>
        <v>0</v>
      </c>
    </row>
    <row r="42" spans="1:7" ht="33" customHeight="1">
      <c r="A42" s="16">
        <v>34</v>
      </c>
      <c r="B42" s="298" t="s">
        <v>82</v>
      </c>
      <c r="C42" s="339">
        <v>44811208</v>
      </c>
      <c r="D42" s="340">
        <f>SUM(D35,D41)</f>
        <v>20474429</v>
      </c>
      <c r="E42" s="340">
        <f>SUM(E35,E41)</f>
        <v>18738448</v>
      </c>
      <c r="F42" s="340">
        <f>SUM(F35,F41)</f>
        <v>17507038</v>
      </c>
      <c r="G42" s="340">
        <f>SUM(G35,G41)</f>
        <v>17507038</v>
      </c>
    </row>
    <row r="43" spans="1:7" ht="45.75" customHeight="1">
      <c r="A43" s="1">
        <v>35</v>
      </c>
      <c r="B43" s="317" t="s">
        <v>23</v>
      </c>
      <c r="C43" s="331">
        <v>796888</v>
      </c>
      <c r="D43" s="333">
        <v>547138</v>
      </c>
      <c r="E43" s="331">
        <v>0</v>
      </c>
      <c r="F43" s="333">
        <v>452133</v>
      </c>
      <c r="G43" s="333">
        <v>452133</v>
      </c>
    </row>
    <row r="44" spans="1:7" ht="31.2">
      <c r="A44" s="1">
        <v>36</v>
      </c>
      <c r="B44" s="317" t="s">
        <v>24</v>
      </c>
      <c r="C44" s="331">
        <v>15224761</v>
      </c>
      <c r="D44" s="333">
        <v>44442816</v>
      </c>
      <c r="E44" s="331">
        <v>18370981</v>
      </c>
      <c r="F44" s="333">
        <v>18370981</v>
      </c>
      <c r="G44" s="333">
        <v>18370981</v>
      </c>
    </row>
    <row r="45" spans="1:7" ht="28.5" customHeight="1">
      <c r="A45" s="16">
        <v>37</v>
      </c>
      <c r="B45" s="298" t="s">
        <v>25</v>
      </c>
      <c r="C45" s="339">
        <f t="shared" ref="C45" si="5">SUM(C43:C44)</f>
        <v>16021649</v>
      </c>
      <c r="D45" s="341">
        <f>SUM(D43:D44)</f>
        <v>44989954</v>
      </c>
      <c r="E45" s="339">
        <f>SUM(E43:E44)</f>
        <v>18370981</v>
      </c>
      <c r="F45" s="342">
        <f>SUM(F43:F44)</f>
        <v>18823114</v>
      </c>
      <c r="G45" s="342">
        <f>SUM(G43:G44)</f>
        <v>18823114</v>
      </c>
    </row>
    <row r="46" spans="1:7" ht="20.100000000000001" customHeight="1">
      <c r="A46" s="299">
        <v>38</v>
      </c>
      <c r="B46" s="300" t="s">
        <v>26</v>
      </c>
      <c r="C46" s="343">
        <v>60832857</v>
      </c>
      <c r="D46" s="340">
        <f>SUM(D42,D45)</f>
        <v>65464383</v>
      </c>
      <c r="E46" s="340">
        <f>SUM(E42,E45)</f>
        <v>37109429</v>
      </c>
      <c r="F46" s="340">
        <f>SUM(F42,F45)</f>
        <v>36330152</v>
      </c>
      <c r="G46" s="340">
        <f>SUM(G42,G45)</f>
        <v>36330152</v>
      </c>
    </row>
    <row r="47" spans="1:7" ht="46.8" customHeight="1">
      <c r="A47" s="1">
        <v>39</v>
      </c>
      <c r="B47" s="322"/>
      <c r="C47" s="323" t="s">
        <v>214</v>
      </c>
      <c r="D47" s="324" t="s">
        <v>475</v>
      </c>
      <c r="E47" s="325" t="s">
        <v>476</v>
      </c>
      <c r="F47" s="308" t="s">
        <v>685</v>
      </c>
      <c r="G47" s="308" t="s">
        <v>483</v>
      </c>
    </row>
    <row r="48" spans="1:7" ht="28.2" customHeight="1">
      <c r="A48" s="1">
        <v>40</v>
      </c>
      <c r="B48" s="309"/>
      <c r="C48" s="313"/>
      <c r="D48" s="315"/>
      <c r="E48" s="313"/>
      <c r="F48" s="315"/>
      <c r="G48" s="315"/>
    </row>
    <row r="49" spans="1:7" ht="30.75" customHeight="1">
      <c r="A49" s="1">
        <v>41</v>
      </c>
      <c r="B49" s="5" t="s">
        <v>44</v>
      </c>
      <c r="C49" s="313"/>
      <c r="D49" s="315"/>
      <c r="E49" s="313"/>
      <c r="F49" s="315"/>
      <c r="G49" s="315"/>
    </row>
    <row r="50" spans="1:7" ht="20.100000000000001" customHeight="1">
      <c r="A50" s="1">
        <v>42</v>
      </c>
      <c r="B50" s="317" t="s">
        <v>67</v>
      </c>
      <c r="C50" s="331">
        <v>3937687</v>
      </c>
      <c r="D50" s="333">
        <v>4517266</v>
      </c>
      <c r="E50" s="331">
        <v>4570000</v>
      </c>
      <c r="F50" s="333">
        <v>4772670</v>
      </c>
      <c r="G50" s="333">
        <v>4772514</v>
      </c>
    </row>
    <row r="51" spans="1:7" ht="30.75" customHeight="1">
      <c r="A51" s="1">
        <v>43</v>
      </c>
      <c r="B51" s="317" t="s">
        <v>68</v>
      </c>
      <c r="C51" s="331">
        <v>941562</v>
      </c>
      <c r="D51" s="333">
        <v>974326</v>
      </c>
      <c r="E51" s="331">
        <v>894000</v>
      </c>
      <c r="F51" s="333">
        <v>937020</v>
      </c>
      <c r="G51" s="333">
        <v>937020</v>
      </c>
    </row>
    <row r="52" spans="1:7" ht="28.5" customHeight="1">
      <c r="A52" s="1">
        <v>44</v>
      </c>
      <c r="B52" s="317" t="s">
        <v>69</v>
      </c>
      <c r="C52" s="331">
        <v>4122951</v>
      </c>
      <c r="D52" s="333">
        <v>6357942</v>
      </c>
      <c r="E52" s="331">
        <v>5248000</v>
      </c>
      <c r="F52" s="333">
        <v>5443250</v>
      </c>
      <c r="G52" s="333">
        <v>4403765</v>
      </c>
    </row>
    <row r="53" spans="1:7" ht="30.75" customHeight="1">
      <c r="A53" s="1">
        <v>45</v>
      </c>
      <c r="B53" s="317" t="s">
        <v>30</v>
      </c>
      <c r="C53" s="331">
        <v>93485</v>
      </c>
      <c r="D53" s="333">
        <v>397170</v>
      </c>
      <c r="E53" s="331">
        <v>0</v>
      </c>
      <c r="F53" s="333">
        <v>0</v>
      </c>
      <c r="G53" s="333">
        <v>0</v>
      </c>
    </row>
    <row r="54" spans="1:7" ht="34.5" customHeight="1">
      <c r="A54" s="1">
        <v>46</v>
      </c>
      <c r="B54" s="317" t="s">
        <v>70</v>
      </c>
      <c r="C54" s="331">
        <v>575000</v>
      </c>
      <c r="D54" s="333">
        <v>1191000</v>
      </c>
      <c r="E54" s="331">
        <v>1124000</v>
      </c>
      <c r="F54" s="333">
        <v>1124000</v>
      </c>
      <c r="G54" s="333">
        <v>855000</v>
      </c>
    </row>
    <row r="55" spans="1:7" ht="20.100000000000001" customHeight="1">
      <c r="A55" s="1">
        <v>47</v>
      </c>
      <c r="B55" s="322"/>
      <c r="C55" s="331"/>
      <c r="D55" s="333"/>
      <c r="E55" s="331"/>
      <c r="F55" s="333"/>
      <c r="G55" s="333"/>
    </row>
    <row r="56" spans="1:7" ht="38.25" customHeight="1">
      <c r="A56" s="1">
        <v>48</v>
      </c>
      <c r="B56" s="317" t="s">
        <v>31</v>
      </c>
      <c r="C56" s="331">
        <v>4481432</v>
      </c>
      <c r="D56" s="333">
        <f>SUM(D57:D61)</f>
        <v>4733628</v>
      </c>
      <c r="E56" s="333">
        <f>SUM(E57:E62)</f>
        <v>4854255</v>
      </c>
      <c r="F56" s="333">
        <v>4861139</v>
      </c>
      <c r="G56" s="333">
        <v>4861139</v>
      </c>
    </row>
    <row r="57" spans="1:7" ht="24.9" customHeight="1">
      <c r="A57" s="1">
        <v>49</v>
      </c>
      <c r="B57" s="317" t="s">
        <v>48</v>
      </c>
      <c r="C57" s="331">
        <v>2737000</v>
      </c>
      <c r="D57" s="333">
        <v>3223558</v>
      </c>
      <c r="E57" s="331">
        <v>3244185</v>
      </c>
      <c r="F57" s="333">
        <v>3244185</v>
      </c>
      <c r="G57" s="333">
        <v>3244185</v>
      </c>
    </row>
    <row r="58" spans="1:7" ht="30.75" customHeight="1">
      <c r="A58" s="1">
        <v>50</v>
      </c>
      <c r="B58" s="317" t="s">
        <v>49</v>
      </c>
      <c r="C58" s="331">
        <v>1210000</v>
      </c>
      <c r="D58" s="333">
        <v>880000</v>
      </c>
      <c r="E58" s="331">
        <v>880000</v>
      </c>
      <c r="F58" s="333">
        <v>880000</v>
      </c>
      <c r="G58" s="333">
        <v>880000</v>
      </c>
    </row>
    <row r="59" spans="1:7" ht="46.5" customHeight="1">
      <c r="A59" s="1">
        <v>51</v>
      </c>
      <c r="B59" s="317" t="s">
        <v>51</v>
      </c>
      <c r="C59" s="331">
        <v>68400</v>
      </c>
      <c r="D59" s="333">
        <v>68400</v>
      </c>
      <c r="E59" s="331">
        <v>68400</v>
      </c>
      <c r="F59" s="333">
        <v>68400</v>
      </c>
      <c r="G59" s="333">
        <v>68400</v>
      </c>
    </row>
    <row r="60" spans="1:7" ht="24.9" customHeight="1">
      <c r="A60" s="1">
        <v>52</v>
      </c>
      <c r="B60" s="317" t="s">
        <v>50</v>
      </c>
      <c r="C60" s="331">
        <v>275000</v>
      </c>
      <c r="D60" s="333">
        <v>348000</v>
      </c>
      <c r="E60" s="331">
        <v>348000</v>
      </c>
      <c r="F60" s="333">
        <v>359000</v>
      </c>
      <c r="G60" s="333">
        <v>359000</v>
      </c>
    </row>
    <row r="61" spans="1:7" ht="24.9" customHeight="1">
      <c r="A61" s="1">
        <v>53</v>
      </c>
      <c r="B61" s="317" t="s">
        <v>477</v>
      </c>
      <c r="C61" s="331">
        <v>191032</v>
      </c>
      <c r="D61" s="333">
        <v>213670</v>
      </c>
      <c r="E61" s="331">
        <v>213670</v>
      </c>
      <c r="F61" s="333">
        <v>209554</v>
      </c>
      <c r="G61" s="333">
        <v>209554</v>
      </c>
    </row>
    <row r="62" spans="1:7" ht="24.9" customHeight="1">
      <c r="A62" s="1">
        <v>54</v>
      </c>
      <c r="B62" s="317" t="s">
        <v>478</v>
      </c>
      <c r="C62" s="331">
        <v>0</v>
      </c>
      <c r="D62" s="333">
        <v>0</v>
      </c>
      <c r="E62" s="331">
        <v>100000</v>
      </c>
      <c r="F62" s="333">
        <v>100000</v>
      </c>
      <c r="G62" s="333">
        <v>100000</v>
      </c>
    </row>
    <row r="63" spans="1:7" ht="51" customHeight="1">
      <c r="A63" s="1">
        <v>55</v>
      </c>
      <c r="B63" s="317" t="s">
        <v>479</v>
      </c>
      <c r="C63" s="331">
        <v>72000</v>
      </c>
      <c r="D63" s="333">
        <v>72000</v>
      </c>
      <c r="E63" s="331">
        <v>130000</v>
      </c>
      <c r="F63" s="333">
        <v>130000</v>
      </c>
      <c r="G63" s="333">
        <v>98000</v>
      </c>
    </row>
    <row r="64" spans="1:7" ht="31.5" customHeight="1">
      <c r="A64" s="1">
        <v>56</v>
      </c>
      <c r="B64" s="317" t="s">
        <v>34</v>
      </c>
      <c r="C64" s="331"/>
      <c r="D64" s="333"/>
      <c r="E64" s="331">
        <v>7573543</v>
      </c>
      <c r="F64" s="333">
        <v>6346442</v>
      </c>
      <c r="G64" s="333">
        <v>0</v>
      </c>
    </row>
    <row r="65" spans="1:9" ht="28.5" customHeight="1">
      <c r="A65" s="21">
        <v>57</v>
      </c>
      <c r="B65" s="326" t="s">
        <v>35</v>
      </c>
      <c r="C65" s="337">
        <v>14224117</v>
      </c>
      <c r="D65" s="338">
        <f>SUM(D50,D51,D52,D53,D54,D56,D63,D64)</f>
        <v>18243332</v>
      </c>
      <c r="E65" s="338">
        <f>SUM(E50,E51,E52,E53,E54,E56,E63,E64)</f>
        <v>24393798</v>
      </c>
      <c r="F65" s="338">
        <f>SUM(F50,F51,F52,F53,F54,F56,F63,F64)</f>
        <v>23614521</v>
      </c>
      <c r="G65" s="338">
        <f>SUM(G50,G51,G52,G53,G54,G56,G63,G64)</f>
        <v>15927438</v>
      </c>
    </row>
    <row r="66" spans="1:9" ht="20.100000000000001" customHeight="1">
      <c r="A66" s="21">
        <v>58</v>
      </c>
      <c r="B66" s="322"/>
      <c r="C66" s="331"/>
      <c r="D66" s="333"/>
      <c r="E66" s="331"/>
      <c r="F66" s="333"/>
      <c r="G66" s="333"/>
    </row>
    <row r="67" spans="1:9" ht="20.100000000000001" customHeight="1">
      <c r="A67" s="1">
        <v>59</v>
      </c>
      <c r="B67" s="327" t="s">
        <v>72</v>
      </c>
      <c r="C67" s="331">
        <v>489180</v>
      </c>
      <c r="D67" s="333">
        <v>1546223</v>
      </c>
      <c r="E67" s="331">
        <v>3076465</v>
      </c>
      <c r="F67" s="333">
        <v>9769750</v>
      </c>
      <c r="G67" s="333">
        <v>9769648</v>
      </c>
      <c r="I67" s="107"/>
    </row>
    <row r="68" spans="1:9" ht="20.100000000000001" customHeight="1">
      <c r="A68" s="1">
        <v>60</v>
      </c>
      <c r="B68" s="327" t="s">
        <v>73</v>
      </c>
      <c r="C68" s="331">
        <v>900000</v>
      </c>
      <c r="D68" s="333">
        <v>26818539</v>
      </c>
      <c r="E68" s="331">
        <v>1000000</v>
      </c>
      <c r="F68" s="333">
        <v>1000000</v>
      </c>
      <c r="G68" s="333">
        <v>0</v>
      </c>
    </row>
    <row r="69" spans="1:9" ht="35.1" customHeight="1">
      <c r="A69" s="1">
        <v>61</v>
      </c>
      <c r="B69" s="317" t="s">
        <v>36</v>
      </c>
      <c r="C69" s="331">
        <v>0</v>
      </c>
      <c r="D69" s="333">
        <v>0</v>
      </c>
      <c r="E69" s="331">
        <v>0</v>
      </c>
      <c r="F69" s="333">
        <v>0</v>
      </c>
      <c r="G69" s="333">
        <v>0</v>
      </c>
    </row>
    <row r="70" spans="1:9" ht="39.75" customHeight="1">
      <c r="A70" s="1">
        <v>62</v>
      </c>
      <c r="B70" s="317" t="s">
        <v>480</v>
      </c>
      <c r="C70" s="331">
        <v>0</v>
      </c>
      <c r="D70" s="333">
        <v>0</v>
      </c>
      <c r="E70" s="331">
        <v>0</v>
      </c>
      <c r="F70" s="333">
        <v>1758</v>
      </c>
      <c r="G70" s="333">
        <v>0</v>
      </c>
    </row>
    <row r="71" spans="1:9" ht="20.100000000000001" customHeight="1">
      <c r="A71" s="1">
        <v>63</v>
      </c>
      <c r="B71" s="317" t="s">
        <v>38</v>
      </c>
      <c r="C71" s="331"/>
      <c r="D71" s="333">
        <v>0</v>
      </c>
      <c r="E71" s="331">
        <v>8201794</v>
      </c>
      <c r="F71" s="333">
        <v>1506751</v>
      </c>
      <c r="G71" s="333">
        <v>0</v>
      </c>
    </row>
    <row r="72" spans="1:9" ht="20.100000000000001" customHeight="1">
      <c r="A72" s="21">
        <v>64</v>
      </c>
      <c r="B72" s="326" t="s">
        <v>39</v>
      </c>
      <c r="C72" s="337">
        <f>SUM(C67:C71)</f>
        <v>1389180</v>
      </c>
      <c r="D72" s="338">
        <f>SUM(D67:D71)</f>
        <v>28364762</v>
      </c>
      <c r="E72" s="337">
        <f>SUM(E67:E71)</f>
        <v>12278259</v>
      </c>
      <c r="F72" s="337">
        <f>SUM(F67:F71)</f>
        <v>12278259</v>
      </c>
      <c r="G72" s="337">
        <f>SUM(G67:G71)</f>
        <v>9769648</v>
      </c>
    </row>
    <row r="73" spans="1:9" ht="18.75" customHeight="1">
      <c r="A73" s="13">
        <v>65</v>
      </c>
      <c r="B73" s="328" t="s">
        <v>481</v>
      </c>
      <c r="C73" s="339">
        <v>15613297</v>
      </c>
      <c r="D73" s="340">
        <f>SUM(D65,D72)</f>
        <v>46608094</v>
      </c>
      <c r="E73" s="339">
        <f>E65+E72</f>
        <v>36672057</v>
      </c>
      <c r="F73" s="339">
        <f>F65+F72</f>
        <v>35892780</v>
      </c>
      <c r="G73" s="339">
        <f>G65+G72</f>
        <v>25697086</v>
      </c>
    </row>
    <row r="74" spans="1:9" ht="19.5" hidden="1" customHeight="1">
      <c r="A74" s="1">
        <v>43</v>
      </c>
      <c r="B74" s="329" t="s">
        <v>83</v>
      </c>
      <c r="C74" s="331"/>
      <c r="D74" s="333"/>
      <c r="E74" s="331"/>
      <c r="F74" s="333"/>
      <c r="G74" s="333"/>
    </row>
    <row r="75" spans="1:9" ht="19.5" hidden="1" customHeight="1">
      <c r="A75" s="1">
        <v>44</v>
      </c>
      <c r="B75" s="319" t="s">
        <v>40</v>
      </c>
      <c r="C75" s="331"/>
      <c r="D75" s="333"/>
      <c r="E75" s="331"/>
      <c r="F75" s="333"/>
      <c r="G75" s="333"/>
    </row>
    <row r="76" spans="1:9" ht="31.5" customHeight="1">
      <c r="A76" s="1">
        <v>66</v>
      </c>
      <c r="B76" s="319" t="s">
        <v>104</v>
      </c>
      <c r="C76" s="331">
        <v>776744</v>
      </c>
      <c r="D76" s="333">
        <v>485308</v>
      </c>
      <c r="E76" s="331">
        <v>437372</v>
      </c>
      <c r="F76" s="333">
        <v>437372</v>
      </c>
      <c r="G76" s="333">
        <v>437372</v>
      </c>
    </row>
    <row r="77" spans="1:9" ht="20.100000000000001" customHeight="1">
      <c r="A77" s="13">
        <v>67</v>
      </c>
      <c r="B77" s="330" t="s">
        <v>42</v>
      </c>
      <c r="C77" s="339">
        <f>SUM(C76)</f>
        <v>776744</v>
      </c>
      <c r="D77" s="340">
        <f>SUM(D76)</f>
        <v>485308</v>
      </c>
      <c r="E77" s="339">
        <f>SUM(E76)</f>
        <v>437372</v>
      </c>
      <c r="F77" s="339">
        <f>SUM(F76)</f>
        <v>437372</v>
      </c>
      <c r="G77" s="339">
        <f>SUM(G76)</f>
        <v>437372</v>
      </c>
    </row>
    <row r="78" spans="1:9" ht="20.100000000000001" customHeight="1">
      <c r="A78" s="13">
        <v>68</v>
      </c>
      <c r="B78" s="330" t="s">
        <v>43</v>
      </c>
      <c r="C78" s="343">
        <v>16390041</v>
      </c>
      <c r="D78" s="340">
        <f>SUM(D73,D77)</f>
        <v>47093402</v>
      </c>
      <c r="E78" s="339">
        <f>E73+E77</f>
        <v>37109429</v>
      </c>
      <c r="F78" s="339">
        <f>F73+F77</f>
        <v>36330152</v>
      </c>
      <c r="G78" s="339">
        <f>G73+G77</f>
        <v>26134458</v>
      </c>
    </row>
    <row r="79" spans="1:9" ht="20.100000000000001" customHeight="1">
      <c r="A79" s="260"/>
      <c r="C79" s="301"/>
      <c r="D79" s="302"/>
      <c r="E79" s="303"/>
      <c r="F79" s="302"/>
      <c r="G79" s="302"/>
    </row>
    <row r="80" spans="1:9">
      <c r="A80" s="304"/>
      <c r="B80" s="305"/>
    </row>
    <row r="81" spans="1:1">
      <c r="A81" s="304"/>
    </row>
    <row r="82" spans="1:1">
      <c r="A82" s="304"/>
    </row>
  </sheetData>
  <mergeCells count="2">
    <mergeCell ref="B1:G1"/>
    <mergeCell ref="B2:G2"/>
  </mergeCells>
  <pageMargins left="0.7" right="0.7" top="0.75" bottom="0.75" header="0.3" footer="0.3"/>
  <pageSetup paperSize="9" scale="52" orientation="portrait" r:id="rId1"/>
  <rowBreaks count="1" manualBreakCount="1">
    <brk id="46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4.4"/>
  <cols>
    <col min="1" max="1" width="2.88671875" customWidth="1"/>
    <col min="2" max="2" width="32.109375" customWidth="1"/>
    <col min="3" max="3" width="10.6640625" customWidth="1"/>
    <col min="4" max="4" width="11.88671875" customWidth="1"/>
    <col min="5" max="5" width="13.109375" customWidth="1"/>
    <col min="6" max="6" width="11.44140625" customWidth="1"/>
    <col min="7" max="8" width="10.6640625" customWidth="1"/>
    <col min="256" max="256" width="3.6640625" customWidth="1"/>
    <col min="257" max="257" width="40.6640625" customWidth="1"/>
    <col min="258" max="258" width="10.88671875" customWidth="1"/>
    <col min="259" max="259" width="10.6640625" customWidth="1"/>
    <col min="260" max="260" width="9.88671875" customWidth="1"/>
    <col min="261" max="264" width="10.6640625" customWidth="1"/>
    <col min="512" max="512" width="3.6640625" customWidth="1"/>
    <col min="513" max="513" width="40.6640625" customWidth="1"/>
    <col min="514" max="514" width="10.88671875" customWidth="1"/>
    <col min="515" max="515" width="10.6640625" customWidth="1"/>
    <col min="516" max="516" width="9.88671875" customWidth="1"/>
    <col min="517" max="520" width="10.6640625" customWidth="1"/>
    <col min="768" max="768" width="3.6640625" customWidth="1"/>
    <col min="769" max="769" width="40.6640625" customWidth="1"/>
    <col min="770" max="770" width="10.88671875" customWidth="1"/>
    <col min="771" max="771" width="10.6640625" customWidth="1"/>
    <col min="772" max="772" width="9.88671875" customWidth="1"/>
    <col min="773" max="776" width="10.6640625" customWidth="1"/>
    <col min="1024" max="1024" width="3.6640625" customWidth="1"/>
    <col min="1025" max="1025" width="40.6640625" customWidth="1"/>
    <col min="1026" max="1026" width="10.88671875" customWidth="1"/>
    <col min="1027" max="1027" width="10.6640625" customWidth="1"/>
    <col min="1028" max="1028" width="9.88671875" customWidth="1"/>
    <col min="1029" max="1032" width="10.6640625" customWidth="1"/>
    <col min="1280" max="1280" width="3.6640625" customWidth="1"/>
    <col min="1281" max="1281" width="40.6640625" customWidth="1"/>
    <col min="1282" max="1282" width="10.88671875" customWidth="1"/>
    <col min="1283" max="1283" width="10.6640625" customWidth="1"/>
    <col min="1284" max="1284" width="9.88671875" customWidth="1"/>
    <col min="1285" max="1288" width="10.6640625" customWidth="1"/>
    <col min="1536" max="1536" width="3.6640625" customWidth="1"/>
    <col min="1537" max="1537" width="40.6640625" customWidth="1"/>
    <col min="1538" max="1538" width="10.88671875" customWidth="1"/>
    <col min="1539" max="1539" width="10.6640625" customWidth="1"/>
    <col min="1540" max="1540" width="9.88671875" customWidth="1"/>
    <col min="1541" max="1544" width="10.6640625" customWidth="1"/>
    <col min="1792" max="1792" width="3.6640625" customWidth="1"/>
    <col min="1793" max="1793" width="40.6640625" customWidth="1"/>
    <col min="1794" max="1794" width="10.88671875" customWidth="1"/>
    <col min="1795" max="1795" width="10.6640625" customWidth="1"/>
    <col min="1796" max="1796" width="9.88671875" customWidth="1"/>
    <col min="1797" max="1800" width="10.6640625" customWidth="1"/>
    <col min="2048" max="2048" width="3.6640625" customWidth="1"/>
    <col min="2049" max="2049" width="40.6640625" customWidth="1"/>
    <col min="2050" max="2050" width="10.88671875" customWidth="1"/>
    <col min="2051" max="2051" width="10.6640625" customWidth="1"/>
    <col min="2052" max="2052" width="9.88671875" customWidth="1"/>
    <col min="2053" max="2056" width="10.6640625" customWidth="1"/>
    <col min="2304" max="2304" width="3.6640625" customWidth="1"/>
    <col min="2305" max="2305" width="40.6640625" customWidth="1"/>
    <col min="2306" max="2306" width="10.88671875" customWidth="1"/>
    <col min="2307" max="2307" width="10.6640625" customWidth="1"/>
    <col min="2308" max="2308" width="9.88671875" customWidth="1"/>
    <col min="2309" max="2312" width="10.6640625" customWidth="1"/>
    <col min="2560" max="2560" width="3.6640625" customWidth="1"/>
    <col min="2561" max="2561" width="40.6640625" customWidth="1"/>
    <col min="2562" max="2562" width="10.88671875" customWidth="1"/>
    <col min="2563" max="2563" width="10.6640625" customWidth="1"/>
    <col min="2564" max="2564" width="9.88671875" customWidth="1"/>
    <col min="2565" max="2568" width="10.6640625" customWidth="1"/>
    <col min="2816" max="2816" width="3.6640625" customWidth="1"/>
    <col min="2817" max="2817" width="40.6640625" customWidth="1"/>
    <col min="2818" max="2818" width="10.88671875" customWidth="1"/>
    <col min="2819" max="2819" width="10.6640625" customWidth="1"/>
    <col min="2820" max="2820" width="9.88671875" customWidth="1"/>
    <col min="2821" max="2824" width="10.6640625" customWidth="1"/>
    <col min="3072" max="3072" width="3.6640625" customWidth="1"/>
    <col min="3073" max="3073" width="40.6640625" customWidth="1"/>
    <col min="3074" max="3074" width="10.88671875" customWidth="1"/>
    <col min="3075" max="3075" width="10.6640625" customWidth="1"/>
    <col min="3076" max="3076" width="9.88671875" customWidth="1"/>
    <col min="3077" max="3080" width="10.6640625" customWidth="1"/>
    <col min="3328" max="3328" width="3.6640625" customWidth="1"/>
    <col min="3329" max="3329" width="40.6640625" customWidth="1"/>
    <col min="3330" max="3330" width="10.88671875" customWidth="1"/>
    <col min="3331" max="3331" width="10.6640625" customWidth="1"/>
    <col min="3332" max="3332" width="9.88671875" customWidth="1"/>
    <col min="3333" max="3336" width="10.6640625" customWidth="1"/>
    <col min="3584" max="3584" width="3.6640625" customWidth="1"/>
    <col min="3585" max="3585" width="40.6640625" customWidth="1"/>
    <col min="3586" max="3586" width="10.88671875" customWidth="1"/>
    <col min="3587" max="3587" width="10.6640625" customWidth="1"/>
    <col min="3588" max="3588" width="9.88671875" customWidth="1"/>
    <col min="3589" max="3592" width="10.6640625" customWidth="1"/>
    <col min="3840" max="3840" width="3.6640625" customWidth="1"/>
    <col min="3841" max="3841" width="40.6640625" customWidth="1"/>
    <col min="3842" max="3842" width="10.88671875" customWidth="1"/>
    <col min="3843" max="3843" width="10.6640625" customWidth="1"/>
    <col min="3844" max="3844" width="9.88671875" customWidth="1"/>
    <col min="3845" max="3848" width="10.6640625" customWidth="1"/>
    <col min="4096" max="4096" width="3.6640625" customWidth="1"/>
    <col min="4097" max="4097" width="40.6640625" customWidth="1"/>
    <col min="4098" max="4098" width="10.88671875" customWidth="1"/>
    <col min="4099" max="4099" width="10.6640625" customWidth="1"/>
    <col min="4100" max="4100" width="9.88671875" customWidth="1"/>
    <col min="4101" max="4104" width="10.6640625" customWidth="1"/>
    <col min="4352" max="4352" width="3.6640625" customWidth="1"/>
    <col min="4353" max="4353" width="40.6640625" customWidth="1"/>
    <col min="4354" max="4354" width="10.88671875" customWidth="1"/>
    <col min="4355" max="4355" width="10.6640625" customWidth="1"/>
    <col min="4356" max="4356" width="9.88671875" customWidth="1"/>
    <col min="4357" max="4360" width="10.6640625" customWidth="1"/>
    <col min="4608" max="4608" width="3.6640625" customWidth="1"/>
    <col min="4609" max="4609" width="40.6640625" customWidth="1"/>
    <col min="4610" max="4610" width="10.88671875" customWidth="1"/>
    <col min="4611" max="4611" width="10.6640625" customWidth="1"/>
    <col min="4612" max="4612" width="9.88671875" customWidth="1"/>
    <col min="4613" max="4616" width="10.6640625" customWidth="1"/>
    <col min="4864" max="4864" width="3.6640625" customWidth="1"/>
    <col min="4865" max="4865" width="40.6640625" customWidth="1"/>
    <col min="4866" max="4866" width="10.88671875" customWidth="1"/>
    <col min="4867" max="4867" width="10.6640625" customWidth="1"/>
    <col min="4868" max="4868" width="9.88671875" customWidth="1"/>
    <col min="4869" max="4872" width="10.6640625" customWidth="1"/>
    <col min="5120" max="5120" width="3.6640625" customWidth="1"/>
    <col min="5121" max="5121" width="40.6640625" customWidth="1"/>
    <col min="5122" max="5122" width="10.88671875" customWidth="1"/>
    <col min="5123" max="5123" width="10.6640625" customWidth="1"/>
    <col min="5124" max="5124" width="9.88671875" customWidth="1"/>
    <col min="5125" max="5128" width="10.6640625" customWidth="1"/>
    <col min="5376" max="5376" width="3.6640625" customWidth="1"/>
    <col min="5377" max="5377" width="40.6640625" customWidth="1"/>
    <col min="5378" max="5378" width="10.88671875" customWidth="1"/>
    <col min="5379" max="5379" width="10.6640625" customWidth="1"/>
    <col min="5380" max="5380" width="9.88671875" customWidth="1"/>
    <col min="5381" max="5384" width="10.6640625" customWidth="1"/>
    <col min="5632" max="5632" width="3.6640625" customWidth="1"/>
    <col min="5633" max="5633" width="40.6640625" customWidth="1"/>
    <col min="5634" max="5634" width="10.88671875" customWidth="1"/>
    <col min="5635" max="5635" width="10.6640625" customWidth="1"/>
    <col min="5636" max="5636" width="9.88671875" customWidth="1"/>
    <col min="5637" max="5640" width="10.6640625" customWidth="1"/>
    <col min="5888" max="5888" width="3.6640625" customWidth="1"/>
    <col min="5889" max="5889" width="40.6640625" customWidth="1"/>
    <col min="5890" max="5890" width="10.88671875" customWidth="1"/>
    <col min="5891" max="5891" width="10.6640625" customWidth="1"/>
    <col min="5892" max="5892" width="9.88671875" customWidth="1"/>
    <col min="5893" max="5896" width="10.6640625" customWidth="1"/>
    <col min="6144" max="6144" width="3.6640625" customWidth="1"/>
    <col min="6145" max="6145" width="40.6640625" customWidth="1"/>
    <col min="6146" max="6146" width="10.88671875" customWidth="1"/>
    <col min="6147" max="6147" width="10.6640625" customWidth="1"/>
    <col min="6148" max="6148" width="9.88671875" customWidth="1"/>
    <col min="6149" max="6152" width="10.6640625" customWidth="1"/>
    <col min="6400" max="6400" width="3.6640625" customWidth="1"/>
    <col min="6401" max="6401" width="40.6640625" customWidth="1"/>
    <col min="6402" max="6402" width="10.88671875" customWidth="1"/>
    <col min="6403" max="6403" width="10.6640625" customWidth="1"/>
    <col min="6404" max="6404" width="9.88671875" customWidth="1"/>
    <col min="6405" max="6408" width="10.6640625" customWidth="1"/>
    <col min="6656" max="6656" width="3.6640625" customWidth="1"/>
    <col min="6657" max="6657" width="40.6640625" customWidth="1"/>
    <col min="6658" max="6658" width="10.88671875" customWidth="1"/>
    <col min="6659" max="6659" width="10.6640625" customWidth="1"/>
    <col min="6660" max="6660" width="9.88671875" customWidth="1"/>
    <col min="6661" max="6664" width="10.6640625" customWidth="1"/>
    <col min="6912" max="6912" width="3.6640625" customWidth="1"/>
    <col min="6913" max="6913" width="40.6640625" customWidth="1"/>
    <col min="6914" max="6914" width="10.88671875" customWidth="1"/>
    <col min="6915" max="6915" width="10.6640625" customWidth="1"/>
    <col min="6916" max="6916" width="9.88671875" customWidth="1"/>
    <col min="6917" max="6920" width="10.6640625" customWidth="1"/>
    <col min="7168" max="7168" width="3.6640625" customWidth="1"/>
    <col min="7169" max="7169" width="40.6640625" customWidth="1"/>
    <col min="7170" max="7170" width="10.88671875" customWidth="1"/>
    <col min="7171" max="7171" width="10.6640625" customWidth="1"/>
    <col min="7172" max="7172" width="9.88671875" customWidth="1"/>
    <col min="7173" max="7176" width="10.6640625" customWidth="1"/>
    <col min="7424" max="7424" width="3.6640625" customWidth="1"/>
    <col min="7425" max="7425" width="40.6640625" customWidth="1"/>
    <col min="7426" max="7426" width="10.88671875" customWidth="1"/>
    <col min="7427" max="7427" width="10.6640625" customWidth="1"/>
    <col min="7428" max="7428" width="9.88671875" customWidth="1"/>
    <col min="7429" max="7432" width="10.6640625" customWidth="1"/>
    <col min="7680" max="7680" width="3.6640625" customWidth="1"/>
    <col min="7681" max="7681" width="40.6640625" customWidth="1"/>
    <col min="7682" max="7682" width="10.88671875" customWidth="1"/>
    <col min="7683" max="7683" width="10.6640625" customWidth="1"/>
    <col min="7684" max="7684" width="9.88671875" customWidth="1"/>
    <col min="7685" max="7688" width="10.6640625" customWidth="1"/>
    <col min="7936" max="7936" width="3.6640625" customWidth="1"/>
    <col min="7937" max="7937" width="40.6640625" customWidth="1"/>
    <col min="7938" max="7938" width="10.88671875" customWidth="1"/>
    <col min="7939" max="7939" width="10.6640625" customWidth="1"/>
    <col min="7940" max="7940" width="9.88671875" customWidth="1"/>
    <col min="7941" max="7944" width="10.6640625" customWidth="1"/>
    <col min="8192" max="8192" width="3.6640625" customWidth="1"/>
    <col min="8193" max="8193" width="40.6640625" customWidth="1"/>
    <col min="8194" max="8194" width="10.88671875" customWidth="1"/>
    <col min="8195" max="8195" width="10.6640625" customWidth="1"/>
    <col min="8196" max="8196" width="9.88671875" customWidth="1"/>
    <col min="8197" max="8200" width="10.6640625" customWidth="1"/>
    <col min="8448" max="8448" width="3.6640625" customWidth="1"/>
    <col min="8449" max="8449" width="40.6640625" customWidth="1"/>
    <col min="8450" max="8450" width="10.88671875" customWidth="1"/>
    <col min="8451" max="8451" width="10.6640625" customWidth="1"/>
    <col min="8452" max="8452" width="9.88671875" customWidth="1"/>
    <col min="8453" max="8456" width="10.6640625" customWidth="1"/>
    <col min="8704" max="8704" width="3.6640625" customWidth="1"/>
    <col min="8705" max="8705" width="40.6640625" customWidth="1"/>
    <col min="8706" max="8706" width="10.88671875" customWidth="1"/>
    <col min="8707" max="8707" width="10.6640625" customWidth="1"/>
    <col min="8708" max="8708" width="9.88671875" customWidth="1"/>
    <col min="8709" max="8712" width="10.6640625" customWidth="1"/>
    <col min="8960" max="8960" width="3.6640625" customWidth="1"/>
    <col min="8961" max="8961" width="40.6640625" customWidth="1"/>
    <col min="8962" max="8962" width="10.88671875" customWidth="1"/>
    <col min="8963" max="8963" width="10.6640625" customWidth="1"/>
    <col min="8964" max="8964" width="9.88671875" customWidth="1"/>
    <col min="8965" max="8968" width="10.6640625" customWidth="1"/>
    <col min="9216" max="9216" width="3.6640625" customWidth="1"/>
    <col min="9217" max="9217" width="40.6640625" customWidth="1"/>
    <col min="9218" max="9218" width="10.88671875" customWidth="1"/>
    <col min="9219" max="9219" width="10.6640625" customWidth="1"/>
    <col min="9220" max="9220" width="9.88671875" customWidth="1"/>
    <col min="9221" max="9224" width="10.6640625" customWidth="1"/>
    <col min="9472" max="9472" width="3.6640625" customWidth="1"/>
    <col min="9473" max="9473" width="40.6640625" customWidth="1"/>
    <col min="9474" max="9474" width="10.88671875" customWidth="1"/>
    <col min="9475" max="9475" width="10.6640625" customWidth="1"/>
    <col min="9476" max="9476" width="9.88671875" customWidth="1"/>
    <col min="9477" max="9480" width="10.6640625" customWidth="1"/>
    <col min="9728" max="9728" width="3.6640625" customWidth="1"/>
    <col min="9729" max="9729" width="40.6640625" customWidth="1"/>
    <col min="9730" max="9730" width="10.88671875" customWidth="1"/>
    <col min="9731" max="9731" width="10.6640625" customWidth="1"/>
    <col min="9732" max="9732" width="9.88671875" customWidth="1"/>
    <col min="9733" max="9736" width="10.6640625" customWidth="1"/>
    <col min="9984" max="9984" width="3.6640625" customWidth="1"/>
    <col min="9985" max="9985" width="40.6640625" customWidth="1"/>
    <col min="9986" max="9986" width="10.88671875" customWidth="1"/>
    <col min="9987" max="9987" width="10.6640625" customWidth="1"/>
    <col min="9988" max="9988" width="9.88671875" customWidth="1"/>
    <col min="9989" max="9992" width="10.6640625" customWidth="1"/>
    <col min="10240" max="10240" width="3.6640625" customWidth="1"/>
    <col min="10241" max="10241" width="40.6640625" customWidth="1"/>
    <col min="10242" max="10242" width="10.88671875" customWidth="1"/>
    <col min="10243" max="10243" width="10.6640625" customWidth="1"/>
    <col min="10244" max="10244" width="9.88671875" customWidth="1"/>
    <col min="10245" max="10248" width="10.6640625" customWidth="1"/>
    <col min="10496" max="10496" width="3.6640625" customWidth="1"/>
    <col min="10497" max="10497" width="40.6640625" customWidth="1"/>
    <col min="10498" max="10498" width="10.88671875" customWidth="1"/>
    <col min="10499" max="10499" width="10.6640625" customWidth="1"/>
    <col min="10500" max="10500" width="9.88671875" customWidth="1"/>
    <col min="10501" max="10504" width="10.6640625" customWidth="1"/>
    <col min="10752" max="10752" width="3.6640625" customWidth="1"/>
    <col min="10753" max="10753" width="40.6640625" customWidth="1"/>
    <col min="10754" max="10754" width="10.88671875" customWidth="1"/>
    <col min="10755" max="10755" width="10.6640625" customWidth="1"/>
    <col min="10756" max="10756" width="9.88671875" customWidth="1"/>
    <col min="10757" max="10760" width="10.6640625" customWidth="1"/>
    <col min="11008" max="11008" width="3.6640625" customWidth="1"/>
    <col min="11009" max="11009" width="40.6640625" customWidth="1"/>
    <col min="11010" max="11010" width="10.88671875" customWidth="1"/>
    <col min="11011" max="11011" width="10.6640625" customWidth="1"/>
    <col min="11012" max="11012" width="9.88671875" customWidth="1"/>
    <col min="11013" max="11016" width="10.6640625" customWidth="1"/>
    <col min="11264" max="11264" width="3.6640625" customWidth="1"/>
    <col min="11265" max="11265" width="40.6640625" customWidth="1"/>
    <col min="11266" max="11266" width="10.88671875" customWidth="1"/>
    <col min="11267" max="11267" width="10.6640625" customWidth="1"/>
    <col min="11268" max="11268" width="9.88671875" customWidth="1"/>
    <col min="11269" max="11272" width="10.6640625" customWidth="1"/>
    <col min="11520" max="11520" width="3.6640625" customWidth="1"/>
    <col min="11521" max="11521" width="40.6640625" customWidth="1"/>
    <col min="11522" max="11522" width="10.88671875" customWidth="1"/>
    <col min="11523" max="11523" width="10.6640625" customWidth="1"/>
    <col min="11524" max="11524" width="9.88671875" customWidth="1"/>
    <col min="11525" max="11528" width="10.6640625" customWidth="1"/>
    <col min="11776" max="11776" width="3.6640625" customWidth="1"/>
    <col min="11777" max="11777" width="40.6640625" customWidth="1"/>
    <col min="11778" max="11778" width="10.88671875" customWidth="1"/>
    <col min="11779" max="11779" width="10.6640625" customWidth="1"/>
    <col min="11780" max="11780" width="9.88671875" customWidth="1"/>
    <col min="11781" max="11784" width="10.6640625" customWidth="1"/>
    <col min="12032" max="12032" width="3.6640625" customWidth="1"/>
    <col min="12033" max="12033" width="40.6640625" customWidth="1"/>
    <col min="12034" max="12034" width="10.88671875" customWidth="1"/>
    <col min="12035" max="12035" width="10.6640625" customWidth="1"/>
    <col min="12036" max="12036" width="9.88671875" customWidth="1"/>
    <col min="12037" max="12040" width="10.6640625" customWidth="1"/>
    <col min="12288" max="12288" width="3.6640625" customWidth="1"/>
    <col min="12289" max="12289" width="40.6640625" customWidth="1"/>
    <col min="12290" max="12290" width="10.88671875" customWidth="1"/>
    <col min="12291" max="12291" width="10.6640625" customWidth="1"/>
    <col min="12292" max="12292" width="9.88671875" customWidth="1"/>
    <col min="12293" max="12296" width="10.6640625" customWidth="1"/>
    <col min="12544" max="12544" width="3.6640625" customWidth="1"/>
    <col min="12545" max="12545" width="40.6640625" customWidth="1"/>
    <col min="12546" max="12546" width="10.88671875" customWidth="1"/>
    <col min="12547" max="12547" width="10.6640625" customWidth="1"/>
    <col min="12548" max="12548" width="9.88671875" customWidth="1"/>
    <col min="12549" max="12552" width="10.6640625" customWidth="1"/>
    <col min="12800" max="12800" width="3.6640625" customWidth="1"/>
    <col min="12801" max="12801" width="40.6640625" customWidth="1"/>
    <col min="12802" max="12802" width="10.88671875" customWidth="1"/>
    <col min="12803" max="12803" width="10.6640625" customWidth="1"/>
    <col min="12804" max="12804" width="9.88671875" customWidth="1"/>
    <col min="12805" max="12808" width="10.6640625" customWidth="1"/>
    <col min="13056" max="13056" width="3.6640625" customWidth="1"/>
    <col min="13057" max="13057" width="40.6640625" customWidth="1"/>
    <col min="13058" max="13058" width="10.88671875" customWidth="1"/>
    <col min="13059" max="13059" width="10.6640625" customWidth="1"/>
    <col min="13060" max="13060" width="9.88671875" customWidth="1"/>
    <col min="13061" max="13064" width="10.6640625" customWidth="1"/>
    <col min="13312" max="13312" width="3.6640625" customWidth="1"/>
    <col min="13313" max="13313" width="40.6640625" customWidth="1"/>
    <col min="13314" max="13314" width="10.88671875" customWidth="1"/>
    <col min="13315" max="13315" width="10.6640625" customWidth="1"/>
    <col min="13316" max="13316" width="9.88671875" customWidth="1"/>
    <col min="13317" max="13320" width="10.6640625" customWidth="1"/>
    <col min="13568" max="13568" width="3.6640625" customWidth="1"/>
    <col min="13569" max="13569" width="40.6640625" customWidth="1"/>
    <col min="13570" max="13570" width="10.88671875" customWidth="1"/>
    <col min="13571" max="13571" width="10.6640625" customWidth="1"/>
    <col min="13572" max="13572" width="9.88671875" customWidth="1"/>
    <col min="13573" max="13576" width="10.6640625" customWidth="1"/>
    <col min="13824" max="13824" width="3.6640625" customWidth="1"/>
    <col min="13825" max="13825" width="40.6640625" customWidth="1"/>
    <col min="13826" max="13826" width="10.88671875" customWidth="1"/>
    <col min="13827" max="13827" width="10.6640625" customWidth="1"/>
    <col min="13828" max="13828" width="9.88671875" customWidth="1"/>
    <col min="13829" max="13832" width="10.6640625" customWidth="1"/>
    <col min="14080" max="14080" width="3.6640625" customWidth="1"/>
    <col min="14081" max="14081" width="40.6640625" customWidth="1"/>
    <col min="14082" max="14082" width="10.88671875" customWidth="1"/>
    <col min="14083" max="14083" width="10.6640625" customWidth="1"/>
    <col min="14084" max="14084" width="9.88671875" customWidth="1"/>
    <col min="14085" max="14088" width="10.6640625" customWidth="1"/>
    <col min="14336" max="14336" width="3.6640625" customWidth="1"/>
    <col min="14337" max="14337" width="40.6640625" customWidth="1"/>
    <col min="14338" max="14338" width="10.88671875" customWidth="1"/>
    <col min="14339" max="14339" width="10.6640625" customWidth="1"/>
    <col min="14340" max="14340" width="9.88671875" customWidth="1"/>
    <col min="14341" max="14344" width="10.6640625" customWidth="1"/>
    <col min="14592" max="14592" width="3.6640625" customWidth="1"/>
    <col min="14593" max="14593" width="40.6640625" customWidth="1"/>
    <col min="14594" max="14594" width="10.88671875" customWidth="1"/>
    <col min="14595" max="14595" width="10.6640625" customWidth="1"/>
    <col min="14596" max="14596" width="9.88671875" customWidth="1"/>
    <col min="14597" max="14600" width="10.6640625" customWidth="1"/>
    <col min="14848" max="14848" width="3.6640625" customWidth="1"/>
    <col min="14849" max="14849" width="40.6640625" customWidth="1"/>
    <col min="14850" max="14850" width="10.88671875" customWidth="1"/>
    <col min="14851" max="14851" width="10.6640625" customWidth="1"/>
    <col min="14852" max="14852" width="9.88671875" customWidth="1"/>
    <col min="14853" max="14856" width="10.6640625" customWidth="1"/>
    <col min="15104" max="15104" width="3.6640625" customWidth="1"/>
    <col min="15105" max="15105" width="40.6640625" customWidth="1"/>
    <col min="15106" max="15106" width="10.88671875" customWidth="1"/>
    <col min="15107" max="15107" width="10.6640625" customWidth="1"/>
    <col min="15108" max="15108" width="9.88671875" customWidth="1"/>
    <col min="15109" max="15112" width="10.6640625" customWidth="1"/>
    <col min="15360" max="15360" width="3.6640625" customWidth="1"/>
    <col min="15361" max="15361" width="40.6640625" customWidth="1"/>
    <col min="15362" max="15362" width="10.88671875" customWidth="1"/>
    <col min="15363" max="15363" width="10.6640625" customWidth="1"/>
    <col min="15364" max="15364" width="9.88671875" customWidth="1"/>
    <col min="15365" max="15368" width="10.6640625" customWidth="1"/>
    <col min="15616" max="15616" width="3.6640625" customWidth="1"/>
    <col min="15617" max="15617" width="40.6640625" customWidth="1"/>
    <col min="15618" max="15618" width="10.88671875" customWidth="1"/>
    <col min="15619" max="15619" width="10.6640625" customWidth="1"/>
    <col min="15620" max="15620" width="9.88671875" customWidth="1"/>
    <col min="15621" max="15624" width="10.6640625" customWidth="1"/>
    <col min="15872" max="15872" width="3.6640625" customWidth="1"/>
    <col min="15873" max="15873" width="40.6640625" customWidth="1"/>
    <col min="15874" max="15874" width="10.88671875" customWidth="1"/>
    <col min="15875" max="15875" width="10.6640625" customWidth="1"/>
    <col min="15876" max="15876" width="9.88671875" customWidth="1"/>
    <col min="15877" max="15880" width="10.6640625" customWidth="1"/>
    <col min="16128" max="16128" width="3.6640625" customWidth="1"/>
    <col min="16129" max="16129" width="40.6640625" customWidth="1"/>
    <col min="16130" max="16130" width="10.88671875" customWidth="1"/>
    <col min="16131" max="16131" width="10.6640625" customWidth="1"/>
    <col min="16132" max="16132" width="9.88671875" customWidth="1"/>
    <col min="16133" max="16136" width="10.6640625" customWidth="1"/>
  </cols>
  <sheetData>
    <row r="1" spans="1:6">
      <c r="B1" s="107" t="s">
        <v>209</v>
      </c>
      <c r="C1" s="107"/>
      <c r="D1" s="107"/>
    </row>
    <row r="2" spans="1:6" ht="40.200000000000003" customHeight="1">
      <c r="B2" s="786" t="s">
        <v>210</v>
      </c>
      <c r="C2" s="787"/>
      <c r="D2" s="787"/>
      <c r="E2" s="787"/>
      <c r="F2" s="787"/>
    </row>
    <row r="4" spans="1:6">
      <c r="A4" s="1"/>
      <c r="B4" s="1"/>
      <c r="C4" s="2"/>
      <c r="D4" s="2"/>
      <c r="E4" s="2"/>
      <c r="F4" s="8"/>
    </row>
    <row r="5" spans="1:6" ht="52.8">
      <c r="A5" s="1"/>
      <c r="B5" s="3"/>
      <c r="C5" s="118" t="s">
        <v>107</v>
      </c>
      <c r="D5" s="119" t="s">
        <v>142</v>
      </c>
      <c r="E5" s="118" t="s">
        <v>211</v>
      </c>
      <c r="F5" s="118" t="s">
        <v>212</v>
      </c>
    </row>
    <row r="6" spans="1:6" ht="31.2">
      <c r="A6" s="1"/>
      <c r="B6" s="5" t="s">
        <v>44</v>
      </c>
      <c r="C6" s="4"/>
      <c r="D6" s="4"/>
      <c r="E6" s="4"/>
      <c r="F6" s="8"/>
    </row>
    <row r="7" spans="1:6" ht="15.6">
      <c r="A7" s="1"/>
      <c r="B7" s="5" t="s">
        <v>0</v>
      </c>
      <c r="C7" s="4"/>
      <c r="D7" s="4"/>
      <c r="E7" s="4"/>
      <c r="F7" s="8"/>
    </row>
    <row r="8" spans="1:6" ht="40.200000000000003">
      <c r="A8" s="1">
        <v>1</v>
      </c>
      <c r="B8" s="6" t="s">
        <v>116</v>
      </c>
      <c r="C8" s="53">
        <v>6655130</v>
      </c>
      <c r="D8" s="53">
        <v>6655130</v>
      </c>
      <c r="E8" s="53">
        <v>6655130</v>
      </c>
      <c r="F8" s="53">
        <v>6655130</v>
      </c>
    </row>
    <row r="9" spans="1:6" ht="27">
      <c r="A9" s="1">
        <v>2</v>
      </c>
      <c r="B9" s="6" t="s">
        <v>59</v>
      </c>
      <c r="C9" s="53">
        <v>0</v>
      </c>
      <c r="D9" s="53">
        <v>0</v>
      </c>
      <c r="E9" s="53">
        <v>0</v>
      </c>
      <c r="F9" s="53"/>
    </row>
    <row r="10" spans="1:6" ht="53.4">
      <c r="A10" s="1">
        <v>3</v>
      </c>
      <c r="B10" s="6" t="s">
        <v>60</v>
      </c>
      <c r="C10" s="53">
        <v>1539000</v>
      </c>
      <c r="D10" s="53">
        <v>1539000</v>
      </c>
      <c r="E10" s="53">
        <v>1539000</v>
      </c>
      <c r="F10" s="53">
        <v>1539000</v>
      </c>
    </row>
    <row r="11" spans="1:6" ht="27">
      <c r="A11" s="1">
        <v>4</v>
      </c>
      <c r="B11" s="6" t="s">
        <v>61</v>
      </c>
      <c r="C11" s="53">
        <v>1200000</v>
      </c>
      <c r="D11" s="53">
        <v>1200000</v>
      </c>
      <c r="E11" s="53">
        <v>1200000</v>
      </c>
      <c r="F11" s="53">
        <v>1200000</v>
      </c>
    </row>
    <row r="12" spans="1:6" ht="27">
      <c r="A12" s="1">
        <v>5</v>
      </c>
      <c r="B12" s="6" t="s">
        <v>1</v>
      </c>
      <c r="C12" s="53">
        <v>0</v>
      </c>
      <c r="D12" s="53">
        <v>0</v>
      </c>
      <c r="E12" s="53">
        <v>0</v>
      </c>
      <c r="F12" s="53">
        <v>0</v>
      </c>
    </row>
    <row r="13" spans="1:6">
      <c r="A13" s="1">
        <v>6</v>
      </c>
      <c r="B13" s="6" t="s">
        <v>2</v>
      </c>
      <c r="C13" s="53"/>
      <c r="D13" s="53"/>
      <c r="E13" s="53"/>
      <c r="F13" s="53"/>
    </row>
    <row r="14" spans="1:6" ht="27">
      <c r="A14" s="1">
        <v>7</v>
      </c>
      <c r="B14" s="7" t="s">
        <v>3</v>
      </c>
      <c r="C14" s="55">
        <f>SUM(C8:C13)</f>
        <v>9394130</v>
      </c>
      <c r="D14" s="55">
        <f>SUM(D8:D13)</f>
        <v>9394130</v>
      </c>
      <c r="E14" s="55">
        <f>SUM(E8:E13)</f>
        <v>9394130</v>
      </c>
      <c r="F14" s="55">
        <f>SUM(F8:F13)</f>
        <v>9394130</v>
      </c>
    </row>
    <row r="15" spans="1:6">
      <c r="A15" s="1">
        <v>8</v>
      </c>
      <c r="B15" s="7"/>
      <c r="C15" s="53"/>
      <c r="D15" s="53"/>
      <c r="E15" s="53"/>
      <c r="F15" s="53"/>
    </row>
    <row r="16" spans="1:6">
      <c r="A16" s="8">
        <v>9</v>
      </c>
      <c r="B16" s="37" t="s">
        <v>62</v>
      </c>
      <c r="C16" s="53"/>
      <c r="D16" s="53"/>
      <c r="E16" s="53"/>
      <c r="F16" s="53"/>
    </row>
    <row r="17" spans="1:6">
      <c r="A17" s="1">
        <v>10</v>
      </c>
      <c r="B17" s="9" t="s">
        <v>45</v>
      </c>
      <c r="C17" s="53">
        <v>1071000</v>
      </c>
      <c r="D17" s="53">
        <v>1071000</v>
      </c>
      <c r="E17" s="53">
        <v>1071000</v>
      </c>
      <c r="F17" s="53">
        <v>1071000</v>
      </c>
    </row>
    <row r="18" spans="1:6">
      <c r="A18" s="1">
        <v>11</v>
      </c>
      <c r="B18" s="9" t="s">
        <v>4</v>
      </c>
      <c r="C18" s="53">
        <v>860000</v>
      </c>
      <c r="D18" s="53">
        <v>860000</v>
      </c>
      <c r="E18" s="53">
        <v>860000</v>
      </c>
      <c r="F18" s="53">
        <v>860000</v>
      </c>
    </row>
    <row r="19" spans="1:6">
      <c r="A19" s="1">
        <v>12</v>
      </c>
      <c r="B19" s="9" t="s">
        <v>5</v>
      </c>
      <c r="C19" s="53">
        <v>4500000</v>
      </c>
      <c r="D19" s="53">
        <v>4500000</v>
      </c>
      <c r="E19" s="53">
        <v>4500000</v>
      </c>
      <c r="F19" s="53">
        <v>4500000</v>
      </c>
    </row>
    <row r="20" spans="1:6">
      <c r="A20" s="1">
        <v>13</v>
      </c>
      <c r="B20" s="9" t="s">
        <v>6</v>
      </c>
      <c r="C20" s="53">
        <v>30000</v>
      </c>
      <c r="D20" s="53">
        <v>30000</v>
      </c>
      <c r="E20" s="53">
        <v>30000</v>
      </c>
      <c r="F20" s="53">
        <v>30000</v>
      </c>
    </row>
    <row r="21" spans="1:6" ht="27" customHeight="1">
      <c r="A21" s="1">
        <v>14</v>
      </c>
      <c r="B21" s="9" t="s">
        <v>7</v>
      </c>
      <c r="C21" s="53">
        <v>1000000</v>
      </c>
      <c r="D21" s="53">
        <v>1000000</v>
      </c>
      <c r="E21" s="53">
        <v>1000000</v>
      </c>
      <c r="F21" s="53">
        <v>1000000</v>
      </c>
    </row>
    <row r="22" spans="1:6" ht="15" customHeight="1">
      <c r="A22" s="1">
        <v>15</v>
      </c>
      <c r="B22" s="10" t="s">
        <v>8</v>
      </c>
      <c r="C22" s="55">
        <f>SUM(C17:C21)</f>
        <v>7461000</v>
      </c>
      <c r="D22" s="55">
        <f>SUM(D17:D21)</f>
        <v>7461000</v>
      </c>
      <c r="E22" s="55">
        <f>SUM(E17:E21)</f>
        <v>7461000</v>
      </c>
      <c r="F22" s="55">
        <f>SUM(F17:F21)</f>
        <v>7461000</v>
      </c>
    </row>
    <row r="23" spans="1:6" ht="12.6" customHeight="1">
      <c r="A23" s="1">
        <v>16</v>
      </c>
      <c r="B23" s="9" t="s">
        <v>63</v>
      </c>
      <c r="C23" s="53"/>
      <c r="D23" s="53"/>
      <c r="E23" s="53"/>
      <c r="F23" s="53"/>
    </row>
    <row r="24" spans="1:6" ht="15" hidden="1" customHeight="1">
      <c r="A24" s="1"/>
      <c r="B24" s="9"/>
      <c r="C24" s="53"/>
      <c r="D24" s="53"/>
      <c r="E24" s="53"/>
      <c r="F24" s="53"/>
    </row>
    <row r="25" spans="1:6" ht="15" hidden="1" customHeight="1">
      <c r="A25" s="1"/>
      <c r="B25" s="9"/>
      <c r="C25" s="53"/>
      <c r="D25" s="53"/>
      <c r="E25" s="53"/>
      <c r="F25" s="53"/>
    </row>
    <row r="26" spans="1:6" ht="15" hidden="1" customHeight="1">
      <c r="A26" s="1"/>
      <c r="B26" s="9"/>
      <c r="C26" s="53"/>
      <c r="D26" s="53"/>
      <c r="E26" s="53"/>
      <c r="F26" s="53"/>
    </row>
    <row r="27" spans="1:6" ht="28.95" customHeight="1">
      <c r="A27" s="1">
        <v>17</v>
      </c>
      <c r="B27" s="9" t="s">
        <v>108</v>
      </c>
      <c r="C27" s="53">
        <v>150000</v>
      </c>
      <c r="D27" s="53">
        <v>150000</v>
      </c>
      <c r="E27" s="53">
        <v>150000</v>
      </c>
      <c r="F27" s="53">
        <v>150000</v>
      </c>
    </row>
    <row r="28" spans="1:6" ht="28.95" customHeight="1">
      <c r="A28" s="1">
        <v>18</v>
      </c>
      <c r="B28" s="11" t="s">
        <v>129</v>
      </c>
      <c r="C28" s="53">
        <v>260000</v>
      </c>
      <c r="D28" s="53">
        <v>260000</v>
      </c>
      <c r="E28" s="53">
        <v>260000</v>
      </c>
      <c r="F28" s="53">
        <v>260000</v>
      </c>
    </row>
    <row r="29" spans="1:6">
      <c r="A29" s="1">
        <v>19</v>
      </c>
      <c r="B29" s="11" t="s">
        <v>9</v>
      </c>
      <c r="C29" s="53">
        <v>0</v>
      </c>
      <c r="D29" s="53">
        <v>0</v>
      </c>
      <c r="E29" s="53">
        <v>0</v>
      </c>
      <c r="F29" s="53">
        <v>0</v>
      </c>
    </row>
    <row r="30" spans="1:6" ht="26.4">
      <c r="A30" s="1">
        <v>20</v>
      </c>
      <c r="B30" s="11" t="s">
        <v>10</v>
      </c>
      <c r="C30" s="53">
        <v>0</v>
      </c>
      <c r="D30" s="53">
        <v>0</v>
      </c>
      <c r="E30" s="53">
        <v>0</v>
      </c>
      <c r="F30" s="53">
        <v>0</v>
      </c>
    </row>
    <row r="31" spans="1:6" ht="26.4">
      <c r="A31" s="1">
        <v>21</v>
      </c>
      <c r="B31" s="11" t="s">
        <v>11</v>
      </c>
      <c r="C31" s="53">
        <v>0</v>
      </c>
      <c r="D31" s="53">
        <v>0</v>
      </c>
      <c r="E31" s="53">
        <v>0</v>
      </c>
      <c r="F31" s="53">
        <v>0</v>
      </c>
    </row>
    <row r="32" spans="1:6">
      <c r="A32" s="1">
        <v>22</v>
      </c>
      <c r="B32" s="11" t="s">
        <v>12</v>
      </c>
      <c r="C32" s="53">
        <v>0</v>
      </c>
      <c r="D32" s="53">
        <v>0</v>
      </c>
      <c r="E32" s="53">
        <v>0</v>
      </c>
      <c r="F32" s="53">
        <v>0</v>
      </c>
    </row>
    <row r="33" spans="1:6">
      <c r="A33" s="1">
        <v>23</v>
      </c>
      <c r="B33" s="11" t="s">
        <v>13</v>
      </c>
      <c r="C33" s="53">
        <v>15000</v>
      </c>
      <c r="D33" s="53">
        <v>15000</v>
      </c>
      <c r="E33" s="53">
        <v>15000</v>
      </c>
      <c r="F33" s="53">
        <v>15000</v>
      </c>
    </row>
    <row r="34" spans="1:6" ht="26.4">
      <c r="A34" s="1">
        <v>24</v>
      </c>
      <c r="B34" s="11" t="s">
        <v>46</v>
      </c>
      <c r="C34" s="53">
        <v>230000</v>
      </c>
      <c r="D34" s="53">
        <v>230000</v>
      </c>
      <c r="E34" s="53">
        <v>230000</v>
      </c>
      <c r="F34" s="53">
        <v>230000</v>
      </c>
    </row>
    <row r="35" spans="1:6" ht="20.100000000000001" customHeight="1">
      <c r="A35" s="1">
        <v>25</v>
      </c>
      <c r="B35" s="12" t="s">
        <v>14</v>
      </c>
      <c r="C35" s="55">
        <f>SUM(C27:C34)</f>
        <v>655000</v>
      </c>
      <c r="D35" s="55">
        <f>SUM(D27:D34)</f>
        <v>655000</v>
      </c>
      <c r="E35" s="55">
        <f>SUM(E27:E34)</f>
        <v>655000</v>
      </c>
      <c r="F35" s="55">
        <f>SUM(F27:F34)</f>
        <v>655000</v>
      </c>
    </row>
    <row r="36" spans="1:6" ht="28.2" customHeight="1">
      <c r="A36" s="1">
        <v>26</v>
      </c>
      <c r="B36" s="12" t="s">
        <v>64</v>
      </c>
      <c r="C36" s="118" t="s">
        <v>107</v>
      </c>
      <c r="D36" s="119" t="s">
        <v>142</v>
      </c>
      <c r="E36" s="118" t="s">
        <v>211</v>
      </c>
      <c r="F36" s="118" t="s">
        <v>212</v>
      </c>
    </row>
    <row r="37" spans="1:6" ht="30" customHeight="1">
      <c r="A37" s="1">
        <v>27</v>
      </c>
      <c r="B37" s="9" t="s">
        <v>15</v>
      </c>
      <c r="C37" s="53"/>
      <c r="D37" s="53"/>
      <c r="E37" s="53"/>
      <c r="F37" s="53"/>
    </row>
    <row r="38" spans="1:6" ht="27" customHeight="1">
      <c r="A38" s="1">
        <v>28</v>
      </c>
      <c r="B38" s="9" t="s">
        <v>75</v>
      </c>
      <c r="C38" s="53">
        <v>180000</v>
      </c>
      <c r="D38" s="53">
        <v>0</v>
      </c>
      <c r="E38" s="53">
        <v>0</v>
      </c>
      <c r="F38" s="53">
        <v>0</v>
      </c>
    </row>
    <row r="39" spans="1:6" ht="39.6">
      <c r="A39" s="1">
        <v>29</v>
      </c>
      <c r="B39" s="9" t="s">
        <v>47</v>
      </c>
      <c r="C39" s="53">
        <v>0</v>
      </c>
      <c r="D39" s="53">
        <v>0</v>
      </c>
      <c r="E39" s="53">
        <v>0</v>
      </c>
      <c r="F39" s="53">
        <v>0</v>
      </c>
    </row>
    <row r="40" spans="1:6" ht="26.4">
      <c r="A40" s="1">
        <v>30</v>
      </c>
      <c r="B40" s="9" t="s">
        <v>100</v>
      </c>
      <c r="C40" s="53">
        <v>0</v>
      </c>
      <c r="D40" s="53">
        <v>0</v>
      </c>
      <c r="E40" s="53">
        <v>0</v>
      </c>
      <c r="F40" s="53">
        <v>0</v>
      </c>
    </row>
    <row r="41" spans="1:6" ht="26.4">
      <c r="A41" s="1">
        <v>31</v>
      </c>
      <c r="B41" s="9" t="s">
        <v>16</v>
      </c>
      <c r="C41" s="53">
        <v>0</v>
      </c>
      <c r="D41" s="53">
        <v>0</v>
      </c>
      <c r="E41" s="53">
        <v>0</v>
      </c>
      <c r="F41" s="53">
        <v>0</v>
      </c>
    </row>
    <row r="42" spans="1:6">
      <c r="A42" s="1">
        <v>32</v>
      </c>
      <c r="B42" s="10" t="s">
        <v>17</v>
      </c>
      <c r="C42" s="55">
        <f>SUM(C38:C41)</f>
        <v>180000</v>
      </c>
      <c r="D42" s="55">
        <f>SUM(D38:D41)</f>
        <v>0</v>
      </c>
      <c r="E42" s="55">
        <f>SUM(E38:E41)</f>
        <v>0</v>
      </c>
      <c r="F42" s="55">
        <f>SUM(F38:F41)</f>
        <v>0</v>
      </c>
    </row>
    <row r="43" spans="1:6" ht="26.4">
      <c r="A43" s="13">
        <v>33</v>
      </c>
      <c r="B43" s="14" t="s">
        <v>80</v>
      </c>
      <c r="C43" s="58">
        <v>17690130</v>
      </c>
      <c r="D43" s="58">
        <v>17510130</v>
      </c>
      <c r="E43" s="58">
        <v>17510130</v>
      </c>
      <c r="F43" s="58">
        <v>17510130</v>
      </c>
    </row>
    <row r="44" spans="1:6">
      <c r="A44" s="1">
        <v>34</v>
      </c>
      <c r="B44" s="15" t="s">
        <v>65</v>
      </c>
      <c r="C44" s="53"/>
      <c r="D44" s="57"/>
      <c r="E44" s="53"/>
      <c r="F44" s="59"/>
    </row>
    <row r="45" spans="1:6" ht="39.6">
      <c r="A45" s="1">
        <v>35</v>
      </c>
      <c r="B45" s="9" t="s">
        <v>18</v>
      </c>
      <c r="C45" s="53">
        <v>0</v>
      </c>
      <c r="D45" s="53">
        <v>0</v>
      </c>
      <c r="E45" s="53">
        <v>0</v>
      </c>
      <c r="F45" s="53">
        <v>0</v>
      </c>
    </row>
    <row r="46" spans="1:6" ht="39.6">
      <c r="A46" s="1">
        <v>36</v>
      </c>
      <c r="B46" s="9" t="s">
        <v>19</v>
      </c>
      <c r="C46" s="53">
        <v>0</v>
      </c>
      <c r="D46" s="53">
        <v>0</v>
      </c>
      <c r="E46" s="53">
        <v>0</v>
      </c>
      <c r="F46" s="53">
        <v>0</v>
      </c>
    </row>
    <row r="47" spans="1:6" ht="26.4">
      <c r="A47" s="1">
        <v>37</v>
      </c>
      <c r="B47" s="9" t="s">
        <v>20</v>
      </c>
      <c r="C47" s="53">
        <v>0</v>
      </c>
      <c r="D47" s="53">
        <v>0</v>
      </c>
      <c r="E47" s="53">
        <v>0</v>
      </c>
      <c r="F47" s="53">
        <v>0</v>
      </c>
    </row>
    <row r="48" spans="1:6" ht="39.6">
      <c r="A48" s="1">
        <v>38</v>
      </c>
      <c r="B48" s="9" t="s">
        <v>21</v>
      </c>
      <c r="C48" s="53">
        <v>0</v>
      </c>
      <c r="D48" s="53">
        <v>0</v>
      </c>
      <c r="E48" s="53">
        <v>0</v>
      </c>
      <c r="F48" s="53">
        <v>0</v>
      </c>
    </row>
    <row r="49" spans="1:6" ht="39.6">
      <c r="A49" s="1">
        <v>39</v>
      </c>
      <c r="B49" s="9" t="s">
        <v>22</v>
      </c>
      <c r="C49" s="53">
        <v>0</v>
      </c>
      <c r="D49" s="53">
        <v>0</v>
      </c>
      <c r="E49" s="53">
        <v>0</v>
      </c>
      <c r="F49" s="53">
        <v>0</v>
      </c>
    </row>
    <row r="50" spans="1:6" ht="26.4">
      <c r="A50" s="16">
        <v>40</v>
      </c>
      <c r="B50" s="14" t="s">
        <v>81</v>
      </c>
      <c r="C50" s="58">
        <v>0</v>
      </c>
      <c r="D50" s="58">
        <f>SUM(D45:D49)</f>
        <v>0</v>
      </c>
      <c r="E50" s="58">
        <f>SUM(E45:E49)</f>
        <v>0</v>
      </c>
      <c r="F50" s="58">
        <f>SUM(F45:F49)</f>
        <v>0</v>
      </c>
    </row>
    <row r="51" spans="1:6" ht="33" customHeight="1">
      <c r="A51" s="45">
        <v>41</v>
      </c>
      <c r="B51" s="47" t="s">
        <v>82</v>
      </c>
      <c r="C51" s="62">
        <v>17690130</v>
      </c>
      <c r="D51" s="61">
        <v>17510130</v>
      </c>
      <c r="E51" s="62">
        <v>17510130</v>
      </c>
      <c r="F51" s="62">
        <v>17510130</v>
      </c>
    </row>
    <row r="52" spans="1:6">
      <c r="A52" s="43">
        <v>42</v>
      </c>
      <c r="B52" s="44" t="s">
        <v>66</v>
      </c>
      <c r="C52" s="53"/>
      <c r="D52" s="63"/>
      <c r="E52" s="53"/>
      <c r="F52" s="53"/>
    </row>
    <row r="53" spans="1:6" ht="45.75" customHeight="1">
      <c r="A53" s="1">
        <v>43</v>
      </c>
      <c r="B53" s="9" t="s">
        <v>23</v>
      </c>
      <c r="C53" s="53">
        <v>0</v>
      </c>
      <c r="D53" s="56">
        <v>0</v>
      </c>
      <c r="E53" s="53">
        <v>0</v>
      </c>
      <c r="F53" s="53">
        <v>0</v>
      </c>
    </row>
    <row r="54" spans="1:6">
      <c r="A54" s="1">
        <v>44</v>
      </c>
      <c r="B54" s="9" t="s">
        <v>24</v>
      </c>
      <c r="C54" s="53">
        <v>43830745</v>
      </c>
      <c r="D54" s="56">
        <v>14000000</v>
      </c>
      <c r="E54" s="53"/>
      <c r="F54" s="53"/>
    </row>
    <row r="55" spans="1:6">
      <c r="A55" s="45">
        <v>45</v>
      </c>
      <c r="B55" s="46" t="s">
        <v>25</v>
      </c>
      <c r="C55" s="62">
        <f>SUM(C53:C54)</f>
        <v>43830745</v>
      </c>
      <c r="D55" s="60">
        <f>SUM(D53:D54)</f>
        <v>14000000</v>
      </c>
      <c r="E55" s="62"/>
      <c r="F55" s="62"/>
    </row>
    <row r="56" spans="1:6" ht="20.100000000000001" customHeight="1">
      <c r="A56" s="17">
        <v>46</v>
      </c>
      <c r="B56" s="18" t="s">
        <v>26</v>
      </c>
      <c r="C56" s="65">
        <v>61520875</v>
      </c>
      <c r="D56" s="64">
        <v>31510130</v>
      </c>
      <c r="E56" s="65"/>
      <c r="F56" s="66"/>
    </row>
    <row r="57" spans="1:6" ht="68.25" customHeight="1">
      <c r="A57" s="1"/>
      <c r="B57" s="3"/>
      <c r="C57" s="67" t="s">
        <v>106</v>
      </c>
      <c r="D57" s="119" t="s">
        <v>142</v>
      </c>
      <c r="E57" s="118" t="s">
        <v>211</v>
      </c>
      <c r="F57" s="118" t="s">
        <v>212</v>
      </c>
    </row>
    <row r="58" spans="1:6" ht="20.100000000000001" customHeight="1">
      <c r="A58" s="1"/>
      <c r="B58" s="5" t="s">
        <v>44</v>
      </c>
      <c r="C58" s="54"/>
      <c r="D58" s="54"/>
      <c r="E58" s="53"/>
      <c r="F58" s="53"/>
    </row>
    <row r="59" spans="1:6" ht="20.100000000000001" customHeight="1">
      <c r="A59" s="1"/>
      <c r="B59" s="5" t="s">
        <v>27</v>
      </c>
      <c r="C59" s="54"/>
      <c r="D59" s="54"/>
      <c r="E59" s="53"/>
      <c r="F59" s="53"/>
    </row>
    <row r="60" spans="1:6" ht="20.100000000000001" customHeight="1">
      <c r="A60" s="1">
        <v>47</v>
      </c>
      <c r="B60" s="9" t="s">
        <v>67</v>
      </c>
      <c r="C60" s="53">
        <v>3953415</v>
      </c>
      <c r="D60" s="53">
        <v>3953415</v>
      </c>
      <c r="E60" s="53">
        <v>3953415</v>
      </c>
      <c r="F60" s="53">
        <v>3953415</v>
      </c>
    </row>
    <row r="61" spans="1:6" ht="20.100000000000001" customHeight="1">
      <c r="A61" s="1">
        <v>48</v>
      </c>
      <c r="B61" s="9" t="s">
        <v>68</v>
      </c>
      <c r="C61" s="53">
        <v>924134</v>
      </c>
      <c r="D61" s="53">
        <v>924134</v>
      </c>
      <c r="E61" s="53">
        <v>924134</v>
      </c>
      <c r="F61" s="53">
        <v>924134</v>
      </c>
    </row>
    <row r="62" spans="1:6" ht="20.100000000000001" customHeight="1">
      <c r="A62" s="1">
        <v>49</v>
      </c>
      <c r="B62" s="9" t="s">
        <v>69</v>
      </c>
      <c r="C62" s="53">
        <v>5719000</v>
      </c>
      <c r="D62" s="53">
        <v>5719000</v>
      </c>
      <c r="E62" s="53">
        <v>5719000</v>
      </c>
      <c r="F62" s="53">
        <v>5719000</v>
      </c>
    </row>
    <row r="63" spans="1:6" ht="20.100000000000001" customHeight="1">
      <c r="A63" s="1">
        <v>50</v>
      </c>
      <c r="B63" s="9" t="s">
        <v>30</v>
      </c>
      <c r="C63" s="53">
        <v>392000</v>
      </c>
      <c r="D63" s="53">
        <v>392000</v>
      </c>
      <c r="E63" s="53">
        <v>392000</v>
      </c>
      <c r="F63" s="53">
        <v>392000</v>
      </c>
    </row>
    <row r="64" spans="1:6" ht="34.5" customHeight="1">
      <c r="A64" s="1">
        <v>51</v>
      </c>
      <c r="B64" s="9" t="s">
        <v>70</v>
      </c>
      <c r="C64" s="53">
        <v>1254000</v>
      </c>
      <c r="D64" s="53">
        <v>1254000</v>
      </c>
      <c r="E64" s="53">
        <v>1254000</v>
      </c>
      <c r="F64" s="53">
        <v>1254000</v>
      </c>
    </row>
    <row r="65" spans="1:6" ht="20.100000000000001" customHeight="1">
      <c r="A65" s="1">
        <v>52</v>
      </c>
      <c r="B65" s="9" t="s">
        <v>71</v>
      </c>
      <c r="C65" s="53"/>
      <c r="D65" s="53"/>
      <c r="E65" s="53"/>
      <c r="F65" s="53"/>
    </row>
    <row r="66" spans="1:6" ht="24.9" customHeight="1">
      <c r="A66" s="1">
        <v>53</v>
      </c>
      <c r="B66" s="9" t="s">
        <v>31</v>
      </c>
      <c r="C66" s="53">
        <v>4525400</v>
      </c>
      <c r="D66" s="53">
        <v>4525400</v>
      </c>
      <c r="E66" s="53">
        <v>4525400</v>
      </c>
      <c r="F66" s="53">
        <v>4525400</v>
      </c>
    </row>
    <row r="67" spans="1:6" ht="24.9" customHeight="1">
      <c r="A67" s="1">
        <v>54</v>
      </c>
      <c r="B67" s="9" t="s">
        <v>48</v>
      </c>
      <c r="C67" s="53">
        <v>3090000</v>
      </c>
      <c r="D67" s="53">
        <v>3090000</v>
      </c>
      <c r="E67" s="53">
        <v>3090000</v>
      </c>
      <c r="F67" s="53">
        <v>3090000</v>
      </c>
    </row>
    <row r="68" spans="1:6" ht="24.9" customHeight="1">
      <c r="A68" s="1">
        <v>55</v>
      </c>
      <c r="B68" s="9" t="s">
        <v>49</v>
      </c>
      <c r="C68" s="53">
        <v>880000</v>
      </c>
      <c r="D68" s="53">
        <v>880000</v>
      </c>
      <c r="E68" s="53">
        <v>880000</v>
      </c>
      <c r="F68" s="53">
        <v>880000</v>
      </c>
    </row>
    <row r="69" spans="1:6" ht="24.9" customHeight="1">
      <c r="A69" s="1">
        <v>56</v>
      </c>
      <c r="B69" s="9" t="s">
        <v>51</v>
      </c>
      <c r="C69" s="53">
        <v>68400</v>
      </c>
      <c r="D69" s="53">
        <v>68400</v>
      </c>
      <c r="E69" s="53">
        <v>68400</v>
      </c>
      <c r="F69" s="53">
        <v>68400</v>
      </c>
    </row>
    <row r="70" spans="1:6" ht="24.9" customHeight="1">
      <c r="A70" s="1">
        <v>57</v>
      </c>
      <c r="B70" s="9" t="s">
        <v>50</v>
      </c>
      <c r="C70" s="53">
        <v>285000</v>
      </c>
      <c r="D70" s="53">
        <v>285000</v>
      </c>
      <c r="E70" s="53">
        <v>285000</v>
      </c>
      <c r="F70" s="53">
        <v>285000</v>
      </c>
    </row>
    <row r="71" spans="1:6" ht="24.9" customHeight="1">
      <c r="A71" s="1">
        <v>58</v>
      </c>
      <c r="B71" s="9" t="s">
        <v>109</v>
      </c>
      <c r="C71" s="53">
        <v>202000</v>
      </c>
      <c r="D71" s="53">
        <v>202000</v>
      </c>
      <c r="E71" s="53">
        <v>202000</v>
      </c>
      <c r="F71" s="53">
        <v>202000</v>
      </c>
    </row>
    <row r="72" spans="1:6" ht="24.9" customHeight="1">
      <c r="A72" s="1">
        <v>59</v>
      </c>
      <c r="B72" s="19" t="s">
        <v>32</v>
      </c>
      <c r="C72" s="53">
        <v>0</v>
      </c>
      <c r="D72" s="53">
        <v>0</v>
      </c>
      <c r="E72" s="53">
        <v>0</v>
      </c>
      <c r="F72" s="53">
        <v>0</v>
      </c>
    </row>
    <row r="73" spans="1:6" ht="24.9" customHeight="1">
      <c r="A73" s="1">
        <v>60</v>
      </c>
      <c r="B73" s="9" t="s">
        <v>33</v>
      </c>
      <c r="C73" s="53">
        <v>80000</v>
      </c>
      <c r="D73" s="53">
        <v>80000</v>
      </c>
      <c r="E73" s="53">
        <v>80000</v>
      </c>
      <c r="F73" s="53">
        <v>80000</v>
      </c>
    </row>
    <row r="74" spans="1:6" ht="20.100000000000001" customHeight="1">
      <c r="A74" s="1">
        <v>61</v>
      </c>
      <c r="B74" s="9" t="s">
        <v>34</v>
      </c>
      <c r="C74" s="53">
        <v>5562420</v>
      </c>
      <c r="D74" s="53">
        <v>662181</v>
      </c>
      <c r="E74" s="53">
        <v>662181</v>
      </c>
      <c r="F74" s="53">
        <v>662181</v>
      </c>
    </row>
    <row r="75" spans="1:6" ht="20.100000000000001" customHeight="1">
      <c r="A75" s="13">
        <v>62</v>
      </c>
      <c r="B75" s="20" t="s">
        <v>35</v>
      </c>
      <c r="C75" s="58">
        <v>22410369</v>
      </c>
      <c r="D75" s="58">
        <v>17510130</v>
      </c>
      <c r="E75" s="58">
        <v>17510130</v>
      </c>
      <c r="F75" s="58">
        <v>17510130</v>
      </c>
    </row>
    <row r="76" spans="1:6" ht="20.100000000000001" customHeight="1">
      <c r="A76" s="1">
        <v>63</v>
      </c>
      <c r="B76" s="22" t="s">
        <v>72</v>
      </c>
      <c r="C76" s="53">
        <v>2297450</v>
      </c>
      <c r="D76" s="53">
        <v>0</v>
      </c>
      <c r="E76" s="53">
        <v>0</v>
      </c>
      <c r="F76" s="53">
        <v>0</v>
      </c>
    </row>
    <row r="77" spans="1:6" ht="20.100000000000001" customHeight="1">
      <c r="A77" s="1">
        <v>64</v>
      </c>
      <c r="B77" s="22" t="s">
        <v>73</v>
      </c>
      <c r="C77" s="53">
        <v>26752704</v>
      </c>
      <c r="D77" s="53">
        <v>0</v>
      </c>
      <c r="E77" s="53">
        <v>0</v>
      </c>
      <c r="F77" s="53">
        <v>0</v>
      </c>
    </row>
    <row r="78" spans="1:6" ht="24.9" customHeight="1">
      <c r="A78" s="1">
        <v>65</v>
      </c>
      <c r="B78" s="9" t="s">
        <v>36</v>
      </c>
      <c r="C78" s="53">
        <v>0</v>
      </c>
      <c r="D78" s="53">
        <v>0</v>
      </c>
      <c r="E78" s="53">
        <v>0</v>
      </c>
      <c r="F78" s="53">
        <v>0</v>
      </c>
    </row>
    <row r="79" spans="1:6" ht="35.1" customHeight="1">
      <c r="A79" s="1">
        <v>66</v>
      </c>
      <c r="B79" s="9" t="s">
        <v>37</v>
      </c>
      <c r="C79" s="53">
        <v>0</v>
      </c>
      <c r="D79" s="53">
        <v>0</v>
      </c>
      <c r="E79" s="53">
        <v>0</v>
      </c>
      <c r="F79" s="53">
        <v>0</v>
      </c>
    </row>
    <row r="80" spans="1:6" ht="20.100000000000001" customHeight="1">
      <c r="A80" s="1">
        <v>67</v>
      </c>
      <c r="B80" s="19" t="s">
        <v>38</v>
      </c>
      <c r="C80" s="53">
        <v>9724837</v>
      </c>
      <c r="D80" s="53">
        <v>14000000</v>
      </c>
      <c r="E80" s="53">
        <v>14000000</v>
      </c>
      <c r="F80" s="53">
        <v>14000000</v>
      </c>
    </row>
    <row r="81" spans="1:6" ht="20.100000000000001" customHeight="1">
      <c r="A81" s="1">
        <v>68</v>
      </c>
      <c r="B81" s="20" t="s">
        <v>39</v>
      </c>
      <c r="C81" s="58">
        <f>SUM(C76:C80)</f>
        <v>38774991</v>
      </c>
      <c r="D81" s="58">
        <f>SUM(D76:D80)</f>
        <v>14000000</v>
      </c>
      <c r="E81" s="58">
        <f>SUM(E76:E80)</f>
        <v>14000000</v>
      </c>
      <c r="F81" s="58">
        <f>SUM(F76:F80)</f>
        <v>14000000</v>
      </c>
    </row>
    <row r="82" spans="1:6" ht="18.75" customHeight="1">
      <c r="A82" s="48">
        <v>69</v>
      </c>
      <c r="B82" s="49" t="s">
        <v>83</v>
      </c>
      <c r="C82" s="62">
        <v>61185360</v>
      </c>
      <c r="D82" s="62">
        <v>31510130</v>
      </c>
      <c r="E82" s="62">
        <v>31510130</v>
      </c>
      <c r="F82" s="62">
        <v>31510130</v>
      </c>
    </row>
    <row r="83" spans="1:6" ht="19.5" hidden="1" customHeight="1">
      <c r="A83" s="1">
        <v>43</v>
      </c>
      <c r="B83" s="11" t="s">
        <v>40</v>
      </c>
      <c r="C83" s="53"/>
      <c r="D83" s="56"/>
      <c r="E83" s="53"/>
      <c r="F83" s="53"/>
    </row>
    <row r="84" spans="1:6" ht="19.5" hidden="1" customHeight="1">
      <c r="A84" s="1">
        <v>44</v>
      </c>
      <c r="B84" s="11" t="s">
        <v>41</v>
      </c>
      <c r="C84" s="53"/>
      <c r="D84" s="56"/>
      <c r="E84" s="53"/>
      <c r="F84" s="53"/>
    </row>
    <row r="85" spans="1:6" ht="31.5" customHeight="1">
      <c r="A85" s="1">
        <v>70</v>
      </c>
      <c r="B85" s="11" t="s">
        <v>104</v>
      </c>
      <c r="C85" s="53">
        <v>375542</v>
      </c>
      <c r="D85" s="56">
        <v>0</v>
      </c>
      <c r="E85" s="53">
        <v>0</v>
      </c>
      <c r="F85" s="53">
        <v>0</v>
      </c>
    </row>
    <row r="86" spans="1:6" ht="20.100000000000001" customHeight="1">
      <c r="A86" s="48">
        <v>71</v>
      </c>
      <c r="B86" s="49" t="s">
        <v>42</v>
      </c>
      <c r="C86" s="62">
        <f>SUM(C85)</f>
        <v>375542</v>
      </c>
      <c r="D86" s="60">
        <v>0</v>
      </c>
      <c r="E86" s="62">
        <v>0</v>
      </c>
      <c r="F86" s="62">
        <v>0</v>
      </c>
    </row>
    <row r="87" spans="1:6" ht="20.100000000000001" customHeight="1">
      <c r="A87" s="1">
        <v>72</v>
      </c>
      <c r="B87" s="23" t="s">
        <v>43</v>
      </c>
      <c r="C87" s="65">
        <v>61560902</v>
      </c>
      <c r="D87" s="64">
        <v>31510130</v>
      </c>
      <c r="E87" s="65">
        <v>31510130</v>
      </c>
      <c r="F87" s="66">
        <v>31510130</v>
      </c>
    </row>
    <row r="88" spans="1:6" ht="20.100000000000001" customHeight="1">
      <c r="A88" s="21"/>
      <c r="B88" s="24"/>
      <c r="C88" s="52"/>
      <c r="D88" s="25"/>
      <c r="E88" s="25"/>
      <c r="F88" s="42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101"/>
  <sheetViews>
    <sheetView topLeftCell="A52" zoomScaleNormal="100" workbookViewId="0">
      <selection activeCell="C6" sqref="C6"/>
    </sheetView>
  </sheetViews>
  <sheetFormatPr defaultRowHeight="14.4"/>
  <cols>
    <col min="1" max="1" width="8.109375" customWidth="1"/>
    <col min="2" max="2" width="41" customWidth="1"/>
    <col min="3" max="3" width="16" customWidth="1"/>
    <col min="4" max="4" width="15" customWidth="1"/>
    <col min="5" max="5" width="18.88671875" customWidth="1"/>
    <col min="6" max="6" width="19.44140625" customWidth="1"/>
    <col min="257" max="257" width="8.109375" customWidth="1"/>
    <col min="258" max="258" width="41" customWidth="1"/>
    <col min="259" max="259" width="23" customWidth="1"/>
    <col min="260" max="260" width="21.88671875" customWidth="1"/>
    <col min="261" max="261" width="20.33203125" customWidth="1"/>
    <col min="262" max="262" width="12.6640625" customWidth="1"/>
    <col min="513" max="513" width="8.109375" customWidth="1"/>
    <col min="514" max="514" width="41" customWidth="1"/>
    <col min="515" max="515" width="23" customWidth="1"/>
    <col min="516" max="516" width="21.88671875" customWidth="1"/>
    <col min="517" max="517" width="20.33203125" customWidth="1"/>
    <col min="518" max="518" width="12.6640625" customWidth="1"/>
    <col min="769" max="769" width="8.109375" customWidth="1"/>
    <col min="770" max="770" width="41" customWidth="1"/>
    <col min="771" max="771" width="23" customWidth="1"/>
    <col min="772" max="772" width="21.88671875" customWidth="1"/>
    <col min="773" max="773" width="20.33203125" customWidth="1"/>
    <col min="774" max="774" width="12.6640625" customWidth="1"/>
    <col min="1025" max="1025" width="8.109375" customWidth="1"/>
    <col min="1026" max="1026" width="41" customWidth="1"/>
    <col min="1027" max="1027" width="23" customWidth="1"/>
    <col min="1028" max="1028" width="21.88671875" customWidth="1"/>
    <col min="1029" max="1029" width="20.33203125" customWidth="1"/>
    <col min="1030" max="1030" width="12.6640625" customWidth="1"/>
    <col min="1281" max="1281" width="8.109375" customWidth="1"/>
    <col min="1282" max="1282" width="41" customWidth="1"/>
    <col min="1283" max="1283" width="23" customWidth="1"/>
    <col min="1284" max="1284" width="21.88671875" customWidth="1"/>
    <col min="1285" max="1285" width="20.33203125" customWidth="1"/>
    <col min="1286" max="1286" width="12.6640625" customWidth="1"/>
    <col min="1537" max="1537" width="8.109375" customWidth="1"/>
    <col min="1538" max="1538" width="41" customWidth="1"/>
    <col min="1539" max="1539" width="23" customWidth="1"/>
    <col min="1540" max="1540" width="21.88671875" customWidth="1"/>
    <col min="1541" max="1541" width="20.33203125" customWidth="1"/>
    <col min="1542" max="1542" width="12.6640625" customWidth="1"/>
    <col min="1793" max="1793" width="8.109375" customWidth="1"/>
    <col min="1794" max="1794" width="41" customWidth="1"/>
    <col min="1795" max="1795" width="23" customWidth="1"/>
    <col min="1796" max="1796" width="21.88671875" customWidth="1"/>
    <col min="1797" max="1797" width="20.33203125" customWidth="1"/>
    <col min="1798" max="1798" width="12.6640625" customWidth="1"/>
    <col min="2049" max="2049" width="8.109375" customWidth="1"/>
    <col min="2050" max="2050" width="41" customWidth="1"/>
    <col min="2051" max="2051" width="23" customWidth="1"/>
    <col min="2052" max="2052" width="21.88671875" customWidth="1"/>
    <col min="2053" max="2053" width="20.33203125" customWidth="1"/>
    <col min="2054" max="2054" width="12.6640625" customWidth="1"/>
    <col min="2305" max="2305" width="8.109375" customWidth="1"/>
    <col min="2306" max="2306" width="41" customWidth="1"/>
    <col min="2307" max="2307" width="23" customWidth="1"/>
    <col min="2308" max="2308" width="21.88671875" customWidth="1"/>
    <col min="2309" max="2309" width="20.33203125" customWidth="1"/>
    <col min="2310" max="2310" width="12.6640625" customWidth="1"/>
    <col min="2561" max="2561" width="8.109375" customWidth="1"/>
    <col min="2562" max="2562" width="41" customWidth="1"/>
    <col min="2563" max="2563" width="23" customWidth="1"/>
    <col min="2564" max="2564" width="21.88671875" customWidth="1"/>
    <col min="2565" max="2565" width="20.33203125" customWidth="1"/>
    <col min="2566" max="2566" width="12.6640625" customWidth="1"/>
    <col min="2817" max="2817" width="8.109375" customWidth="1"/>
    <col min="2818" max="2818" width="41" customWidth="1"/>
    <col min="2819" max="2819" width="23" customWidth="1"/>
    <col min="2820" max="2820" width="21.88671875" customWidth="1"/>
    <col min="2821" max="2821" width="20.33203125" customWidth="1"/>
    <col min="2822" max="2822" width="12.6640625" customWidth="1"/>
    <col min="3073" max="3073" width="8.109375" customWidth="1"/>
    <col min="3074" max="3074" width="41" customWidth="1"/>
    <col min="3075" max="3075" width="23" customWidth="1"/>
    <col min="3076" max="3076" width="21.88671875" customWidth="1"/>
    <col min="3077" max="3077" width="20.33203125" customWidth="1"/>
    <col min="3078" max="3078" width="12.6640625" customWidth="1"/>
    <col min="3329" max="3329" width="8.109375" customWidth="1"/>
    <col min="3330" max="3330" width="41" customWidth="1"/>
    <col min="3331" max="3331" width="23" customWidth="1"/>
    <col min="3332" max="3332" width="21.88671875" customWidth="1"/>
    <col min="3333" max="3333" width="20.33203125" customWidth="1"/>
    <col min="3334" max="3334" width="12.6640625" customWidth="1"/>
    <col min="3585" max="3585" width="8.109375" customWidth="1"/>
    <col min="3586" max="3586" width="41" customWidth="1"/>
    <col min="3587" max="3587" width="23" customWidth="1"/>
    <col min="3588" max="3588" width="21.88671875" customWidth="1"/>
    <col min="3589" max="3589" width="20.33203125" customWidth="1"/>
    <col min="3590" max="3590" width="12.6640625" customWidth="1"/>
    <col min="3841" max="3841" width="8.109375" customWidth="1"/>
    <col min="3842" max="3842" width="41" customWidth="1"/>
    <col min="3843" max="3843" width="23" customWidth="1"/>
    <col min="3844" max="3844" width="21.88671875" customWidth="1"/>
    <col min="3845" max="3845" width="20.33203125" customWidth="1"/>
    <col min="3846" max="3846" width="12.6640625" customWidth="1"/>
    <col min="4097" max="4097" width="8.109375" customWidth="1"/>
    <col min="4098" max="4098" width="41" customWidth="1"/>
    <col min="4099" max="4099" width="23" customWidth="1"/>
    <col min="4100" max="4100" width="21.88671875" customWidth="1"/>
    <col min="4101" max="4101" width="20.33203125" customWidth="1"/>
    <col min="4102" max="4102" width="12.6640625" customWidth="1"/>
    <col min="4353" max="4353" width="8.109375" customWidth="1"/>
    <col min="4354" max="4354" width="41" customWidth="1"/>
    <col min="4355" max="4355" width="23" customWidth="1"/>
    <col min="4356" max="4356" width="21.88671875" customWidth="1"/>
    <col min="4357" max="4357" width="20.33203125" customWidth="1"/>
    <col min="4358" max="4358" width="12.6640625" customWidth="1"/>
    <col min="4609" max="4609" width="8.109375" customWidth="1"/>
    <col min="4610" max="4610" width="41" customWidth="1"/>
    <col min="4611" max="4611" width="23" customWidth="1"/>
    <col min="4612" max="4612" width="21.88671875" customWidth="1"/>
    <col min="4613" max="4613" width="20.33203125" customWidth="1"/>
    <col min="4614" max="4614" width="12.6640625" customWidth="1"/>
    <col min="4865" max="4865" width="8.109375" customWidth="1"/>
    <col min="4866" max="4866" width="41" customWidth="1"/>
    <col min="4867" max="4867" width="23" customWidth="1"/>
    <col min="4868" max="4868" width="21.88671875" customWidth="1"/>
    <col min="4869" max="4869" width="20.33203125" customWidth="1"/>
    <col min="4870" max="4870" width="12.6640625" customWidth="1"/>
    <col min="5121" max="5121" width="8.109375" customWidth="1"/>
    <col min="5122" max="5122" width="41" customWidth="1"/>
    <col min="5123" max="5123" width="23" customWidth="1"/>
    <col min="5124" max="5124" width="21.88671875" customWidth="1"/>
    <col min="5125" max="5125" width="20.33203125" customWidth="1"/>
    <col min="5126" max="5126" width="12.6640625" customWidth="1"/>
    <col min="5377" max="5377" width="8.109375" customWidth="1"/>
    <col min="5378" max="5378" width="41" customWidth="1"/>
    <col min="5379" max="5379" width="23" customWidth="1"/>
    <col min="5380" max="5380" width="21.88671875" customWidth="1"/>
    <col min="5381" max="5381" width="20.33203125" customWidth="1"/>
    <col min="5382" max="5382" width="12.6640625" customWidth="1"/>
    <col min="5633" max="5633" width="8.109375" customWidth="1"/>
    <col min="5634" max="5634" width="41" customWidth="1"/>
    <col min="5635" max="5635" width="23" customWidth="1"/>
    <col min="5636" max="5636" width="21.88671875" customWidth="1"/>
    <col min="5637" max="5637" width="20.33203125" customWidth="1"/>
    <col min="5638" max="5638" width="12.6640625" customWidth="1"/>
    <col min="5889" max="5889" width="8.109375" customWidth="1"/>
    <col min="5890" max="5890" width="41" customWidth="1"/>
    <col min="5891" max="5891" width="23" customWidth="1"/>
    <col min="5892" max="5892" width="21.88671875" customWidth="1"/>
    <col min="5893" max="5893" width="20.33203125" customWidth="1"/>
    <col min="5894" max="5894" width="12.6640625" customWidth="1"/>
    <col min="6145" max="6145" width="8.109375" customWidth="1"/>
    <col min="6146" max="6146" width="41" customWidth="1"/>
    <col min="6147" max="6147" width="23" customWidth="1"/>
    <col min="6148" max="6148" width="21.88671875" customWidth="1"/>
    <col min="6149" max="6149" width="20.33203125" customWidth="1"/>
    <col min="6150" max="6150" width="12.6640625" customWidth="1"/>
    <col min="6401" max="6401" width="8.109375" customWidth="1"/>
    <col min="6402" max="6402" width="41" customWidth="1"/>
    <col min="6403" max="6403" width="23" customWidth="1"/>
    <col min="6404" max="6404" width="21.88671875" customWidth="1"/>
    <col min="6405" max="6405" width="20.33203125" customWidth="1"/>
    <col min="6406" max="6406" width="12.6640625" customWidth="1"/>
    <col min="6657" max="6657" width="8.109375" customWidth="1"/>
    <col min="6658" max="6658" width="41" customWidth="1"/>
    <col min="6659" max="6659" width="23" customWidth="1"/>
    <col min="6660" max="6660" width="21.88671875" customWidth="1"/>
    <col min="6661" max="6661" width="20.33203125" customWidth="1"/>
    <col min="6662" max="6662" width="12.6640625" customWidth="1"/>
    <col min="6913" max="6913" width="8.109375" customWidth="1"/>
    <col min="6914" max="6914" width="41" customWidth="1"/>
    <col min="6915" max="6915" width="23" customWidth="1"/>
    <col min="6916" max="6916" width="21.88671875" customWidth="1"/>
    <col min="6917" max="6917" width="20.33203125" customWidth="1"/>
    <col min="6918" max="6918" width="12.6640625" customWidth="1"/>
    <col min="7169" max="7169" width="8.109375" customWidth="1"/>
    <col min="7170" max="7170" width="41" customWidth="1"/>
    <col min="7171" max="7171" width="23" customWidth="1"/>
    <col min="7172" max="7172" width="21.88671875" customWidth="1"/>
    <col min="7173" max="7173" width="20.33203125" customWidth="1"/>
    <col min="7174" max="7174" width="12.6640625" customWidth="1"/>
    <col min="7425" max="7425" width="8.109375" customWidth="1"/>
    <col min="7426" max="7426" width="41" customWidth="1"/>
    <col min="7427" max="7427" width="23" customWidth="1"/>
    <col min="7428" max="7428" width="21.88671875" customWidth="1"/>
    <col min="7429" max="7429" width="20.33203125" customWidth="1"/>
    <col min="7430" max="7430" width="12.6640625" customWidth="1"/>
    <col min="7681" max="7681" width="8.109375" customWidth="1"/>
    <col min="7682" max="7682" width="41" customWidth="1"/>
    <col min="7683" max="7683" width="23" customWidth="1"/>
    <col min="7684" max="7684" width="21.88671875" customWidth="1"/>
    <col min="7685" max="7685" width="20.33203125" customWidth="1"/>
    <col min="7686" max="7686" width="12.6640625" customWidth="1"/>
    <col min="7937" max="7937" width="8.109375" customWidth="1"/>
    <col min="7938" max="7938" width="41" customWidth="1"/>
    <col min="7939" max="7939" width="23" customWidth="1"/>
    <col min="7940" max="7940" width="21.88671875" customWidth="1"/>
    <col min="7941" max="7941" width="20.33203125" customWidth="1"/>
    <col min="7942" max="7942" width="12.6640625" customWidth="1"/>
    <col min="8193" max="8193" width="8.109375" customWidth="1"/>
    <col min="8194" max="8194" width="41" customWidth="1"/>
    <col min="8195" max="8195" width="23" customWidth="1"/>
    <col min="8196" max="8196" width="21.88671875" customWidth="1"/>
    <col min="8197" max="8197" width="20.33203125" customWidth="1"/>
    <col min="8198" max="8198" width="12.6640625" customWidth="1"/>
    <col min="8449" max="8449" width="8.109375" customWidth="1"/>
    <col min="8450" max="8450" width="41" customWidth="1"/>
    <col min="8451" max="8451" width="23" customWidth="1"/>
    <col min="8452" max="8452" width="21.88671875" customWidth="1"/>
    <col min="8453" max="8453" width="20.33203125" customWidth="1"/>
    <col min="8454" max="8454" width="12.6640625" customWidth="1"/>
    <col min="8705" max="8705" width="8.109375" customWidth="1"/>
    <col min="8706" max="8706" width="41" customWidth="1"/>
    <col min="8707" max="8707" width="23" customWidth="1"/>
    <col min="8708" max="8708" width="21.88671875" customWidth="1"/>
    <col min="8709" max="8709" width="20.33203125" customWidth="1"/>
    <col min="8710" max="8710" width="12.6640625" customWidth="1"/>
    <col min="8961" max="8961" width="8.109375" customWidth="1"/>
    <col min="8962" max="8962" width="41" customWidth="1"/>
    <col min="8963" max="8963" width="23" customWidth="1"/>
    <col min="8964" max="8964" width="21.88671875" customWidth="1"/>
    <col min="8965" max="8965" width="20.33203125" customWidth="1"/>
    <col min="8966" max="8966" width="12.6640625" customWidth="1"/>
    <col min="9217" max="9217" width="8.109375" customWidth="1"/>
    <col min="9218" max="9218" width="41" customWidth="1"/>
    <col min="9219" max="9219" width="23" customWidth="1"/>
    <col min="9220" max="9220" width="21.88671875" customWidth="1"/>
    <col min="9221" max="9221" width="20.33203125" customWidth="1"/>
    <col min="9222" max="9222" width="12.6640625" customWidth="1"/>
    <col min="9473" max="9473" width="8.109375" customWidth="1"/>
    <col min="9474" max="9474" width="41" customWidth="1"/>
    <col min="9475" max="9475" width="23" customWidth="1"/>
    <col min="9476" max="9476" width="21.88671875" customWidth="1"/>
    <col min="9477" max="9477" width="20.33203125" customWidth="1"/>
    <col min="9478" max="9478" width="12.6640625" customWidth="1"/>
    <col min="9729" max="9729" width="8.109375" customWidth="1"/>
    <col min="9730" max="9730" width="41" customWidth="1"/>
    <col min="9731" max="9731" width="23" customWidth="1"/>
    <col min="9732" max="9732" width="21.88671875" customWidth="1"/>
    <col min="9733" max="9733" width="20.33203125" customWidth="1"/>
    <col min="9734" max="9734" width="12.6640625" customWidth="1"/>
    <col min="9985" max="9985" width="8.109375" customWidth="1"/>
    <col min="9986" max="9986" width="41" customWidth="1"/>
    <col min="9987" max="9987" width="23" customWidth="1"/>
    <col min="9988" max="9988" width="21.88671875" customWidth="1"/>
    <col min="9989" max="9989" width="20.33203125" customWidth="1"/>
    <col min="9990" max="9990" width="12.6640625" customWidth="1"/>
    <col min="10241" max="10241" width="8.109375" customWidth="1"/>
    <col min="10242" max="10242" width="41" customWidth="1"/>
    <col min="10243" max="10243" width="23" customWidth="1"/>
    <col min="10244" max="10244" width="21.88671875" customWidth="1"/>
    <col min="10245" max="10245" width="20.33203125" customWidth="1"/>
    <col min="10246" max="10246" width="12.6640625" customWidth="1"/>
    <col min="10497" max="10497" width="8.109375" customWidth="1"/>
    <col min="10498" max="10498" width="41" customWidth="1"/>
    <col min="10499" max="10499" width="23" customWidth="1"/>
    <col min="10500" max="10500" width="21.88671875" customWidth="1"/>
    <col min="10501" max="10501" width="20.33203125" customWidth="1"/>
    <col min="10502" max="10502" width="12.6640625" customWidth="1"/>
    <col min="10753" max="10753" width="8.109375" customWidth="1"/>
    <col min="10754" max="10754" width="41" customWidth="1"/>
    <col min="10755" max="10755" width="23" customWidth="1"/>
    <col min="10756" max="10756" width="21.88671875" customWidth="1"/>
    <col min="10757" max="10757" width="20.33203125" customWidth="1"/>
    <col min="10758" max="10758" width="12.6640625" customWidth="1"/>
    <col min="11009" max="11009" width="8.109375" customWidth="1"/>
    <col min="11010" max="11010" width="41" customWidth="1"/>
    <col min="11011" max="11011" width="23" customWidth="1"/>
    <col min="11012" max="11012" width="21.88671875" customWidth="1"/>
    <col min="11013" max="11013" width="20.33203125" customWidth="1"/>
    <col min="11014" max="11014" width="12.6640625" customWidth="1"/>
    <col min="11265" max="11265" width="8.109375" customWidth="1"/>
    <col min="11266" max="11266" width="41" customWidth="1"/>
    <col min="11267" max="11267" width="23" customWidth="1"/>
    <col min="11268" max="11268" width="21.88671875" customWidth="1"/>
    <col min="11269" max="11269" width="20.33203125" customWidth="1"/>
    <col min="11270" max="11270" width="12.6640625" customWidth="1"/>
    <col min="11521" max="11521" width="8.109375" customWidth="1"/>
    <col min="11522" max="11522" width="41" customWidth="1"/>
    <col min="11523" max="11523" width="23" customWidth="1"/>
    <col min="11524" max="11524" width="21.88671875" customWidth="1"/>
    <col min="11525" max="11525" width="20.33203125" customWidth="1"/>
    <col min="11526" max="11526" width="12.6640625" customWidth="1"/>
    <col min="11777" max="11777" width="8.109375" customWidth="1"/>
    <col min="11778" max="11778" width="41" customWidth="1"/>
    <col min="11779" max="11779" width="23" customWidth="1"/>
    <col min="11780" max="11780" width="21.88671875" customWidth="1"/>
    <col min="11781" max="11781" width="20.33203125" customWidth="1"/>
    <col min="11782" max="11782" width="12.6640625" customWidth="1"/>
    <col min="12033" max="12033" width="8.109375" customWidth="1"/>
    <col min="12034" max="12034" width="41" customWidth="1"/>
    <col min="12035" max="12035" width="23" customWidth="1"/>
    <col min="12036" max="12036" width="21.88671875" customWidth="1"/>
    <col min="12037" max="12037" width="20.33203125" customWidth="1"/>
    <col min="12038" max="12038" width="12.6640625" customWidth="1"/>
    <col min="12289" max="12289" width="8.109375" customWidth="1"/>
    <col min="12290" max="12290" width="41" customWidth="1"/>
    <col min="12291" max="12291" width="23" customWidth="1"/>
    <col min="12292" max="12292" width="21.88671875" customWidth="1"/>
    <col min="12293" max="12293" width="20.33203125" customWidth="1"/>
    <col min="12294" max="12294" width="12.6640625" customWidth="1"/>
    <col min="12545" max="12545" width="8.109375" customWidth="1"/>
    <col min="12546" max="12546" width="41" customWidth="1"/>
    <col min="12547" max="12547" width="23" customWidth="1"/>
    <col min="12548" max="12548" width="21.88671875" customWidth="1"/>
    <col min="12549" max="12549" width="20.33203125" customWidth="1"/>
    <col min="12550" max="12550" width="12.6640625" customWidth="1"/>
    <col min="12801" max="12801" width="8.109375" customWidth="1"/>
    <col min="12802" max="12802" width="41" customWidth="1"/>
    <col min="12803" max="12803" width="23" customWidth="1"/>
    <col min="12804" max="12804" width="21.88671875" customWidth="1"/>
    <col min="12805" max="12805" width="20.33203125" customWidth="1"/>
    <col min="12806" max="12806" width="12.6640625" customWidth="1"/>
    <col min="13057" max="13057" width="8.109375" customWidth="1"/>
    <col min="13058" max="13058" width="41" customWidth="1"/>
    <col min="13059" max="13059" width="23" customWidth="1"/>
    <col min="13060" max="13060" width="21.88671875" customWidth="1"/>
    <col min="13061" max="13061" width="20.33203125" customWidth="1"/>
    <col min="13062" max="13062" width="12.6640625" customWidth="1"/>
    <col min="13313" max="13313" width="8.109375" customWidth="1"/>
    <col min="13314" max="13314" width="41" customWidth="1"/>
    <col min="13315" max="13315" width="23" customWidth="1"/>
    <col min="13316" max="13316" width="21.88671875" customWidth="1"/>
    <col min="13317" max="13317" width="20.33203125" customWidth="1"/>
    <col min="13318" max="13318" width="12.6640625" customWidth="1"/>
    <col min="13569" max="13569" width="8.109375" customWidth="1"/>
    <col min="13570" max="13570" width="41" customWidth="1"/>
    <col min="13571" max="13571" width="23" customWidth="1"/>
    <col min="13572" max="13572" width="21.88671875" customWidth="1"/>
    <col min="13573" max="13573" width="20.33203125" customWidth="1"/>
    <col min="13574" max="13574" width="12.6640625" customWidth="1"/>
    <col min="13825" max="13825" width="8.109375" customWidth="1"/>
    <col min="13826" max="13826" width="41" customWidth="1"/>
    <col min="13827" max="13827" width="23" customWidth="1"/>
    <col min="13828" max="13828" width="21.88671875" customWidth="1"/>
    <col min="13829" max="13829" width="20.33203125" customWidth="1"/>
    <col min="13830" max="13830" width="12.6640625" customWidth="1"/>
    <col min="14081" max="14081" width="8.109375" customWidth="1"/>
    <col min="14082" max="14082" width="41" customWidth="1"/>
    <col min="14083" max="14083" width="23" customWidth="1"/>
    <col min="14084" max="14084" width="21.88671875" customWidth="1"/>
    <col min="14085" max="14085" width="20.33203125" customWidth="1"/>
    <col min="14086" max="14086" width="12.6640625" customWidth="1"/>
    <col min="14337" max="14337" width="8.109375" customWidth="1"/>
    <col min="14338" max="14338" width="41" customWidth="1"/>
    <col min="14339" max="14339" width="23" customWidth="1"/>
    <col min="14340" max="14340" width="21.88671875" customWidth="1"/>
    <col min="14341" max="14341" width="20.33203125" customWidth="1"/>
    <col min="14342" max="14342" width="12.6640625" customWidth="1"/>
    <col min="14593" max="14593" width="8.109375" customWidth="1"/>
    <col min="14594" max="14594" width="41" customWidth="1"/>
    <col min="14595" max="14595" width="23" customWidth="1"/>
    <col min="14596" max="14596" width="21.88671875" customWidth="1"/>
    <col min="14597" max="14597" width="20.33203125" customWidth="1"/>
    <col min="14598" max="14598" width="12.6640625" customWidth="1"/>
    <col min="14849" max="14849" width="8.109375" customWidth="1"/>
    <col min="14850" max="14850" width="41" customWidth="1"/>
    <col min="14851" max="14851" width="23" customWidth="1"/>
    <col min="14852" max="14852" width="21.88671875" customWidth="1"/>
    <col min="14853" max="14853" width="20.33203125" customWidth="1"/>
    <col min="14854" max="14854" width="12.6640625" customWidth="1"/>
    <col min="15105" max="15105" width="8.109375" customWidth="1"/>
    <col min="15106" max="15106" width="41" customWidth="1"/>
    <col min="15107" max="15107" width="23" customWidth="1"/>
    <col min="15108" max="15108" width="21.88671875" customWidth="1"/>
    <col min="15109" max="15109" width="20.33203125" customWidth="1"/>
    <col min="15110" max="15110" width="12.6640625" customWidth="1"/>
    <col min="15361" max="15361" width="8.109375" customWidth="1"/>
    <col min="15362" max="15362" width="41" customWidth="1"/>
    <col min="15363" max="15363" width="23" customWidth="1"/>
    <col min="15364" max="15364" width="21.88671875" customWidth="1"/>
    <col min="15365" max="15365" width="20.33203125" customWidth="1"/>
    <col min="15366" max="15366" width="12.6640625" customWidth="1"/>
    <col min="15617" max="15617" width="8.109375" customWidth="1"/>
    <col min="15618" max="15618" width="41" customWidth="1"/>
    <col min="15619" max="15619" width="23" customWidth="1"/>
    <col min="15620" max="15620" width="21.88671875" customWidth="1"/>
    <col min="15621" max="15621" width="20.33203125" customWidth="1"/>
    <col min="15622" max="15622" width="12.6640625" customWidth="1"/>
    <col min="15873" max="15873" width="8.109375" customWidth="1"/>
    <col min="15874" max="15874" width="41" customWidth="1"/>
    <col min="15875" max="15875" width="23" customWidth="1"/>
    <col min="15876" max="15876" width="21.88671875" customWidth="1"/>
    <col min="15877" max="15877" width="20.33203125" customWidth="1"/>
    <col min="15878" max="15878" width="12.6640625" customWidth="1"/>
    <col min="16129" max="16129" width="8.109375" customWidth="1"/>
    <col min="16130" max="16130" width="41" customWidth="1"/>
    <col min="16131" max="16131" width="23" customWidth="1"/>
    <col min="16132" max="16132" width="21.88671875" customWidth="1"/>
    <col min="16133" max="16133" width="20.33203125" customWidth="1"/>
    <col min="16134" max="16134" width="12.6640625" customWidth="1"/>
  </cols>
  <sheetData>
    <row r="1" spans="1:6" ht="35.25" customHeight="1">
      <c r="B1" s="709" t="s">
        <v>698</v>
      </c>
      <c r="C1" s="710"/>
      <c r="D1" s="710"/>
      <c r="E1" s="710"/>
      <c r="F1" s="710"/>
    </row>
    <row r="2" spans="1:6" ht="36" customHeight="1">
      <c r="A2" s="711" t="s">
        <v>686</v>
      </c>
      <c r="B2" s="712"/>
      <c r="C2" s="712"/>
      <c r="D2" s="713"/>
      <c r="E2" s="713"/>
      <c r="F2" s="714"/>
    </row>
    <row r="3" spans="1:6" ht="46.8">
      <c r="A3" s="366"/>
      <c r="B3" s="366" t="s">
        <v>53</v>
      </c>
      <c r="C3" s="366" t="s">
        <v>687</v>
      </c>
      <c r="D3" s="366" t="s">
        <v>688</v>
      </c>
      <c r="E3" s="366" t="s">
        <v>685</v>
      </c>
      <c r="F3" s="366" t="s">
        <v>483</v>
      </c>
    </row>
    <row r="4" spans="1:6" ht="15.6">
      <c r="A4" s="366"/>
      <c r="B4" s="366"/>
      <c r="C4" s="366" t="s">
        <v>114</v>
      </c>
      <c r="D4" s="366" t="s">
        <v>485</v>
      </c>
      <c r="E4" s="366" t="s">
        <v>485</v>
      </c>
      <c r="F4" s="366" t="s">
        <v>485</v>
      </c>
    </row>
    <row r="5" spans="1:6" ht="15.6">
      <c r="A5" s="366">
        <v>1</v>
      </c>
      <c r="B5" s="366">
        <v>2</v>
      </c>
      <c r="C5" s="366">
        <v>4</v>
      </c>
      <c r="D5" s="366">
        <v>5</v>
      </c>
      <c r="E5" s="366">
        <v>6</v>
      </c>
      <c r="F5" s="366">
        <v>7</v>
      </c>
    </row>
    <row r="6" spans="1:6" ht="30.75" customHeight="1">
      <c r="A6" s="367">
        <v>1</v>
      </c>
      <c r="B6" s="154" t="s">
        <v>486</v>
      </c>
      <c r="C6" s="155">
        <v>1907214</v>
      </c>
      <c r="D6" s="155">
        <v>1900152</v>
      </c>
      <c r="E6" s="155">
        <v>1900152</v>
      </c>
      <c r="F6" s="155">
        <v>1900001</v>
      </c>
    </row>
    <row r="7" spans="1:6" ht="23.25" customHeight="1">
      <c r="A7" s="367">
        <v>2</v>
      </c>
      <c r="B7" s="154" t="s">
        <v>487</v>
      </c>
      <c r="C7" s="155">
        <v>8000</v>
      </c>
      <c r="D7" s="155">
        <v>0</v>
      </c>
      <c r="E7" s="155">
        <v>0</v>
      </c>
      <c r="F7" s="155">
        <v>0</v>
      </c>
    </row>
    <row r="8" spans="1:6" ht="31.2">
      <c r="A8" s="367">
        <v>3</v>
      </c>
      <c r="B8" s="154" t="s">
        <v>488</v>
      </c>
      <c r="C8" s="155">
        <v>41800</v>
      </c>
      <c r="D8" s="155">
        <v>3400</v>
      </c>
      <c r="E8" s="155">
        <v>27800</v>
      </c>
      <c r="F8" s="155">
        <v>27800</v>
      </c>
    </row>
    <row r="9" spans="1:6" ht="31.2">
      <c r="A9" s="367">
        <v>4</v>
      </c>
      <c r="B9" s="154" t="s">
        <v>489</v>
      </c>
      <c r="C9" s="155">
        <v>1957014</v>
      </c>
      <c r="D9" s="155">
        <f>SUM(D6,D7,D8)</f>
        <v>1903552</v>
      </c>
      <c r="E9" s="155">
        <f>SUM(E6:E8)</f>
        <v>1927952</v>
      </c>
      <c r="F9" s="155">
        <f>SUM(F6,F7,F8)</f>
        <v>1927801</v>
      </c>
    </row>
    <row r="10" spans="1:6" ht="15.6">
      <c r="A10" s="367">
        <v>5</v>
      </c>
      <c r="B10" s="154" t="s">
        <v>490</v>
      </c>
      <c r="C10" s="155">
        <v>2200252</v>
      </c>
      <c r="D10" s="155">
        <v>2306448</v>
      </c>
      <c r="E10" s="155">
        <v>2306448</v>
      </c>
      <c r="F10" s="155">
        <v>2306448</v>
      </c>
    </row>
    <row r="11" spans="1:6" ht="46.8">
      <c r="A11" s="367">
        <v>6</v>
      </c>
      <c r="B11" s="154" t="s">
        <v>491</v>
      </c>
      <c r="C11" s="155">
        <v>360000</v>
      </c>
      <c r="D11" s="155">
        <v>360000</v>
      </c>
      <c r="E11" s="155">
        <v>538270</v>
      </c>
      <c r="F11" s="155">
        <v>538265</v>
      </c>
    </row>
    <row r="12" spans="1:6" ht="15.6">
      <c r="A12" s="367">
        <v>7</v>
      </c>
      <c r="B12" s="154" t="s">
        <v>492</v>
      </c>
      <c r="C12" s="155">
        <v>2560252</v>
      </c>
      <c r="D12" s="155">
        <f>SUM(D10:D11)</f>
        <v>2666448</v>
      </c>
      <c r="E12" s="155">
        <f>SUM(E10:E11)</f>
        <v>2844718</v>
      </c>
      <c r="F12" s="155">
        <f>SUM(F10:F11)</f>
        <v>2844713</v>
      </c>
    </row>
    <row r="13" spans="1:6" ht="15.6">
      <c r="A13" s="367">
        <v>8</v>
      </c>
      <c r="B13" s="157" t="s">
        <v>493</v>
      </c>
      <c r="C13" s="158">
        <v>4517266</v>
      </c>
      <c r="D13" s="158">
        <f>SUM(D9,D12)</f>
        <v>4570000</v>
      </c>
      <c r="E13" s="158">
        <f>SUM(E9,E12)</f>
        <v>4772670</v>
      </c>
      <c r="F13" s="158">
        <f>SUM(F9,F12)</f>
        <v>4772514</v>
      </c>
    </row>
    <row r="14" spans="1:6" ht="31.2">
      <c r="A14" s="367">
        <v>9</v>
      </c>
      <c r="B14" s="157" t="s">
        <v>494</v>
      </c>
      <c r="C14" s="158">
        <v>974326</v>
      </c>
      <c r="D14" s="158">
        <v>894000</v>
      </c>
      <c r="E14" s="158">
        <v>937020</v>
      </c>
      <c r="F14" s="158">
        <v>937020</v>
      </c>
    </row>
    <row r="15" spans="1:6" ht="15.6">
      <c r="A15" s="367">
        <v>10</v>
      </c>
      <c r="B15" s="154" t="s">
        <v>495</v>
      </c>
      <c r="C15" s="155">
        <v>971565</v>
      </c>
      <c r="D15" s="155">
        <v>894000</v>
      </c>
      <c r="E15" s="155">
        <v>0</v>
      </c>
      <c r="F15" s="155"/>
    </row>
    <row r="16" spans="1:6" ht="15.6">
      <c r="A16" s="367">
        <v>11</v>
      </c>
      <c r="B16" s="154" t="s">
        <v>496</v>
      </c>
      <c r="C16" s="155">
        <v>1333</v>
      </c>
      <c r="D16" s="155">
        <v>0</v>
      </c>
      <c r="E16" s="155">
        <v>0</v>
      </c>
      <c r="F16" s="155"/>
    </row>
    <row r="17" spans="1:6" ht="31.2">
      <c r="A17" s="367">
        <v>12</v>
      </c>
      <c r="B17" s="154" t="s">
        <v>497</v>
      </c>
      <c r="C17" s="155">
        <v>1428</v>
      </c>
      <c r="D17" s="155">
        <v>0</v>
      </c>
      <c r="E17" s="155">
        <v>0</v>
      </c>
      <c r="F17" s="155"/>
    </row>
    <row r="18" spans="1:6" ht="15.6">
      <c r="A18" s="367">
        <v>13</v>
      </c>
      <c r="B18" s="154" t="s">
        <v>498</v>
      </c>
      <c r="C18" s="155">
        <v>24461</v>
      </c>
      <c r="D18" s="155">
        <v>0</v>
      </c>
      <c r="E18" s="155">
        <v>0</v>
      </c>
      <c r="F18" s="155">
        <v>0</v>
      </c>
    </row>
    <row r="19" spans="1:6" ht="15.6">
      <c r="A19" s="367">
        <v>14</v>
      </c>
      <c r="B19" s="154" t="s">
        <v>499</v>
      </c>
      <c r="C19" s="155">
        <v>869738</v>
      </c>
      <c r="D19" s="155">
        <v>600000</v>
      </c>
      <c r="E19" s="155">
        <v>600000</v>
      </c>
      <c r="F19" s="155">
        <v>597429</v>
      </c>
    </row>
    <row r="20" spans="1:6" ht="15.6">
      <c r="A20" s="367">
        <v>15</v>
      </c>
      <c r="B20" s="154" t="s">
        <v>500</v>
      </c>
      <c r="C20" s="155">
        <v>894199</v>
      </c>
      <c r="D20" s="155">
        <f>SUM(D18:D19)</f>
        <v>600000</v>
      </c>
      <c r="E20" s="155">
        <f>SUM(E18:E19)</f>
        <v>600000</v>
      </c>
      <c r="F20" s="155">
        <f>SUM(F18:F19)</f>
        <v>597429</v>
      </c>
    </row>
    <row r="21" spans="1:6" ht="31.2">
      <c r="A21" s="367">
        <v>16</v>
      </c>
      <c r="B21" s="154" t="s">
        <v>501</v>
      </c>
      <c r="C21" s="155">
        <v>360643</v>
      </c>
      <c r="D21" s="155">
        <v>359592</v>
      </c>
      <c r="E21" s="155">
        <v>361792</v>
      </c>
      <c r="F21" s="155">
        <v>361715</v>
      </c>
    </row>
    <row r="22" spans="1:6" ht="31.2">
      <c r="A22" s="367">
        <v>17</v>
      </c>
      <c r="B22" s="154" t="s">
        <v>502</v>
      </c>
      <c r="C22" s="155">
        <v>190482</v>
      </c>
      <c r="D22" s="155">
        <v>159024</v>
      </c>
      <c r="E22" s="155">
        <v>162024</v>
      </c>
      <c r="F22" s="155">
        <v>161939</v>
      </c>
    </row>
    <row r="23" spans="1:6" ht="31.2">
      <c r="A23" s="367">
        <v>18</v>
      </c>
      <c r="B23" s="154" t="s">
        <v>503</v>
      </c>
      <c r="C23" s="155">
        <v>551125</v>
      </c>
      <c r="D23" s="155">
        <f>SUM(D21:D22)</f>
        <v>518616</v>
      </c>
      <c r="E23" s="155">
        <v>523816</v>
      </c>
      <c r="F23" s="155">
        <f>SUM(F21:F22)</f>
        <v>523654</v>
      </c>
    </row>
    <row r="24" spans="1:6" ht="15.6">
      <c r="A24" s="367">
        <v>19</v>
      </c>
      <c r="B24" s="154" t="s">
        <v>504</v>
      </c>
      <c r="C24" s="155">
        <v>1464913</v>
      </c>
      <c r="D24" s="155">
        <v>1400000</v>
      </c>
      <c r="E24" s="155">
        <v>1400000</v>
      </c>
      <c r="F24" s="155">
        <v>980849</v>
      </c>
    </row>
    <row r="25" spans="1:6" ht="31.2">
      <c r="A25" s="367">
        <v>20</v>
      </c>
      <c r="B25" s="154" t="s">
        <v>505</v>
      </c>
      <c r="C25" s="155">
        <v>236220</v>
      </c>
      <c r="D25" s="155">
        <v>250000</v>
      </c>
      <c r="E25" s="155">
        <v>250000</v>
      </c>
      <c r="F25" s="155">
        <v>0</v>
      </c>
    </row>
    <row r="26" spans="1:6" ht="31.2">
      <c r="A26" s="367">
        <v>21</v>
      </c>
      <c r="B26" s="154" t="s">
        <v>506</v>
      </c>
      <c r="C26" s="155">
        <v>804200</v>
      </c>
      <c r="D26" s="155">
        <v>433200</v>
      </c>
      <c r="E26" s="155">
        <v>433200</v>
      </c>
      <c r="F26" s="155">
        <v>286600</v>
      </c>
    </row>
    <row r="27" spans="1:6" ht="15.6">
      <c r="A27" s="367">
        <v>22</v>
      </c>
      <c r="B27" s="154" t="s">
        <v>507</v>
      </c>
      <c r="C27" s="155">
        <v>1237137</v>
      </c>
      <c r="D27" s="155">
        <v>1090316</v>
      </c>
      <c r="E27" s="155">
        <v>1225566</v>
      </c>
      <c r="F27" s="155">
        <v>1212119</v>
      </c>
    </row>
    <row r="28" spans="1:6" ht="15.6">
      <c r="A28" s="367">
        <v>23</v>
      </c>
      <c r="B28" s="154" t="s">
        <v>508</v>
      </c>
      <c r="C28" s="155">
        <v>111074</v>
      </c>
      <c r="D28" s="155"/>
      <c r="E28" s="155"/>
      <c r="F28" s="155"/>
    </row>
    <row r="29" spans="1:6" ht="15.6">
      <c r="A29" s="367">
        <v>24</v>
      </c>
      <c r="B29" s="154" t="s">
        <v>509</v>
      </c>
      <c r="C29" s="155">
        <v>3742470</v>
      </c>
      <c r="D29" s="155">
        <f>SUM(D24,D25,D26,D27)</f>
        <v>3173516</v>
      </c>
      <c r="E29" s="155">
        <f>SUM(E24,E25,E26,E27)</f>
        <v>3308766</v>
      </c>
      <c r="F29" s="155">
        <f>SUM(F24,F25,F26,F27)</f>
        <v>2479568</v>
      </c>
    </row>
    <row r="30" spans="1:6" ht="31.2">
      <c r="A30" s="367">
        <v>25</v>
      </c>
      <c r="B30" s="154" t="s">
        <v>510</v>
      </c>
      <c r="C30" s="155">
        <v>1036125</v>
      </c>
      <c r="D30" s="155">
        <v>869868</v>
      </c>
      <c r="E30" s="155">
        <v>850418</v>
      </c>
      <c r="F30" s="155">
        <v>642897</v>
      </c>
    </row>
    <row r="31" spans="1:6" ht="15.6">
      <c r="A31" s="367">
        <v>26</v>
      </c>
      <c r="B31" s="154" t="s">
        <v>511</v>
      </c>
      <c r="C31" s="155">
        <v>2667</v>
      </c>
      <c r="D31" s="155">
        <v>0</v>
      </c>
      <c r="E31" s="155">
        <v>0</v>
      </c>
      <c r="F31" s="155">
        <v>0</v>
      </c>
    </row>
    <row r="32" spans="1:6" ht="15.6">
      <c r="A32" s="367">
        <v>27</v>
      </c>
      <c r="B32" s="154" t="s">
        <v>512</v>
      </c>
      <c r="C32" s="155">
        <v>2667</v>
      </c>
      <c r="D32" s="155">
        <v>0</v>
      </c>
      <c r="E32" s="155">
        <v>0</v>
      </c>
      <c r="F32" s="155">
        <v>0</v>
      </c>
    </row>
    <row r="33" spans="1:6" ht="15.6">
      <c r="A33" s="367">
        <v>28</v>
      </c>
      <c r="B33" s="154" t="s">
        <v>513</v>
      </c>
      <c r="C33" s="155">
        <v>131356</v>
      </c>
      <c r="D33" s="155">
        <v>86000</v>
      </c>
      <c r="E33" s="155">
        <v>160250</v>
      </c>
      <c r="F33" s="155">
        <v>160217</v>
      </c>
    </row>
    <row r="34" spans="1:6" ht="31.2">
      <c r="A34" s="367">
        <v>29</v>
      </c>
      <c r="B34" s="154" t="s">
        <v>514</v>
      </c>
      <c r="C34" s="155">
        <v>1170148</v>
      </c>
      <c r="D34" s="155">
        <f>SUM(D30:D33)</f>
        <v>955868</v>
      </c>
      <c r="E34" s="155">
        <v>1010668</v>
      </c>
      <c r="F34" s="155">
        <f>SUM(F30:F33)</f>
        <v>803114</v>
      </c>
    </row>
    <row r="35" spans="1:6" ht="15.6">
      <c r="A35" s="367">
        <v>30</v>
      </c>
      <c r="B35" s="157" t="s">
        <v>515</v>
      </c>
      <c r="C35" s="158">
        <v>6357942</v>
      </c>
      <c r="D35" s="158">
        <f>SUM(D20,D23,D29,D34)</f>
        <v>5248000</v>
      </c>
      <c r="E35" s="158">
        <f>SUM(E20,E23,E29,E34)</f>
        <v>5443250</v>
      </c>
      <c r="F35" s="158">
        <f>SUM(F20,F23,F29,F34)</f>
        <v>4403765</v>
      </c>
    </row>
    <row r="36" spans="1:6" ht="55.5" customHeight="1">
      <c r="A36" s="367"/>
      <c r="B36" s="366" t="s">
        <v>53</v>
      </c>
      <c r="C36" s="366" t="s">
        <v>687</v>
      </c>
      <c r="D36" s="366" t="s">
        <v>688</v>
      </c>
      <c r="E36" s="366" t="s">
        <v>689</v>
      </c>
      <c r="F36" s="366" t="s">
        <v>483</v>
      </c>
    </row>
    <row r="37" spans="1:6" ht="15.6">
      <c r="A37" s="367">
        <v>31</v>
      </c>
      <c r="B37" s="154" t="s">
        <v>516</v>
      </c>
      <c r="C37" s="155">
        <v>1191000</v>
      </c>
      <c r="D37" s="155">
        <v>1124000</v>
      </c>
      <c r="E37" s="155">
        <v>1124000</v>
      </c>
      <c r="F37" s="155">
        <v>855000</v>
      </c>
    </row>
    <row r="38" spans="1:6" ht="31.2">
      <c r="A38" s="367">
        <v>32</v>
      </c>
      <c r="B38" s="154" t="s">
        <v>517</v>
      </c>
      <c r="C38" s="155">
        <v>1191000</v>
      </c>
      <c r="D38" s="155">
        <v>1124000</v>
      </c>
      <c r="E38" s="155">
        <v>1124000</v>
      </c>
      <c r="F38" s="155">
        <v>855000</v>
      </c>
    </row>
    <row r="39" spans="1:6" ht="31.2">
      <c r="A39" s="367">
        <v>33</v>
      </c>
      <c r="B39" s="157" t="s">
        <v>518</v>
      </c>
      <c r="C39" s="158">
        <v>1191000</v>
      </c>
      <c r="D39" s="158">
        <v>1124000</v>
      </c>
      <c r="E39" s="158">
        <v>1124000</v>
      </c>
      <c r="F39" s="158">
        <v>855000</v>
      </c>
    </row>
    <row r="40" spans="1:6" ht="31.2">
      <c r="A40" s="367">
        <v>34</v>
      </c>
      <c r="B40" s="154" t="s">
        <v>519</v>
      </c>
      <c r="C40" s="155">
        <v>397170</v>
      </c>
      <c r="D40" s="155">
        <v>0</v>
      </c>
      <c r="E40" s="155">
        <v>0</v>
      </c>
      <c r="F40" s="155">
        <v>0</v>
      </c>
    </row>
    <row r="41" spans="1:6" ht="31.2">
      <c r="A41" s="367">
        <v>35</v>
      </c>
      <c r="B41" s="154" t="s">
        <v>520</v>
      </c>
      <c r="C41" s="155">
        <v>4733628</v>
      </c>
      <c r="D41" s="155">
        <v>4854255</v>
      </c>
      <c r="E41" s="155">
        <v>4861139</v>
      </c>
      <c r="F41" s="155">
        <v>4861139</v>
      </c>
    </row>
    <row r="42" spans="1:6" ht="31.2">
      <c r="A42" s="367">
        <v>36</v>
      </c>
      <c r="B42" s="154" t="s">
        <v>521</v>
      </c>
      <c r="C42" s="155">
        <v>4385628</v>
      </c>
      <c r="D42" s="155">
        <v>4406255</v>
      </c>
      <c r="E42" s="155">
        <v>4402139</v>
      </c>
      <c r="F42" s="155">
        <v>4402139</v>
      </c>
    </row>
    <row r="43" spans="1:6" ht="31.2">
      <c r="A43" s="367">
        <v>37</v>
      </c>
      <c r="B43" s="154" t="s">
        <v>522</v>
      </c>
      <c r="C43" s="155">
        <v>348000</v>
      </c>
      <c r="D43" s="155">
        <v>348000</v>
      </c>
      <c r="E43" s="155">
        <v>359000</v>
      </c>
      <c r="F43" s="155">
        <v>359000</v>
      </c>
    </row>
    <row r="44" spans="1:6" ht="15.6">
      <c r="A44" s="367">
        <v>38</v>
      </c>
      <c r="B44" s="154" t="s">
        <v>523</v>
      </c>
      <c r="C44" s="155"/>
      <c r="D44" s="155">
        <v>100000</v>
      </c>
      <c r="E44" s="155">
        <v>100000</v>
      </c>
      <c r="F44" s="155">
        <v>100000</v>
      </c>
    </row>
    <row r="45" spans="1:6" ht="31.2">
      <c r="A45" s="367">
        <v>39</v>
      </c>
      <c r="B45" s="154" t="s">
        <v>524</v>
      </c>
      <c r="C45" s="155">
        <v>72000</v>
      </c>
      <c r="D45" s="155">
        <v>130000</v>
      </c>
      <c r="E45" s="155">
        <v>130000</v>
      </c>
      <c r="F45" s="155">
        <v>98000</v>
      </c>
    </row>
    <row r="46" spans="1:6" ht="15.6">
      <c r="A46" s="367">
        <v>40</v>
      </c>
      <c r="B46" s="154" t="s">
        <v>525</v>
      </c>
      <c r="C46" s="155">
        <v>48000</v>
      </c>
      <c r="D46" s="155"/>
      <c r="E46" s="155"/>
      <c r="F46" s="155">
        <v>42000</v>
      </c>
    </row>
    <row r="47" spans="1:6" ht="15.6">
      <c r="A47" s="367">
        <v>41</v>
      </c>
      <c r="B47" s="154" t="s">
        <v>526</v>
      </c>
      <c r="C47" s="155">
        <v>24000</v>
      </c>
      <c r="D47" s="155">
        <v>130000</v>
      </c>
      <c r="E47" s="155">
        <v>130000</v>
      </c>
      <c r="F47" s="155">
        <v>56000</v>
      </c>
    </row>
    <row r="48" spans="1:6" ht="15.6">
      <c r="A48" s="367">
        <v>42</v>
      </c>
      <c r="B48" s="154" t="s">
        <v>527</v>
      </c>
      <c r="C48" s="155">
        <v>0</v>
      </c>
      <c r="D48" s="155">
        <v>15775337</v>
      </c>
      <c r="E48" s="155">
        <v>7853193</v>
      </c>
      <c r="F48" s="155">
        <v>0</v>
      </c>
    </row>
    <row r="49" spans="1:6" ht="31.2">
      <c r="A49" s="367">
        <v>43</v>
      </c>
      <c r="B49" s="157" t="s">
        <v>528</v>
      </c>
      <c r="C49" s="158">
        <v>5202798</v>
      </c>
      <c r="D49" s="158">
        <f>SUM(D41,D45,D48)</f>
        <v>20759592</v>
      </c>
      <c r="E49" s="158">
        <f>SUM(E40,E41,E45,E48)</f>
        <v>12844332</v>
      </c>
      <c r="F49" s="158">
        <f>SUM(F40,F41,F45,F48)</f>
        <v>4959139</v>
      </c>
    </row>
    <row r="50" spans="1:6" ht="31.2">
      <c r="A50" s="367">
        <v>44</v>
      </c>
      <c r="B50" s="157" t="s">
        <v>529</v>
      </c>
      <c r="C50" s="158"/>
      <c r="D50" s="158"/>
      <c r="E50" s="158">
        <v>1758</v>
      </c>
      <c r="F50" s="158">
        <v>0</v>
      </c>
    </row>
    <row r="51" spans="1:6" ht="31.2">
      <c r="A51" s="367">
        <v>45</v>
      </c>
      <c r="B51" s="154" t="s">
        <v>530</v>
      </c>
      <c r="C51" s="155">
        <v>750000</v>
      </c>
      <c r="D51" s="155">
        <v>0</v>
      </c>
      <c r="E51" s="155">
        <v>0</v>
      </c>
      <c r="F51" s="155"/>
    </row>
    <row r="52" spans="1:6" ht="31.2">
      <c r="A52" s="367">
        <v>46</v>
      </c>
      <c r="B52" s="154" t="s">
        <v>531</v>
      </c>
      <c r="C52" s="155">
        <v>467504</v>
      </c>
      <c r="D52" s="155">
        <v>505170</v>
      </c>
      <c r="E52" s="155">
        <v>7692716</v>
      </c>
      <c r="F52" s="155">
        <v>7692637</v>
      </c>
    </row>
    <row r="53" spans="1:6" ht="15.6">
      <c r="A53" s="367">
        <v>47</v>
      </c>
      <c r="B53" s="154" t="s">
        <v>532</v>
      </c>
      <c r="C53" s="155"/>
      <c r="D53" s="155">
        <v>1917244</v>
      </c>
      <c r="E53" s="155"/>
      <c r="F53" s="155"/>
    </row>
    <row r="54" spans="1:6" ht="31.2">
      <c r="A54" s="367">
        <v>48</v>
      </c>
      <c r="B54" s="154" t="s">
        <v>533</v>
      </c>
      <c r="C54" s="155">
        <v>328719</v>
      </c>
      <c r="D54" s="155">
        <v>654051</v>
      </c>
      <c r="E54" s="155">
        <v>2077034</v>
      </c>
      <c r="F54" s="155">
        <v>2077011</v>
      </c>
    </row>
    <row r="55" spans="1:6" ht="15.6">
      <c r="A55" s="367">
        <v>49</v>
      </c>
      <c r="B55" s="157" t="s">
        <v>534</v>
      </c>
      <c r="C55" s="158">
        <v>1546223</v>
      </c>
      <c r="D55" s="158">
        <f>SUM(D51:D54)</f>
        <v>3076465</v>
      </c>
      <c r="E55" s="158">
        <f>SUM(E51:E54)</f>
        <v>9769750</v>
      </c>
      <c r="F55" s="158">
        <f>SUM(F51:F54)</f>
        <v>9769648</v>
      </c>
    </row>
    <row r="56" spans="1:6" ht="15.6">
      <c r="A56" s="367">
        <v>50</v>
      </c>
      <c r="B56" s="154" t="s">
        <v>535</v>
      </c>
      <c r="C56" s="155">
        <v>21223259</v>
      </c>
      <c r="D56" s="155">
        <v>787402</v>
      </c>
      <c r="E56" s="155">
        <v>787402</v>
      </c>
      <c r="F56" s="155">
        <v>0</v>
      </c>
    </row>
    <row r="57" spans="1:6" ht="31.2">
      <c r="A57" s="367">
        <v>51</v>
      </c>
      <c r="B57" s="154" t="s">
        <v>536</v>
      </c>
      <c r="C57" s="155">
        <v>5595280</v>
      </c>
      <c r="D57" s="155">
        <v>212598</v>
      </c>
      <c r="E57" s="155">
        <v>212598</v>
      </c>
      <c r="F57" s="155">
        <v>0</v>
      </c>
    </row>
    <row r="58" spans="1:6" ht="15.6">
      <c r="A58" s="367">
        <v>52</v>
      </c>
      <c r="B58" s="157" t="s">
        <v>537</v>
      </c>
      <c r="C58" s="158">
        <v>26818539</v>
      </c>
      <c r="D58" s="158">
        <f>SUM(D56:D57)</f>
        <v>1000000</v>
      </c>
      <c r="E58" s="158">
        <f>SUM(E56:E57)</f>
        <v>1000000</v>
      </c>
      <c r="F58" s="158">
        <f>SUM(F56:F57)</f>
        <v>0</v>
      </c>
    </row>
    <row r="59" spans="1:6" ht="15.6">
      <c r="A59" s="367">
        <v>53</v>
      </c>
      <c r="B59" s="157" t="s">
        <v>538</v>
      </c>
      <c r="C59" s="158">
        <v>46608094</v>
      </c>
      <c r="D59" s="158">
        <f>SUM(D13,D14,D35,D39,D49,D55,D58)</f>
        <v>36672057</v>
      </c>
      <c r="E59" s="158">
        <f>SUM(E13,E14,E35,E39,E49,E50,E55,E58)</f>
        <v>35892780</v>
      </c>
      <c r="F59" s="158">
        <f>SUM(F13,F14,F35,F39,F49,F50,F55,F58)</f>
        <v>25697086</v>
      </c>
    </row>
    <row r="60" spans="1:6" ht="31.2">
      <c r="A60" s="368">
        <v>54</v>
      </c>
      <c r="B60" s="154" t="s">
        <v>539</v>
      </c>
      <c r="C60" s="155">
        <v>485308</v>
      </c>
      <c r="D60" s="155">
        <v>437372</v>
      </c>
      <c r="E60" s="155">
        <v>437372</v>
      </c>
      <c r="F60" s="155">
        <v>437372</v>
      </c>
    </row>
    <row r="61" spans="1:6" ht="31.2">
      <c r="A61" s="368">
        <v>55</v>
      </c>
      <c r="B61" s="154" t="s">
        <v>540</v>
      </c>
      <c r="C61" s="155">
        <v>30000000</v>
      </c>
      <c r="D61" s="155">
        <v>0</v>
      </c>
      <c r="E61" s="155">
        <v>0</v>
      </c>
      <c r="F61" s="155">
        <v>0</v>
      </c>
    </row>
    <row r="62" spans="1:6" ht="15.6">
      <c r="A62" s="368">
        <v>56</v>
      </c>
      <c r="B62" s="157" t="s">
        <v>541</v>
      </c>
      <c r="C62" s="158">
        <v>30485308</v>
      </c>
      <c r="D62" s="158">
        <v>437372</v>
      </c>
      <c r="E62" s="158">
        <v>437372</v>
      </c>
      <c r="F62" s="158">
        <f>SUM(F60:F61)</f>
        <v>437372</v>
      </c>
    </row>
    <row r="63" spans="1:6" ht="15.6">
      <c r="A63" s="368">
        <v>57</v>
      </c>
      <c r="B63" s="157" t="s">
        <v>542</v>
      </c>
      <c r="C63" s="158">
        <f>SUM(C59,C62)</f>
        <v>77093402</v>
      </c>
      <c r="D63" s="158">
        <f>SUM(D59,D62)</f>
        <v>37109429</v>
      </c>
      <c r="E63" s="158">
        <f>SUM(E59,E62)</f>
        <v>36330152</v>
      </c>
      <c r="F63" s="158">
        <f>SUM(F59,F62)</f>
        <v>26134458</v>
      </c>
    </row>
    <row r="64" spans="1:6" ht="15.6">
      <c r="A64" s="368"/>
      <c r="B64" s="157"/>
      <c r="C64" s="158"/>
      <c r="D64" s="155"/>
      <c r="E64" s="155"/>
      <c r="F64" s="155"/>
    </row>
    <row r="65" spans="1:6" ht="62.25" customHeight="1">
      <c r="A65" s="368"/>
      <c r="B65" s="366" t="s">
        <v>543</v>
      </c>
      <c r="C65" s="366" t="s">
        <v>687</v>
      </c>
      <c r="D65" s="366" t="s">
        <v>688</v>
      </c>
      <c r="E65" s="366" t="s">
        <v>689</v>
      </c>
      <c r="F65" s="366" t="s">
        <v>483</v>
      </c>
    </row>
    <row r="66" spans="1:6" ht="26.25" customHeight="1">
      <c r="A66" s="369">
        <v>1</v>
      </c>
      <c r="B66" s="154" t="s">
        <v>544</v>
      </c>
      <c r="C66" s="155">
        <v>7655130</v>
      </c>
      <c r="D66" s="155">
        <v>7666448</v>
      </c>
      <c r="E66" s="155">
        <v>7666448</v>
      </c>
      <c r="F66" s="155">
        <v>7666448</v>
      </c>
    </row>
    <row r="67" spans="1:6" ht="27" customHeight="1">
      <c r="A67" s="368">
        <v>2</v>
      </c>
      <c r="B67" s="154" t="s">
        <v>545</v>
      </c>
      <c r="C67" s="155">
        <v>1539000</v>
      </c>
      <c r="D67" s="155">
        <v>1472000</v>
      </c>
      <c r="E67" s="155">
        <v>1472000</v>
      </c>
      <c r="F67" s="155">
        <v>1472000</v>
      </c>
    </row>
    <row r="68" spans="1:6" ht="31.2">
      <c r="A68" s="367">
        <v>3</v>
      </c>
      <c r="B68" s="154" t="s">
        <v>546</v>
      </c>
      <c r="C68" s="155">
        <v>1200000</v>
      </c>
      <c r="D68" s="155">
        <v>1800000</v>
      </c>
      <c r="E68" s="155">
        <v>1800000</v>
      </c>
      <c r="F68" s="155">
        <v>1800000</v>
      </c>
    </row>
    <row r="69" spans="1:6" ht="31.2">
      <c r="A69" s="367">
        <v>4</v>
      </c>
      <c r="B69" s="154" t="s">
        <v>547</v>
      </c>
      <c r="C69" s="155">
        <v>928128</v>
      </c>
      <c r="D69" s="155">
        <v>0</v>
      </c>
      <c r="E69" s="155">
        <v>245158</v>
      </c>
      <c r="F69" s="155">
        <v>245158</v>
      </c>
    </row>
    <row r="70" spans="1:6" ht="31.2">
      <c r="A70" s="367">
        <v>5</v>
      </c>
      <c r="B70" s="154" t="s">
        <v>548</v>
      </c>
      <c r="C70" s="155">
        <v>11322258</v>
      </c>
      <c r="D70" s="155">
        <v>10938448</v>
      </c>
      <c r="E70" s="155">
        <f>SUM(E66:E69)</f>
        <v>11183606</v>
      </c>
      <c r="F70" s="155">
        <f>SUM(F66:F69)</f>
        <v>11183606</v>
      </c>
    </row>
    <row r="71" spans="1:6" ht="31.2">
      <c r="A71" s="367">
        <v>6</v>
      </c>
      <c r="B71" s="154" t="s">
        <v>549</v>
      </c>
      <c r="C71" s="155">
        <v>312229</v>
      </c>
      <c r="D71" s="161">
        <v>0</v>
      </c>
      <c r="E71" s="161">
        <v>29040</v>
      </c>
      <c r="F71" s="161">
        <v>29040</v>
      </c>
    </row>
    <row r="72" spans="1:6" ht="15.6">
      <c r="A72" s="367">
        <v>7</v>
      </c>
      <c r="B72" s="154" t="s">
        <v>550</v>
      </c>
      <c r="C72" s="155">
        <v>180996</v>
      </c>
      <c r="D72" s="161">
        <v>0</v>
      </c>
      <c r="E72" s="161">
        <v>0</v>
      </c>
      <c r="F72" s="161">
        <v>0</v>
      </c>
    </row>
    <row r="73" spans="1:6" ht="31.2">
      <c r="A73" s="367">
        <v>8</v>
      </c>
      <c r="B73" s="154" t="s">
        <v>551</v>
      </c>
      <c r="C73" s="155">
        <v>131233</v>
      </c>
      <c r="D73" s="161">
        <v>0</v>
      </c>
      <c r="E73" s="161">
        <v>0</v>
      </c>
      <c r="F73" s="161">
        <v>0</v>
      </c>
    </row>
    <row r="74" spans="1:6" ht="31.2">
      <c r="A74" s="367">
        <v>9</v>
      </c>
      <c r="B74" s="157" t="s">
        <v>552</v>
      </c>
      <c r="C74" s="158">
        <v>11634487</v>
      </c>
      <c r="D74" s="439">
        <v>10938448</v>
      </c>
      <c r="E74" s="439">
        <f>SUM(E70,E71)</f>
        <v>11212646</v>
      </c>
      <c r="F74" s="439">
        <f>SUM(F70,F71)</f>
        <v>11212646</v>
      </c>
    </row>
    <row r="75" spans="1:6" ht="31.2">
      <c r="A75" s="367">
        <v>10</v>
      </c>
      <c r="B75" s="154" t="s">
        <v>553</v>
      </c>
      <c r="C75" s="155">
        <v>641565</v>
      </c>
      <c r="D75" s="155">
        <v>0</v>
      </c>
      <c r="E75" s="155">
        <v>0</v>
      </c>
      <c r="F75" s="155">
        <v>0</v>
      </c>
    </row>
    <row r="76" spans="1:6" ht="31.2">
      <c r="A76" s="367">
        <v>11</v>
      </c>
      <c r="B76" s="154" t="s">
        <v>554</v>
      </c>
      <c r="C76" s="155">
        <v>250000</v>
      </c>
      <c r="D76" s="155">
        <v>0</v>
      </c>
      <c r="E76" s="155">
        <v>0</v>
      </c>
      <c r="F76" s="155">
        <v>0</v>
      </c>
    </row>
    <row r="77" spans="1:6" ht="31.2">
      <c r="A77" s="367">
        <v>12</v>
      </c>
      <c r="B77" s="154" t="s">
        <v>555</v>
      </c>
      <c r="C77" s="155">
        <v>250000</v>
      </c>
      <c r="D77" s="161">
        <v>0</v>
      </c>
      <c r="E77" s="161">
        <v>0</v>
      </c>
      <c r="F77" s="161">
        <v>0</v>
      </c>
    </row>
    <row r="78" spans="1:6" ht="31.2">
      <c r="A78" s="367">
        <v>13</v>
      </c>
      <c r="B78" s="154" t="s">
        <v>556</v>
      </c>
      <c r="C78" s="155">
        <v>0</v>
      </c>
      <c r="D78" s="161">
        <v>0</v>
      </c>
      <c r="E78" s="440">
        <v>0</v>
      </c>
      <c r="F78" s="440">
        <v>0</v>
      </c>
    </row>
    <row r="79" spans="1:6" ht="31.2">
      <c r="A79" s="367">
        <v>14</v>
      </c>
      <c r="B79" s="157" t="s">
        <v>557</v>
      </c>
      <c r="C79" s="158">
        <v>891565</v>
      </c>
      <c r="D79" s="158">
        <v>0</v>
      </c>
      <c r="E79" s="158">
        <f>SUM(E75,E76)</f>
        <v>0</v>
      </c>
      <c r="F79" s="158">
        <f>SUM(F75,F76)</f>
        <v>0</v>
      </c>
    </row>
    <row r="80" spans="1:6" ht="15.6">
      <c r="A80" s="367">
        <v>15</v>
      </c>
      <c r="B80" s="154" t="s">
        <v>558</v>
      </c>
      <c r="C80" s="155">
        <v>1846083</v>
      </c>
      <c r="D80" s="161">
        <v>1800000</v>
      </c>
      <c r="E80" s="161">
        <v>1819431</v>
      </c>
      <c r="F80" s="440">
        <f>SUM(F81,F82)</f>
        <v>1819431</v>
      </c>
    </row>
    <row r="81" spans="1:6" ht="31.2">
      <c r="A81" s="367">
        <v>16</v>
      </c>
      <c r="B81" s="154" t="s">
        <v>559</v>
      </c>
      <c r="C81" s="155">
        <v>823000</v>
      </c>
      <c r="D81" s="155">
        <v>800000</v>
      </c>
      <c r="E81" s="155">
        <v>831150</v>
      </c>
      <c r="F81" s="155">
        <v>831150</v>
      </c>
    </row>
    <row r="82" spans="1:6" ht="15.6">
      <c r="A82" s="367">
        <v>17</v>
      </c>
      <c r="B82" s="154" t="s">
        <v>560</v>
      </c>
      <c r="C82" s="155">
        <v>1023083</v>
      </c>
      <c r="D82" s="155">
        <v>1000000</v>
      </c>
      <c r="E82" s="155">
        <v>988281</v>
      </c>
      <c r="F82" s="155">
        <v>988281</v>
      </c>
    </row>
    <row r="83" spans="1:6" ht="15.6">
      <c r="A83" s="367">
        <v>18</v>
      </c>
      <c r="B83" s="154" t="s">
        <v>561</v>
      </c>
      <c r="C83" s="155">
        <v>4326155</v>
      </c>
      <c r="D83" s="155">
        <v>4300000</v>
      </c>
      <c r="E83" s="155">
        <v>2257309</v>
      </c>
      <c r="F83" s="155">
        <v>2257309</v>
      </c>
    </row>
    <row r="84" spans="1:6" ht="46.8">
      <c r="A84" s="367">
        <v>19</v>
      </c>
      <c r="B84" s="154" t="s">
        <v>562</v>
      </c>
      <c r="C84" s="155">
        <v>4326155</v>
      </c>
      <c r="D84" s="155">
        <v>4300000</v>
      </c>
      <c r="E84" s="155">
        <v>2257309</v>
      </c>
      <c r="F84" s="155">
        <v>2257309</v>
      </c>
    </row>
    <row r="85" spans="1:6" ht="15.6">
      <c r="A85" s="367">
        <v>20</v>
      </c>
      <c r="B85" s="154" t="s">
        <v>563</v>
      </c>
      <c r="C85" s="155">
        <v>1067869</v>
      </c>
      <c r="D85" s="155">
        <v>1000000</v>
      </c>
      <c r="E85" s="155">
        <v>1174848</v>
      </c>
      <c r="F85" s="155">
        <v>1174848</v>
      </c>
    </row>
    <row r="86" spans="1:6" ht="15.6">
      <c r="A86" s="367">
        <v>21</v>
      </c>
      <c r="B86" s="154" t="s">
        <v>564</v>
      </c>
      <c r="C86" s="155">
        <v>1658</v>
      </c>
      <c r="D86" s="161">
        <v>0</v>
      </c>
      <c r="E86" s="161">
        <v>7089</v>
      </c>
      <c r="F86" s="161">
        <v>7089</v>
      </c>
    </row>
    <row r="87" spans="1:6" ht="15.6">
      <c r="A87" s="367">
        <v>22</v>
      </c>
      <c r="B87" s="157" t="s">
        <v>565</v>
      </c>
      <c r="C87" s="158">
        <v>7241765</v>
      </c>
      <c r="D87" s="370">
        <f>SUM(D80,D83,D85)</f>
        <v>7100000</v>
      </c>
      <c r="E87" s="370">
        <f>SUM(E80,E83,E85,E86)</f>
        <v>5258677</v>
      </c>
      <c r="F87" s="370">
        <f>SUM(F80,F83,F85,F86)</f>
        <v>5258677</v>
      </c>
    </row>
    <row r="88" spans="1:6" ht="15.6">
      <c r="A88" s="367">
        <v>23</v>
      </c>
      <c r="B88" s="154" t="s">
        <v>566</v>
      </c>
      <c r="C88" s="155">
        <v>182500</v>
      </c>
      <c r="D88" s="441">
        <v>180000</v>
      </c>
      <c r="E88" s="441">
        <v>379430</v>
      </c>
      <c r="F88" s="441">
        <v>379430</v>
      </c>
    </row>
    <row r="89" spans="1:6" ht="31.2">
      <c r="A89" s="367">
        <v>24</v>
      </c>
      <c r="B89" s="154" t="s">
        <v>567</v>
      </c>
      <c r="C89" s="155">
        <v>182500</v>
      </c>
      <c r="D89" s="441">
        <v>180000</v>
      </c>
      <c r="E89" s="441">
        <v>303155</v>
      </c>
      <c r="F89" s="441">
        <v>303155</v>
      </c>
    </row>
    <row r="90" spans="1:6" ht="31.2">
      <c r="A90" s="367">
        <v>25</v>
      </c>
      <c r="B90" s="154" t="s">
        <v>568</v>
      </c>
      <c r="C90" s="155">
        <v>0</v>
      </c>
      <c r="D90" s="441">
        <v>0</v>
      </c>
      <c r="E90" s="441">
        <v>16163</v>
      </c>
      <c r="F90" s="441">
        <v>16163</v>
      </c>
    </row>
    <row r="91" spans="1:6" ht="15.6">
      <c r="A91" s="367">
        <v>26</v>
      </c>
      <c r="B91" s="154" t="s">
        <v>569</v>
      </c>
      <c r="C91" s="155">
        <v>210000</v>
      </c>
      <c r="D91" s="441">
        <v>210000</v>
      </c>
      <c r="E91" s="441">
        <v>210000</v>
      </c>
      <c r="F91" s="441">
        <v>210000</v>
      </c>
    </row>
    <row r="92" spans="1:6" ht="31.2">
      <c r="A92" s="367">
        <v>27</v>
      </c>
      <c r="B92" s="154" t="s">
        <v>570</v>
      </c>
      <c r="C92" s="155">
        <v>29615</v>
      </c>
      <c r="D92" s="441">
        <v>25000</v>
      </c>
      <c r="E92" s="441">
        <v>1548</v>
      </c>
      <c r="F92" s="441">
        <v>1548</v>
      </c>
    </row>
    <row r="93" spans="1:6" ht="15.6">
      <c r="A93" s="367">
        <v>28</v>
      </c>
      <c r="B93" s="154" t="s">
        <v>571</v>
      </c>
      <c r="C93" s="155">
        <v>284497</v>
      </c>
      <c r="D93" s="441">
        <v>285000</v>
      </c>
      <c r="E93" s="441">
        <v>428574</v>
      </c>
      <c r="F93" s="441">
        <v>428574</v>
      </c>
    </row>
    <row r="94" spans="1:6" ht="15.6">
      <c r="A94" s="367">
        <v>29</v>
      </c>
      <c r="B94" s="154" t="s">
        <v>572</v>
      </c>
      <c r="C94" s="155">
        <v>14060</v>
      </c>
      <c r="D94" s="441">
        <v>0</v>
      </c>
      <c r="E94" s="441"/>
      <c r="F94" s="441"/>
    </row>
    <row r="95" spans="1:6" ht="15.6">
      <c r="A95" s="367">
        <v>30</v>
      </c>
      <c r="B95" s="157" t="s">
        <v>573</v>
      </c>
      <c r="C95" s="158">
        <v>706612</v>
      </c>
      <c r="D95" s="439">
        <f>SUM(D88,D91,D92,D93)</f>
        <v>700000</v>
      </c>
      <c r="E95" s="439">
        <f>SUM(E88,E90,E91,E92,E93)</f>
        <v>1035715</v>
      </c>
      <c r="F95" s="439">
        <f>SUM(F88,F90,F91,F92,F93)</f>
        <v>1035715</v>
      </c>
    </row>
    <row r="96" spans="1:6" ht="15.6">
      <c r="A96" s="367">
        <v>31</v>
      </c>
      <c r="B96" s="157" t="s">
        <v>574</v>
      </c>
      <c r="C96" s="158">
        <v>20474429</v>
      </c>
      <c r="D96" s="439">
        <f>SUM(D74,D79,D87,D95)</f>
        <v>18738448</v>
      </c>
      <c r="E96" s="439">
        <f>SUM(E74,E79,E87,E95)</f>
        <v>17507038</v>
      </c>
      <c r="F96" s="439">
        <f>SUM(F74,F79,F87,F95)</f>
        <v>17507038</v>
      </c>
    </row>
    <row r="97" spans="1:6" ht="31.2">
      <c r="A97" s="367">
        <v>32</v>
      </c>
      <c r="B97" s="154" t="s">
        <v>575</v>
      </c>
      <c r="C97" s="155">
        <v>44442816</v>
      </c>
      <c r="D97" s="441">
        <v>18370981</v>
      </c>
      <c r="E97" s="441">
        <v>18370981</v>
      </c>
      <c r="F97" s="441">
        <v>18370981</v>
      </c>
    </row>
    <row r="98" spans="1:6" ht="31.2">
      <c r="A98" s="367">
        <v>33</v>
      </c>
      <c r="B98" s="154" t="s">
        <v>576</v>
      </c>
      <c r="C98" s="155">
        <v>547138</v>
      </c>
      <c r="D98" s="441">
        <v>0</v>
      </c>
      <c r="E98" s="441">
        <v>452133</v>
      </c>
      <c r="F98" s="441">
        <v>452133</v>
      </c>
    </row>
    <row r="99" spans="1:6" ht="15.6">
      <c r="A99" s="367">
        <v>34</v>
      </c>
      <c r="B99" s="154" t="s">
        <v>577</v>
      </c>
      <c r="C99" s="155">
        <v>30000000</v>
      </c>
      <c r="D99" s="441">
        <v>0</v>
      </c>
      <c r="E99" s="441">
        <v>0</v>
      </c>
      <c r="F99" s="441">
        <v>0</v>
      </c>
    </row>
    <row r="100" spans="1:6" ht="31.2">
      <c r="A100" s="367">
        <v>35</v>
      </c>
      <c r="B100" s="157" t="s">
        <v>578</v>
      </c>
      <c r="C100" s="158">
        <v>74989954</v>
      </c>
      <c r="D100" s="439">
        <f>SUM(D97:D99)</f>
        <v>18370981</v>
      </c>
      <c r="E100" s="439"/>
      <c r="F100" s="439">
        <f>SUM(F97:F99)</f>
        <v>18823114</v>
      </c>
    </row>
    <row r="101" spans="1:6" ht="28.5" customHeight="1">
      <c r="A101" s="367">
        <v>36</v>
      </c>
      <c r="B101" s="157" t="s">
        <v>579</v>
      </c>
      <c r="C101" s="370">
        <f>SUM(C96,C100)</f>
        <v>95464383</v>
      </c>
      <c r="D101" s="370">
        <f>SUM(D96,D100)</f>
        <v>37109429</v>
      </c>
      <c r="E101" s="370">
        <f>SUM(E96,E100)</f>
        <v>17507038</v>
      </c>
      <c r="F101" s="370">
        <f>SUM(F96,F100)</f>
        <v>36330152</v>
      </c>
    </row>
  </sheetData>
  <mergeCells count="2">
    <mergeCell ref="B1:F1"/>
    <mergeCell ref="A2:F2"/>
  </mergeCells>
  <pageMargins left="0.7" right="0.7" top="0.75" bottom="0.75" header="0.3" footer="0.3"/>
  <pageSetup paperSize="9" scale="73" orientation="portrait" r:id="rId1"/>
  <rowBreaks count="2" manualBreakCount="2">
    <brk id="35" max="16383" man="1"/>
    <brk id="6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X26"/>
  <sheetViews>
    <sheetView zoomScaleNormal="100" workbookViewId="0">
      <selection activeCell="B2" sqref="B2:M2"/>
    </sheetView>
  </sheetViews>
  <sheetFormatPr defaultRowHeight="14.4"/>
  <cols>
    <col min="1" max="1" width="4.109375" style="371" customWidth="1"/>
    <col min="2" max="2" width="29.109375" style="393" customWidth="1"/>
    <col min="3" max="3" width="16.109375" style="371" customWidth="1"/>
    <col min="4" max="4" width="12.88671875" style="371" customWidth="1"/>
    <col min="5" max="7" width="14.5546875" style="371" customWidth="1"/>
    <col min="8" max="8" width="29.6640625" style="371" customWidth="1"/>
    <col min="9" max="9" width="15.109375" style="371" customWidth="1"/>
    <col min="10" max="10" width="13.5546875" style="371" customWidth="1"/>
    <col min="11" max="14" width="13.88671875" style="371" customWidth="1"/>
    <col min="15" max="258" width="9.109375" style="371"/>
    <col min="260" max="260" width="4.109375" customWidth="1"/>
    <col min="261" max="261" width="30.33203125" customWidth="1"/>
    <col min="262" max="262" width="12.5546875" customWidth="1"/>
    <col min="263" max="263" width="12.6640625" customWidth="1"/>
    <col min="264" max="264" width="12.88671875" customWidth="1"/>
    <col min="265" max="265" width="30.33203125" customWidth="1"/>
    <col min="266" max="266" width="12.6640625" customWidth="1"/>
    <col min="267" max="267" width="11.33203125" customWidth="1"/>
    <col min="268" max="268" width="0" hidden="1" customWidth="1"/>
    <col min="269" max="269" width="13.5546875" customWidth="1"/>
    <col min="516" max="516" width="4.109375" customWidth="1"/>
    <col min="517" max="517" width="30.33203125" customWidth="1"/>
    <col min="518" max="518" width="12.5546875" customWidth="1"/>
    <col min="519" max="519" width="12.6640625" customWidth="1"/>
    <col min="520" max="520" width="12.88671875" customWidth="1"/>
    <col min="521" max="521" width="30.33203125" customWidth="1"/>
    <col min="522" max="522" width="12.6640625" customWidth="1"/>
    <col min="523" max="523" width="11.33203125" customWidth="1"/>
    <col min="524" max="524" width="0" hidden="1" customWidth="1"/>
    <col min="525" max="525" width="13.5546875" customWidth="1"/>
    <col min="772" max="772" width="4.109375" customWidth="1"/>
    <col min="773" max="773" width="30.33203125" customWidth="1"/>
    <col min="774" max="774" width="12.5546875" customWidth="1"/>
    <col min="775" max="775" width="12.6640625" customWidth="1"/>
    <col min="776" max="776" width="12.88671875" customWidth="1"/>
    <col min="777" max="777" width="30.33203125" customWidth="1"/>
    <col min="778" max="778" width="12.6640625" customWidth="1"/>
    <col min="779" max="779" width="11.33203125" customWidth="1"/>
    <col min="780" max="780" width="0" hidden="1" customWidth="1"/>
    <col min="781" max="781" width="13.5546875" customWidth="1"/>
    <col min="1028" max="1028" width="4.109375" customWidth="1"/>
    <col min="1029" max="1029" width="30.33203125" customWidth="1"/>
    <col min="1030" max="1030" width="12.5546875" customWidth="1"/>
    <col min="1031" max="1031" width="12.6640625" customWidth="1"/>
    <col min="1032" max="1032" width="12.88671875" customWidth="1"/>
    <col min="1033" max="1033" width="30.33203125" customWidth="1"/>
    <col min="1034" max="1034" width="12.6640625" customWidth="1"/>
    <col min="1035" max="1035" width="11.33203125" customWidth="1"/>
    <col min="1036" max="1036" width="0" hidden="1" customWidth="1"/>
    <col min="1037" max="1037" width="13.5546875" customWidth="1"/>
    <col min="1284" max="1284" width="4.109375" customWidth="1"/>
    <col min="1285" max="1285" width="30.33203125" customWidth="1"/>
    <col min="1286" max="1286" width="12.5546875" customWidth="1"/>
    <col min="1287" max="1287" width="12.6640625" customWidth="1"/>
    <col min="1288" max="1288" width="12.88671875" customWidth="1"/>
    <col min="1289" max="1289" width="30.33203125" customWidth="1"/>
    <col min="1290" max="1290" width="12.6640625" customWidth="1"/>
    <col min="1291" max="1291" width="11.33203125" customWidth="1"/>
    <col min="1292" max="1292" width="0" hidden="1" customWidth="1"/>
    <col min="1293" max="1293" width="13.5546875" customWidth="1"/>
    <col min="1540" max="1540" width="4.109375" customWidth="1"/>
    <col min="1541" max="1541" width="30.33203125" customWidth="1"/>
    <col min="1542" max="1542" width="12.5546875" customWidth="1"/>
    <col min="1543" max="1543" width="12.6640625" customWidth="1"/>
    <col min="1544" max="1544" width="12.88671875" customWidth="1"/>
    <col min="1545" max="1545" width="30.33203125" customWidth="1"/>
    <col min="1546" max="1546" width="12.6640625" customWidth="1"/>
    <col min="1547" max="1547" width="11.33203125" customWidth="1"/>
    <col min="1548" max="1548" width="0" hidden="1" customWidth="1"/>
    <col min="1549" max="1549" width="13.5546875" customWidth="1"/>
    <col min="1796" max="1796" width="4.109375" customWidth="1"/>
    <col min="1797" max="1797" width="30.33203125" customWidth="1"/>
    <col min="1798" max="1798" width="12.5546875" customWidth="1"/>
    <col min="1799" max="1799" width="12.6640625" customWidth="1"/>
    <col min="1800" max="1800" width="12.88671875" customWidth="1"/>
    <col min="1801" max="1801" width="30.33203125" customWidth="1"/>
    <col min="1802" max="1802" width="12.6640625" customWidth="1"/>
    <col min="1803" max="1803" width="11.33203125" customWidth="1"/>
    <col min="1804" max="1804" width="0" hidden="1" customWidth="1"/>
    <col min="1805" max="1805" width="13.5546875" customWidth="1"/>
    <col min="2052" max="2052" width="4.109375" customWidth="1"/>
    <col min="2053" max="2053" width="30.33203125" customWidth="1"/>
    <col min="2054" max="2054" width="12.5546875" customWidth="1"/>
    <col min="2055" max="2055" width="12.6640625" customWidth="1"/>
    <col min="2056" max="2056" width="12.88671875" customWidth="1"/>
    <col min="2057" max="2057" width="30.33203125" customWidth="1"/>
    <col min="2058" max="2058" width="12.6640625" customWidth="1"/>
    <col min="2059" max="2059" width="11.33203125" customWidth="1"/>
    <col min="2060" max="2060" width="0" hidden="1" customWidth="1"/>
    <col min="2061" max="2061" width="13.5546875" customWidth="1"/>
    <col min="2308" max="2308" width="4.109375" customWidth="1"/>
    <col min="2309" max="2309" width="30.33203125" customWidth="1"/>
    <col min="2310" max="2310" width="12.5546875" customWidth="1"/>
    <col min="2311" max="2311" width="12.6640625" customWidth="1"/>
    <col min="2312" max="2312" width="12.88671875" customWidth="1"/>
    <col min="2313" max="2313" width="30.33203125" customWidth="1"/>
    <col min="2314" max="2314" width="12.6640625" customWidth="1"/>
    <col min="2315" max="2315" width="11.33203125" customWidth="1"/>
    <col min="2316" max="2316" width="0" hidden="1" customWidth="1"/>
    <col min="2317" max="2317" width="13.5546875" customWidth="1"/>
    <col min="2564" max="2564" width="4.109375" customWidth="1"/>
    <col min="2565" max="2565" width="30.33203125" customWidth="1"/>
    <col min="2566" max="2566" width="12.5546875" customWidth="1"/>
    <col min="2567" max="2567" width="12.6640625" customWidth="1"/>
    <col min="2568" max="2568" width="12.88671875" customWidth="1"/>
    <col min="2569" max="2569" width="30.33203125" customWidth="1"/>
    <col min="2570" max="2570" width="12.6640625" customWidth="1"/>
    <col min="2571" max="2571" width="11.33203125" customWidth="1"/>
    <col min="2572" max="2572" width="0" hidden="1" customWidth="1"/>
    <col min="2573" max="2573" width="13.5546875" customWidth="1"/>
    <col min="2820" max="2820" width="4.109375" customWidth="1"/>
    <col min="2821" max="2821" width="30.33203125" customWidth="1"/>
    <col min="2822" max="2822" width="12.5546875" customWidth="1"/>
    <col min="2823" max="2823" width="12.6640625" customWidth="1"/>
    <col min="2824" max="2824" width="12.88671875" customWidth="1"/>
    <col min="2825" max="2825" width="30.33203125" customWidth="1"/>
    <col min="2826" max="2826" width="12.6640625" customWidth="1"/>
    <col min="2827" max="2827" width="11.33203125" customWidth="1"/>
    <col min="2828" max="2828" width="0" hidden="1" customWidth="1"/>
    <col min="2829" max="2829" width="13.5546875" customWidth="1"/>
    <col min="3076" max="3076" width="4.109375" customWidth="1"/>
    <col min="3077" max="3077" width="30.33203125" customWidth="1"/>
    <col min="3078" max="3078" width="12.5546875" customWidth="1"/>
    <col min="3079" max="3079" width="12.6640625" customWidth="1"/>
    <col min="3080" max="3080" width="12.88671875" customWidth="1"/>
    <col min="3081" max="3081" width="30.33203125" customWidth="1"/>
    <col min="3082" max="3082" width="12.6640625" customWidth="1"/>
    <col min="3083" max="3083" width="11.33203125" customWidth="1"/>
    <col min="3084" max="3084" width="0" hidden="1" customWidth="1"/>
    <col min="3085" max="3085" width="13.5546875" customWidth="1"/>
    <col min="3332" max="3332" width="4.109375" customWidth="1"/>
    <col min="3333" max="3333" width="30.33203125" customWidth="1"/>
    <col min="3334" max="3334" width="12.5546875" customWidth="1"/>
    <col min="3335" max="3335" width="12.6640625" customWidth="1"/>
    <col min="3336" max="3336" width="12.88671875" customWidth="1"/>
    <col min="3337" max="3337" width="30.33203125" customWidth="1"/>
    <col min="3338" max="3338" width="12.6640625" customWidth="1"/>
    <col min="3339" max="3339" width="11.33203125" customWidth="1"/>
    <col min="3340" max="3340" width="0" hidden="1" customWidth="1"/>
    <col min="3341" max="3341" width="13.5546875" customWidth="1"/>
    <col min="3588" max="3588" width="4.109375" customWidth="1"/>
    <col min="3589" max="3589" width="30.33203125" customWidth="1"/>
    <col min="3590" max="3590" width="12.5546875" customWidth="1"/>
    <col min="3591" max="3591" width="12.6640625" customWidth="1"/>
    <col min="3592" max="3592" width="12.88671875" customWidth="1"/>
    <col min="3593" max="3593" width="30.33203125" customWidth="1"/>
    <col min="3594" max="3594" width="12.6640625" customWidth="1"/>
    <col min="3595" max="3595" width="11.33203125" customWidth="1"/>
    <col min="3596" max="3596" width="0" hidden="1" customWidth="1"/>
    <col min="3597" max="3597" width="13.5546875" customWidth="1"/>
    <col min="3844" max="3844" width="4.109375" customWidth="1"/>
    <col min="3845" max="3845" width="30.33203125" customWidth="1"/>
    <col min="3846" max="3846" width="12.5546875" customWidth="1"/>
    <col min="3847" max="3847" width="12.6640625" customWidth="1"/>
    <col min="3848" max="3848" width="12.88671875" customWidth="1"/>
    <col min="3849" max="3849" width="30.33203125" customWidth="1"/>
    <col min="3850" max="3850" width="12.6640625" customWidth="1"/>
    <col min="3851" max="3851" width="11.33203125" customWidth="1"/>
    <col min="3852" max="3852" width="0" hidden="1" customWidth="1"/>
    <col min="3853" max="3853" width="13.5546875" customWidth="1"/>
    <col min="4100" max="4100" width="4.109375" customWidth="1"/>
    <col min="4101" max="4101" width="30.33203125" customWidth="1"/>
    <col min="4102" max="4102" width="12.5546875" customWidth="1"/>
    <col min="4103" max="4103" width="12.6640625" customWidth="1"/>
    <col min="4104" max="4104" width="12.88671875" customWidth="1"/>
    <col min="4105" max="4105" width="30.33203125" customWidth="1"/>
    <col min="4106" max="4106" width="12.6640625" customWidth="1"/>
    <col min="4107" max="4107" width="11.33203125" customWidth="1"/>
    <col min="4108" max="4108" width="0" hidden="1" customWidth="1"/>
    <col min="4109" max="4109" width="13.5546875" customWidth="1"/>
    <col min="4356" max="4356" width="4.109375" customWidth="1"/>
    <col min="4357" max="4357" width="30.33203125" customWidth="1"/>
    <col min="4358" max="4358" width="12.5546875" customWidth="1"/>
    <col min="4359" max="4359" width="12.6640625" customWidth="1"/>
    <col min="4360" max="4360" width="12.88671875" customWidth="1"/>
    <col min="4361" max="4361" width="30.33203125" customWidth="1"/>
    <col min="4362" max="4362" width="12.6640625" customWidth="1"/>
    <col min="4363" max="4363" width="11.33203125" customWidth="1"/>
    <col min="4364" max="4364" width="0" hidden="1" customWidth="1"/>
    <col min="4365" max="4365" width="13.5546875" customWidth="1"/>
    <col min="4612" max="4612" width="4.109375" customWidth="1"/>
    <col min="4613" max="4613" width="30.33203125" customWidth="1"/>
    <col min="4614" max="4614" width="12.5546875" customWidth="1"/>
    <col min="4615" max="4615" width="12.6640625" customWidth="1"/>
    <col min="4616" max="4616" width="12.88671875" customWidth="1"/>
    <col min="4617" max="4617" width="30.33203125" customWidth="1"/>
    <col min="4618" max="4618" width="12.6640625" customWidth="1"/>
    <col min="4619" max="4619" width="11.33203125" customWidth="1"/>
    <col min="4620" max="4620" width="0" hidden="1" customWidth="1"/>
    <col min="4621" max="4621" width="13.5546875" customWidth="1"/>
    <col min="4868" max="4868" width="4.109375" customWidth="1"/>
    <col min="4869" max="4869" width="30.33203125" customWidth="1"/>
    <col min="4870" max="4870" width="12.5546875" customWidth="1"/>
    <col min="4871" max="4871" width="12.6640625" customWidth="1"/>
    <col min="4872" max="4872" width="12.88671875" customWidth="1"/>
    <col min="4873" max="4873" width="30.33203125" customWidth="1"/>
    <col min="4874" max="4874" width="12.6640625" customWidth="1"/>
    <col min="4875" max="4875" width="11.33203125" customWidth="1"/>
    <col min="4876" max="4876" width="0" hidden="1" customWidth="1"/>
    <col min="4877" max="4877" width="13.5546875" customWidth="1"/>
    <col min="5124" max="5124" width="4.109375" customWidth="1"/>
    <col min="5125" max="5125" width="30.33203125" customWidth="1"/>
    <col min="5126" max="5126" width="12.5546875" customWidth="1"/>
    <col min="5127" max="5127" width="12.6640625" customWidth="1"/>
    <col min="5128" max="5128" width="12.88671875" customWidth="1"/>
    <col min="5129" max="5129" width="30.33203125" customWidth="1"/>
    <col min="5130" max="5130" width="12.6640625" customWidth="1"/>
    <col min="5131" max="5131" width="11.33203125" customWidth="1"/>
    <col min="5132" max="5132" width="0" hidden="1" customWidth="1"/>
    <col min="5133" max="5133" width="13.5546875" customWidth="1"/>
    <col min="5380" max="5380" width="4.109375" customWidth="1"/>
    <col min="5381" max="5381" width="30.33203125" customWidth="1"/>
    <col min="5382" max="5382" width="12.5546875" customWidth="1"/>
    <col min="5383" max="5383" width="12.6640625" customWidth="1"/>
    <col min="5384" max="5384" width="12.88671875" customWidth="1"/>
    <col min="5385" max="5385" width="30.33203125" customWidth="1"/>
    <col min="5386" max="5386" width="12.6640625" customWidth="1"/>
    <col min="5387" max="5387" width="11.33203125" customWidth="1"/>
    <col min="5388" max="5388" width="0" hidden="1" customWidth="1"/>
    <col min="5389" max="5389" width="13.5546875" customWidth="1"/>
    <col min="5636" max="5636" width="4.109375" customWidth="1"/>
    <col min="5637" max="5637" width="30.33203125" customWidth="1"/>
    <col min="5638" max="5638" width="12.5546875" customWidth="1"/>
    <col min="5639" max="5639" width="12.6640625" customWidth="1"/>
    <col min="5640" max="5640" width="12.88671875" customWidth="1"/>
    <col min="5641" max="5641" width="30.33203125" customWidth="1"/>
    <col min="5642" max="5642" width="12.6640625" customWidth="1"/>
    <col min="5643" max="5643" width="11.33203125" customWidth="1"/>
    <col min="5644" max="5644" width="0" hidden="1" customWidth="1"/>
    <col min="5645" max="5645" width="13.5546875" customWidth="1"/>
    <col min="5892" max="5892" width="4.109375" customWidth="1"/>
    <col min="5893" max="5893" width="30.33203125" customWidth="1"/>
    <col min="5894" max="5894" width="12.5546875" customWidth="1"/>
    <col min="5895" max="5895" width="12.6640625" customWidth="1"/>
    <col min="5896" max="5896" width="12.88671875" customWidth="1"/>
    <col min="5897" max="5897" width="30.33203125" customWidth="1"/>
    <col min="5898" max="5898" width="12.6640625" customWidth="1"/>
    <col min="5899" max="5899" width="11.33203125" customWidth="1"/>
    <col min="5900" max="5900" width="0" hidden="1" customWidth="1"/>
    <col min="5901" max="5901" width="13.5546875" customWidth="1"/>
    <col min="6148" max="6148" width="4.109375" customWidth="1"/>
    <col min="6149" max="6149" width="30.33203125" customWidth="1"/>
    <col min="6150" max="6150" width="12.5546875" customWidth="1"/>
    <col min="6151" max="6151" width="12.6640625" customWidth="1"/>
    <col min="6152" max="6152" width="12.88671875" customWidth="1"/>
    <col min="6153" max="6153" width="30.33203125" customWidth="1"/>
    <col min="6154" max="6154" width="12.6640625" customWidth="1"/>
    <col min="6155" max="6155" width="11.33203125" customWidth="1"/>
    <col min="6156" max="6156" width="0" hidden="1" customWidth="1"/>
    <col min="6157" max="6157" width="13.5546875" customWidth="1"/>
    <col min="6404" max="6404" width="4.109375" customWidth="1"/>
    <col min="6405" max="6405" width="30.33203125" customWidth="1"/>
    <col min="6406" max="6406" width="12.5546875" customWidth="1"/>
    <col min="6407" max="6407" width="12.6640625" customWidth="1"/>
    <col min="6408" max="6408" width="12.88671875" customWidth="1"/>
    <col min="6409" max="6409" width="30.33203125" customWidth="1"/>
    <col min="6410" max="6410" width="12.6640625" customWidth="1"/>
    <col min="6411" max="6411" width="11.33203125" customWidth="1"/>
    <col min="6412" max="6412" width="0" hidden="1" customWidth="1"/>
    <col min="6413" max="6413" width="13.5546875" customWidth="1"/>
    <col min="6660" max="6660" width="4.109375" customWidth="1"/>
    <col min="6661" max="6661" width="30.33203125" customWidth="1"/>
    <col min="6662" max="6662" width="12.5546875" customWidth="1"/>
    <col min="6663" max="6663" width="12.6640625" customWidth="1"/>
    <col min="6664" max="6664" width="12.88671875" customWidth="1"/>
    <col min="6665" max="6665" width="30.33203125" customWidth="1"/>
    <col min="6666" max="6666" width="12.6640625" customWidth="1"/>
    <col min="6667" max="6667" width="11.33203125" customWidth="1"/>
    <col min="6668" max="6668" width="0" hidden="1" customWidth="1"/>
    <col min="6669" max="6669" width="13.5546875" customWidth="1"/>
    <col min="6916" max="6916" width="4.109375" customWidth="1"/>
    <col min="6917" max="6917" width="30.33203125" customWidth="1"/>
    <col min="6918" max="6918" width="12.5546875" customWidth="1"/>
    <col min="6919" max="6919" width="12.6640625" customWidth="1"/>
    <col min="6920" max="6920" width="12.88671875" customWidth="1"/>
    <col min="6921" max="6921" width="30.33203125" customWidth="1"/>
    <col min="6922" max="6922" width="12.6640625" customWidth="1"/>
    <col min="6923" max="6923" width="11.33203125" customWidth="1"/>
    <col min="6924" max="6924" width="0" hidden="1" customWidth="1"/>
    <col min="6925" max="6925" width="13.5546875" customWidth="1"/>
    <col min="7172" max="7172" width="4.109375" customWidth="1"/>
    <col min="7173" max="7173" width="30.33203125" customWidth="1"/>
    <col min="7174" max="7174" width="12.5546875" customWidth="1"/>
    <col min="7175" max="7175" width="12.6640625" customWidth="1"/>
    <col min="7176" max="7176" width="12.88671875" customWidth="1"/>
    <col min="7177" max="7177" width="30.33203125" customWidth="1"/>
    <col min="7178" max="7178" width="12.6640625" customWidth="1"/>
    <col min="7179" max="7179" width="11.33203125" customWidth="1"/>
    <col min="7180" max="7180" width="0" hidden="1" customWidth="1"/>
    <col min="7181" max="7181" width="13.5546875" customWidth="1"/>
    <col min="7428" max="7428" width="4.109375" customWidth="1"/>
    <col min="7429" max="7429" width="30.33203125" customWidth="1"/>
    <col min="7430" max="7430" width="12.5546875" customWidth="1"/>
    <col min="7431" max="7431" width="12.6640625" customWidth="1"/>
    <col min="7432" max="7432" width="12.88671875" customWidth="1"/>
    <col min="7433" max="7433" width="30.33203125" customWidth="1"/>
    <col min="7434" max="7434" width="12.6640625" customWidth="1"/>
    <col min="7435" max="7435" width="11.33203125" customWidth="1"/>
    <col min="7436" max="7436" width="0" hidden="1" customWidth="1"/>
    <col min="7437" max="7437" width="13.5546875" customWidth="1"/>
    <col min="7684" max="7684" width="4.109375" customWidth="1"/>
    <col min="7685" max="7685" width="30.33203125" customWidth="1"/>
    <col min="7686" max="7686" width="12.5546875" customWidth="1"/>
    <col min="7687" max="7687" width="12.6640625" customWidth="1"/>
    <col min="7688" max="7688" width="12.88671875" customWidth="1"/>
    <col min="7689" max="7689" width="30.33203125" customWidth="1"/>
    <col min="7690" max="7690" width="12.6640625" customWidth="1"/>
    <col min="7691" max="7691" width="11.33203125" customWidth="1"/>
    <col min="7692" max="7692" width="0" hidden="1" customWidth="1"/>
    <col min="7693" max="7693" width="13.5546875" customWidth="1"/>
    <col min="7940" max="7940" width="4.109375" customWidth="1"/>
    <col min="7941" max="7941" width="30.33203125" customWidth="1"/>
    <col min="7942" max="7942" width="12.5546875" customWidth="1"/>
    <col min="7943" max="7943" width="12.6640625" customWidth="1"/>
    <col min="7944" max="7944" width="12.88671875" customWidth="1"/>
    <col min="7945" max="7945" width="30.33203125" customWidth="1"/>
    <col min="7946" max="7946" width="12.6640625" customWidth="1"/>
    <col min="7947" max="7947" width="11.33203125" customWidth="1"/>
    <col min="7948" max="7948" width="0" hidden="1" customWidth="1"/>
    <col min="7949" max="7949" width="13.5546875" customWidth="1"/>
    <col min="8196" max="8196" width="4.109375" customWidth="1"/>
    <col min="8197" max="8197" width="30.33203125" customWidth="1"/>
    <col min="8198" max="8198" width="12.5546875" customWidth="1"/>
    <col min="8199" max="8199" width="12.6640625" customWidth="1"/>
    <col min="8200" max="8200" width="12.88671875" customWidth="1"/>
    <col min="8201" max="8201" width="30.33203125" customWidth="1"/>
    <col min="8202" max="8202" width="12.6640625" customWidth="1"/>
    <col min="8203" max="8203" width="11.33203125" customWidth="1"/>
    <col min="8204" max="8204" width="0" hidden="1" customWidth="1"/>
    <col min="8205" max="8205" width="13.5546875" customWidth="1"/>
    <col min="8452" max="8452" width="4.109375" customWidth="1"/>
    <col min="8453" max="8453" width="30.33203125" customWidth="1"/>
    <col min="8454" max="8454" width="12.5546875" customWidth="1"/>
    <col min="8455" max="8455" width="12.6640625" customWidth="1"/>
    <col min="8456" max="8456" width="12.88671875" customWidth="1"/>
    <col min="8457" max="8457" width="30.33203125" customWidth="1"/>
    <col min="8458" max="8458" width="12.6640625" customWidth="1"/>
    <col min="8459" max="8459" width="11.33203125" customWidth="1"/>
    <col min="8460" max="8460" width="0" hidden="1" customWidth="1"/>
    <col min="8461" max="8461" width="13.5546875" customWidth="1"/>
    <col min="8708" max="8708" width="4.109375" customWidth="1"/>
    <col min="8709" max="8709" width="30.33203125" customWidth="1"/>
    <col min="8710" max="8710" width="12.5546875" customWidth="1"/>
    <col min="8711" max="8711" width="12.6640625" customWidth="1"/>
    <col min="8712" max="8712" width="12.88671875" customWidth="1"/>
    <col min="8713" max="8713" width="30.33203125" customWidth="1"/>
    <col min="8714" max="8714" width="12.6640625" customWidth="1"/>
    <col min="8715" max="8715" width="11.33203125" customWidth="1"/>
    <col min="8716" max="8716" width="0" hidden="1" customWidth="1"/>
    <col min="8717" max="8717" width="13.5546875" customWidth="1"/>
    <col min="8964" max="8964" width="4.109375" customWidth="1"/>
    <col min="8965" max="8965" width="30.33203125" customWidth="1"/>
    <col min="8966" max="8966" width="12.5546875" customWidth="1"/>
    <col min="8967" max="8967" width="12.6640625" customWidth="1"/>
    <col min="8968" max="8968" width="12.88671875" customWidth="1"/>
    <col min="8969" max="8969" width="30.33203125" customWidth="1"/>
    <col min="8970" max="8970" width="12.6640625" customWidth="1"/>
    <col min="8971" max="8971" width="11.33203125" customWidth="1"/>
    <col min="8972" max="8972" width="0" hidden="1" customWidth="1"/>
    <col min="8973" max="8973" width="13.5546875" customWidth="1"/>
    <col min="9220" max="9220" width="4.109375" customWidth="1"/>
    <col min="9221" max="9221" width="30.33203125" customWidth="1"/>
    <col min="9222" max="9222" width="12.5546875" customWidth="1"/>
    <col min="9223" max="9223" width="12.6640625" customWidth="1"/>
    <col min="9224" max="9224" width="12.88671875" customWidth="1"/>
    <col min="9225" max="9225" width="30.33203125" customWidth="1"/>
    <col min="9226" max="9226" width="12.6640625" customWidth="1"/>
    <col min="9227" max="9227" width="11.33203125" customWidth="1"/>
    <col min="9228" max="9228" width="0" hidden="1" customWidth="1"/>
    <col min="9229" max="9229" width="13.5546875" customWidth="1"/>
    <col min="9476" max="9476" width="4.109375" customWidth="1"/>
    <col min="9477" max="9477" width="30.33203125" customWidth="1"/>
    <col min="9478" max="9478" width="12.5546875" customWidth="1"/>
    <col min="9479" max="9479" width="12.6640625" customWidth="1"/>
    <col min="9480" max="9480" width="12.88671875" customWidth="1"/>
    <col min="9481" max="9481" width="30.33203125" customWidth="1"/>
    <col min="9482" max="9482" width="12.6640625" customWidth="1"/>
    <col min="9483" max="9483" width="11.33203125" customWidth="1"/>
    <col min="9484" max="9484" width="0" hidden="1" customWidth="1"/>
    <col min="9485" max="9485" width="13.5546875" customWidth="1"/>
    <col min="9732" max="9732" width="4.109375" customWidth="1"/>
    <col min="9733" max="9733" width="30.33203125" customWidth="1"/>
    <col min="9734" max="9734" width="12.5546875" customWidth="1"/>
    <col min="9735" max="9735" width="12.6640625" customWidth="1"/>
    <col min="9736" max="9736" width="12.88671875" customWidth="1"/>
    <col min="9737" max="9737" width="30.33203125" customWidth="1"/>
    <col min="9738" max="9738" width="12.6640625" customWidth="1"/>
    <col min="9739" max="9739" width="11.33203125" customWidth="1"/>
    <col min="9740" max="9740" width="0" hidden="1" customWidth="1"/>
    <col min="9741" max="9741" width="13.5546875" customWidth="1"/>
    <col min="9988" max="9988" width="4.109375" customWidth="1"/>
    <col min="9989" max="9989" width="30.33203125" customWidth="1"/>
    <col min="9990" max="9990" width="12.5546875" customWidth="1"/>
    <col min="9991" max="9991" width="12.6640625" customWidth="1"/>
    <col min="9992" max="9992" width="12.88671875" customWidth="1"/>
    <col min="9993" max="9993" width="30.33203125" customWidth="1"/>
    <col min="9994" max="9994" width="12.6640625" customWidth="1"/>
    <col min="9995" max="9995" width="11.33203125" customWidth="1"/>
    <col min="9996" max="9996" width="0" hidden="1" customWidth="1"/>
    <col min="9997" max="9997" width="13.5546875" customWidth="1"/>
    <col min="10244" max="10244" width="4.109375" customWidth="1"/>
    <col min="10245" max="10245" width="30.33203125" customWidth="1"/>
    <col min="10246" max="10246" width="12.5546875" customWidth="1"/>
    <col min="10247" max="10247" width="12.6640625" customWidth="1"/>
    <col min="10248" max="10248" width="12.88671875" customWidth="1"/>
    <col min="10249" max="10249" width="30.33203125" customWidth="1"/>
    <col min="10250" max="10250" width="12.6640625" customWidth="1"/>
    <col min="10251" max="10251" width="11.33203125" customWidth="1"/>
    <col min="10252" max="10252" width="0" hidden="1" customWidth="1"/>
    <col min="10253" max="10253" width="13.5546875" customWidth="1"/>
    <col min="10500" max="10500" width="4.109375" customWidth="1"/>
    <col min="10501" max="10501" width="30.33203125" customWidth="1"/>
    <col min="10502" max="10502" width="12.5546875" customWidth="1"/>
    <col min="10503" max="10503" width="12.6640625" customWidth="1"/>
    <col min="10504" max="10504" width="12.88671875" customWidth="1"/>
    <col min="10505" max="10505" width="30.33203125" customWidth="1"/>
    <col min="10506" max="10506" width="12.6640625" customWidth="1"/>
    <col min="10507" max="10507" width="11.33203125" customWidth="1"/>
    <col min="10508" max="10508" width="0" hidden="1" customWidth="1"/>
    <col min="10509" max="10509" width="13.5546875" customWidth="1"/>
    <col min="10756" max="10756" width="4.109375" customWidth="1"/>
    <col min="10757" max="10757" width="30.33203125" customWidth="1"/>
    <col min="10758" max="10758" width="12.5546875" customWidth="1"/>
    <col min="10759" max="10759" width="12.6640625" customWidth="1"/>
    <col min="10760" max="10760" width="12.88671875" customWidth="1"/>
    <col min="10761" max="10761" width="30.33203125" customWidth="1"/>
    <col min="10762" max="10762" width="12.6640625" customWidth="1"/>
    <col min="10763" max="10763" width="11.33203125" customWidth="1"/>
    <col min="10764" max="10764" width="0" hidden="1" customWidth="1"/>
    <col min="10765" max="10765" width="13.5546875" customWidth="1"/>
    <col min="11012" max="11012" width="4.109375" customWidth="1"/>
    <col min="11013" max="11013" width="30.33203125" customWidth="1"/>
    <col min="11014" max="11014" width="12.5546875" customWidth="1"/>
    <col min="11015" max="11015" width="12.6640625" customWidth="1"/>
    <col min="11016" max="11016" width="12.88671875" customWidth="1"/>
    <col min="11017" max="11017" width="30.33203125" customWidth="1"/>
    <col min="11018" max="11018" width="12.6640625" customWidth="1"/>
    <col min="11019" max="11019" width="11.33203125" customWidth="1"/>
    <col min="11020" max="11020" width="0" hidden="1" customWidth="1"/>
    <col min="11021" max="11021" width="13.5546875" customWidth="1"/>
    <col min="11268" max="11268" width="4.109375" customWidth="1"/>
    <col min="11269" max="11269" width="30.33203125" customWidth="1"/>
    <col min="11270" max="11270" width="12.5546875" customWidth="1"/>
    <col min="11271" max="11271" width="12.6640625" customWidth="1"/>
    <col min="11272" max="11272" width="12.88671875" customWidth="1"/>
    <col min="11273" max="11273" width="30.33203125" customWidth="1"/>
    <col min="11274" max="11274" width="12.6640625" customWidth="1"/>
    <col min="11275" max="11275" width="11.33203125" customWidth="1"/>
    <col min="11276" max="11276" width="0" hidden="1" customWidth="1"/>
    <col min="11277" max="11277" width="13.5546875" customWidth="1"/>
    <col min="11524" max="11524" width="4.109375" customWidth="1"/>
    <col min="11525" max="11525" width="30.33203125" customWidth="1"/>
    <col min="11526" max="11526" width="12.5546875" customWidth="1"/>
    <col min="11527" max="11527" width="12.6640625" customWidth="1"/>
    <col min="11528" max="11528" width="12.88671875" customWidth="1"/>
    <col min="11529" max="11529" width="30.33203125" customWidth="1"/>
    <col min="11530" max="11530" width="12.6640625" customWidth="1"/>
    <col min="11531" max="11531" width="11.33203125" customWidth="1"/>
    <col min="11532" max="11532" width="0" hidden="1" customWidth="1"/>
    <col min="11533" max="11533" width="13.5546875" customWidth="1"/>
    <col min="11780" max="11780" width="4.109375" customWidth="1"/>
    <col min="11781" max="11781" width="30.33203125" customWidth="1"/>
    <col min="11782" max="11782" width="12.5546875" customWidth="1"/>
    <col min="11783" max="11783" width="12.6640625" customWidth="1"/>
    <col min="11784" max="11784" width="12.88671875" customWidth="1"/>
    <col min="11785" max="11785" width="30.33203125" customWidth="1"/>
    <col min="11786" max="11786" width="12.6640625" customWidth="1"/>
    <col min="11787" max="11787" width="11.33203125" customWidth="1"/>
    <col min="11788" max="11788" width="0" hidden="1" customWidth="1"/>
    <col min="11789" max="11789" width="13.5546875" customWidth="1"/>
    <col min="12036" max="12036" width="4.109375" customWidth="1"/>
    <col min="12037" max="12037" width="30.33203125" customWidth="1"/>
    <col min="12038" max="12038" width="12.5546875" customWidth="1"/>
    <col min="12039" max="12039" width="12.6640625" customWidth="1"/>
    <col min="12040" max="12040" width="12.88671875" customWidth="1"/>
    <col min="12041" max="12041" width="30.33203125" customWidth="1"/>
    <col min="12042" max="12042" width="12.6640625" customWidth="1"/>
    <col min="12043" max="12043" width="11.33203125" customWidth="1"/>
    <col min="12044" max="12044" width="0" hidden="1" customWidth="1"/>
    <col min="12045" max="12045" width="13.5546875" customWidth="1"/>
    <col min="12292" max="12292" width="4.109375" customWidth="1"/>
    <col min="12293" max="12293" width="30.33203125" customWidth="1"/>
    <col min="12294" max="12294" width="12.5546875" customWidth="1"/>
    <col min="12295" max="12295" width="12.6640625" customWidth="1"/>
    <col min="12296" max="12296" width="12.88671875" customWidth="1"/>
    <col min="12297" max="12297" width="30.33203125" customWidth="1"/>
    <col min="12298" max="12298" width="12.6640625" customWidth="1"/>
    <col min="12299" max="12299" width="11.33203125" customWidth="1"/>
    <col min="12300" max="12300" width="0" hidden="1" customWidth="1"/>
    <col min="12301" max="12301" width="13.5546875" customWidth="1"/>
    <col min="12548" max="12548" width="4.109375" customWidth="1"/>
    <col min="12549" max="12549" width="30.33203125" customWidth="1"/>
    <col min="12550" max="12550" width="12.5546875" customWidth="1"/>
    <col min="12551" max="12551" width="12.6640625" customWidth="1"/>
    <col min="12552" max="12552" width="12.88671875" customWidth="1"/>
    <col min="12553" max="12553" width="30.33203125" customWidth="1"/>
    <col min="12554" max="12554" width="12.6640625" customWidth="1"/>
    <col min="12555" max="12555" width="11.33203125" customWidth="1"/>
    <col min="12556" max="12556" width="0" hidden="1" customWidth="1"/>
    <col min="12557" max="12557" width="13.5546875" customWidth="1"/>
    <col min="12804" max="12804" width="4.109375" customWidth="1"/>
    <col min="12805" max="12805" width="30.33203125" customWidth="1"/>
    <col min="12806" max="12806" width="12.5546875" customWidth="1"/>
    <col min="12807" max="12807" width="12.6640625" customWidth="1"/>
    <col min="12808" max="12808" width="12.88671875" customWidth="1"/>
    <col min="12809" max="12809" width="30.33203125" customWidth="1"/>
    <col min="12810" max="12810" width="12.6640625" customWidth="1"/>
    <col min="12811" max="12811" width="11.33203125" customWidth="1"/>
    <col min="12812" max="12812" width="0" hidden="1" customWidth="1"/>
    <col min="12813" max="12813" width="13.5546875" customWidth="1"/>
    <col min="13060" max="13060" width="4.109375" customWidth="1"/>
    <col min="13061" max="13061" width="30.33203125" customWidth="1"/>
    <col min="13062" max="13062" width="12.5546875" customWidth="1"/>
    <col min="13063" max="13063" width="12.6640625" customWidth="1"/>
    <col min="13064" max="13064" width="12.88671875" customWidth="1"/>
    <col min="13065" max="13065" width="30.33203125" customWidth="1"/>
    <col min="13066" max="13066" width="12.6640625" customWidth="1"/>
    <col min="13067" max="13067" width="11.33203125" customWidth="1"/>
    <col min="13068" max="13068" width="0" hidden="1" customWidth="1"/>
    <col min="13069" max="13069" width="13.5546875" customWidth="1"/>
    <col min="13316" max="13316" width="4.109375" customWidth="1"/>
    <col min="13317" max="13317" width="30.33203125" customWidth="1"/>
    <col min="13318" max="13318" width="12.5546875" customWidth="1"/>
    <col min="13319" max="13319" width="12.6640625" customWidth="1"/>
    <col min="13320" max="13320" width="12.88671875" customWidth="1"/>
    <col min="13321" max="13321" width="30.33203125" customWidth="1"/>
    <col min="13322" max="13322" width="12.6640625" customWidth="1"/>
    <col min="13323" max="13323" width="11.33203125" customWidth="1"/>
    <col min="13324" max="13324" width="0" hidden="1" customWidth="1"/>
    <col min="13325" max="13325" width="13.5546875" customWidth="1"/>
    <col min="13572" max="13572" width="4.109375" customWidth="1"/>
    <col min="13573" max="13573" width="30.33203125" customWidth="1"/>
    <col min="13574" max="13574" width="12.5546875" customWidth="1"/>
    <col min="13575" max="13575" width="12.6640625" customWidth="1"/>
    <col min="13576" max="13576" width="12.88671875" customWidth="1"/>
    <col min="13577" max="13577" width="30.33203125" customWidth="1"/>
    <col min="13578" max="13578" width="12.6640625" customWidth="1"/>
    <col min="13579" max="13579" width="11.33203125" customWidth="1"/>
    <col min="13580" max="13580" width="0" hidden="1" customWidth="1"/>
    <col min="13581" max="13581" width="13.5546875" customWidth="1"/>
    <col min="13828" max="13828" width="4.109375" customWidth="1"/>
    <col min="13829" max="13829" width="30.33203125" customWidth="1"/>
    <col min="13830" max="13830" width="12.5546875" customWidth="1"/>
    <col min="13831" max="13831" width="12.6640625" customWidth="1"/>
    <col min="13832" max="13832" width="12.88671875" customWidth="1"/>
    <col min="13833" max="13833" width="30.33203125" customWidth="1"/>
    <col min="13834" max="13834" width="12.6640625" customWidth="1"/>
    <col min="13835" max="13835" width="11.33203125" customWidth="1"/>
    <col min="13836" max="13836" width="0" hidden="1" customWidth="1"/>
    <col min="13837" max="13837" width="13.5546875" customWidth="1"/>
    <col min="14084" max="14084" width="4.109375" customWidth="1"/>
    <col min="14085" max="14085" width="30.33203125" customWidth="1"/>
    <col min="14086" max="14086" width="12.5546875" customWidth="1"/>
    <col min="14087" max="14087" width="12.6640625" customWidth="1"/>
    <col min="14088" max="14088" width="12.88671875" customWidth="1"/>
    <col min="14089" max="14089" width="30.33203125" customWidth="1"/>
    <col min="14090" max="14090" width="12.6640625" customWidth="1"/>
    <col min="14091" max="14091" width="11.33203125" customWidth="1"/>
    <col min="14092" max="14092" width="0" hidden="1" customWidth="1"/>
    <col min="14093" max="14093" width="13.5546875" customWidth="1"/>
    <col min="14340" max="14340" width="4.109375" customWidth="1"/>
    <col min="14341" max="14341" width="30.33203125" customWidth="1"/>
    <col min="14342" max="14342" width="12.5546875" customWidth="1"/>
    <col min="14343" max="14343" width="12.6640625" customWidth="1"/>
    <col min="14344" max="14344" width="12.88671875" customWidth="1"/>
    <col min="14345" max="14345" width="30.33203125" customWidth="1"/>
    <col min="14346" max="14346" width="12.6640625" customWidth="1"/>
    <col min="14347" max="14347" width="11.33203125" customWidth="1"/>
    <col min="14348" max="14348" width="0" hidden="1" customWidth="1"/>
    <col min="14349" max="14349" width="13.5546875" customWidth="1"/>
    <col min="14596" max="14596" width="4.109375" customWidth="1"/>
    <col min="14597" max="14597" width="30.33203125" customWidth="1"/>
    <col min="14598" max="14598" width="12.5546875" customWidth="1"/>
    <col min="14599" max="14599" width="12.6640625" customWidth="1"/>
    <col min="14600" max="14600" width="12.88671875" customWidth="1"/>
    <col min="14601" max="14601" width="30.33203125" customWidth="1"/>
    <col min="14602" max="14602" width="12.6640625" customWidth="1"/>
    <col min="14603" max="14603" width="11.33203125" customWidth="1"/>
    <col min="14604" max="14604" width="0" hidden="1" customWidth="1"/>
    <col min="14605" max="14605" width="13.5546875" customWidth="1"/>
    <col min="14852" max="14852" width="4.109375" customWidth="1"/>
    <col min="14853" max="14853" width="30.33203125" customWidth="1"/>
    <col min="14854" max="14854" width="12.5546875" customWidth="1"/>
    <col min="14855" max="14855" width="12.6640625" customWidth="1"/>
    <col min="14856" max="14856" width="12.88671875" customWidth="1"/>
    <col min="14857" max="14857" width="30.33203125" customWidth="1"/>
    <col min="14858" max="14858" width="12.6640625" customWidth="1"/>
    <col min="14859" max="14859" width="11.33203125" customWidth="1"/>
    <col min="14860" max="14860" width="0" hidden="1" customWidth="1"/>
    <col min="14861" max="14861" width="13.5546875" customWidth="1"/>
    <col min="15108" max="15108" width="4.109375" customWidth="1"/>
    <col min="15109" max="15109" width="30.33203125" customWidth="1"/>
    <col min="15110" max="15110" width="12.5546875" customWidth="1"/>
    <col min="15111" max="15111" width="12.6640625" customWidth="1"/>
    <col min="15112" max="15112" width="12.88671875" customWidth="1"/>
    <col min="15113" max="15113" width="30.33203125" customWidth="1"/>
    <col min="15114" max="15114" width="12.6640625" customWidth="1"/>
    <col min="15115" max="15115" width="11.33203125" customWidth="1"/>
    <col min="15116" max="15116" width="0" hidden="1" customWidth="1"/>
    <col min="15117" max="15117" width="13.5546875" customWidth="1"/>
    <col min="15364" max="15364" width="4.109375" customWidth="1"/>
    <col min="15365" max="15365" width="30.33203125" customWidth="1"/>
    <col min="15366" max="15366" width="12.5546875" customWidth="1"/>
    <col min="15367" max="15367" width="12.6640625" customWidth="1"/>
    <col min="15368" max="15368" width="12.88671875" customWidth="1"/>
    <col min="15369" max="15369" width="30.33203125" customWidth="1"/>
    <col min="15370" max="15370" width="12.6640625" customWidth="1"/>
    <col min="15371" max="15371" width="11.33203125" customWidth="1"/>
    <col min="15372" max="15372" width="0" hidden="1" customWidth="1"/>
    <col min="15373" max="15373" width="13.5546875" customWidth="1"/>
    <col min="15620" max="15620" width="4.109375" customWidth="1"/>
    <col min="15621" max="15621" width="30.33203125" customWidth="1"/>
    <col min="15622" max="15622" width="12.5546875" customWidth="1"/>
    <col min="15623" max="15623" width="12.6640625" customWidth="1"/>
    <col min="15624" max="15624" width="12.88671875" customWidth="1"/>
    <col min="15625" max="15625" width="30.33203125" customWidth="1"/>
    <col min="15626" max="15626" width="12.6640625" customWidth="1"/>
    <col min="15627" max="15627" width="11.33203125" customWidth="1"/>
    <col min="15628" max="15628" width="0" hidden="1" customWidth="1"/>
    <col min="15629" max="15629" width="13.5546875" customWidth="1"/>
    <col min="15876" max="15876" width="4.109375" customWidth="1"/>
    <col min="15877" max="15877" width="30.33203125" customWidth="1"/>
    <col min="15878" max="15878" width="12.5546875" customWidth="1"/>
    <col min="15879" max="15879" width="12.6640625" customWidth="1"/>
    <col min="15880" max="15880" width="12.88671875" customWidth="1"/>
    <col min="15881" max="15881" width="30.33203125" customWidth="1"/>
    <col min="15882" max="15882" width="12.6640625" customWidth="1"/>
    <col min="15883" max="15883" width="11.33203125" customWidth="1"/>
    <col min="15884" max="15884" width="0" hidden="1" customWidth="1"/>
    <col min="15885" max="15885" width="13.5546875" customWidth="1"/>
    <col min="16132" max="16132" width="4.109375" customWidth="1"/>
    <col min="16133" max="16133" width="30.33203125" customWidth="1"/>
    <col min="16134" max="16134" width="12.5546875" customWidth="1"/>
    <col min="16135" max="16135" width="12.6640625" customWidth="1"/>
    <col min="16136" max="16136" width="12.88671875" customWidth="1"/>
    <col min="16137" max="16137" width="30.33203125" customWidth="1"/>
    <col min="16138" max="16138" width="12.6640625" customWidth="1"/>
    <col min="16139" max="16139" width="11.33203125" customWidth="1"/>
    <col min="16140" max="16140" width="0" hidden="1" customWidth="1"/>
    <col min="16141" max="16141" width="13.5546875" customWidth="1"/>
  </cols>
  <sheetData>
    <row r="1" spans="1:258" ht="15.6">
      <c r="B1" s="716" t="s">
        <v>699</v>
      </c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</row>
    <row r="2" spans="1:258">
      <c r="A2" s="372"/>
      <c r="B2" s="717" t="s">
        <v>143</v>
      </c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9"/>
      <c r="N2" s="373"/>
    </row>
    <row r="3" spans="1:258">
      <c r="A3" s="372"/>
      <c r="B3" s="374"/>
      <c r="C3" s="372"/>
      <c r="D3" s="372"/>
      <c r="E3" s="372"/>
      <c r="F3" s="372"/>
      <c r="G3" s="372"/>
      <c r="H3" s="372"/>
      <c r="I3" s="375"/>
      <c r="J3" s="376"/>
      <c r="K3" s="376"/>
      <c r="L3" s="376"/>
      <c r="M3" s="376"/>
      <c r="N3" s="373"/>
    </row>
    <row r="4" spans="1:258" ht="15.6">
      <c r="A4" s="715" t="s">
        <v>144</v>
      </c>
      <c r="B4" s="442" t="s">
        <v>86</v>
      </c>
      <c r="C4" s="442"/>
      <c r="D4" s="442"/>
      <c r="E4" s="442"/>
      <c r="F4" s="442"/>
      <c r="G4" s="442"/>
      <c r="H4" s="720" t="s">
        <v>145</v>
      </c>
      <c r="I4" s="721"/>
      <c r="J4" s="722"/>
      <c r="K4" s="722"/>
      <c r="L4" s="722"/>
      <c r="M4" s="723"/>
      <c r="N4" s="377"/>
    </row>
    <row r="5" spans="1:258" ht="62.4">
      <c r="A5" s="715"/>
      <c r="B5" s="443" t="s">
        <v>53</v>
      </c>
      <c r="C5" s="443" t="s">
        <v>213</v>
      </c>
      <c r="D5" s="402" t="s">
        <v>461</v>
      </c>
      <c r="E5" s="443" t="s">
        <v>463</v>
      </c>
      <c r="F5" s="308" t="s">
        <v>482</v>
      </c>
      <c r="G5" s="308" t="s">
        <v>580</v>
      </c>
      <c r="H5" s="443" t="s">
        <v>53</v>
      </c>
      <c r="I5" s="444" t="s">
        <v>213</v>
      </c>
      <c r="J5" s="402" t="s">
        <v>461</v>
      </c>
      <c r="K5" s="443" t="s">
        <v>463</v>
      </c>
      <c r="L5" s="308" t="s">
        <v>482</v>
      </c>
      <c r="M5" s="308" t="s">
        <v>580</v>
      </c>
      <c r="N5" s="378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379"/>
      <c r="BH5" s="379"/>
      <c r="BI5" s="379"/>
      <c r="BJ5" s="379"/>
      <c r="BK5" s="379"/>
      <c r="BL5" s="379"/>
      <c r="BM5" s="379"/>
      <c r="BN5" s="379"/>
      <c r="BO5" s="379"/>
      <c r="BP5" s="379"/>
      <c r="BQ5" s="379"/>
      <c r="BR5" s="379"/>
      <c r="BS5" s="379"/>
      <c r="BT5" s="379"/>
      <c r="BU5" s="379"/>
      <c r="BV5" s="379"/>
      <c r="BW5" s="379"/>
      <c r="BX5" s="379"/>
      <c r="BY5" s="379"/>
      <c r="BZ5" s="379"/>
      <c r="CA5" s="379"/>
      <c r="CB5" s="379"/>
      <c r="CC5" s="379"/>
      <c r="CD5" s="379"/>
      <c r="CE5" s="379"/>
      <c r="CF5" s="379"/>
      <c r="CG5" s="379"/>
      <c r="CH5" s="379"/>
      <c r="CI5" s="379"/>
      <c r="CJ5" s="379"/>
      <c r="CK5" s="379"/>
      <c r="CL5" s="379"/>
      <c r="CM5" s="379"/>
      <c r="CN5" s="379"/>
      <c r="CO5" s="379"/>
      <c r="CP5" s="379"/>
      <c r="CQ5" s="379"/>
      <c r="CR5" s="379"/>
      <c r="CS5" s="379"/>
      <c r="CT5" s="379"/>
      <c r="CU5" s="379"/>
      <c r="CV5" s="379"/>
      <c r="CW5" s="379"/>
      <c r="CX5" s="379"/>
      <c r="CY5" s="379"/>
      <c r="CZ5" s="379"/>
      <c r="DA5" s="379"/>
      <c r="DB5" s="379"/>
      <c r="DC5" s="379"/>
      <c r="DD5" s="379"/>
      <c r="DE5" s="379"/>
      <c r="DF5" s="379"/>
      <c r="DG5" s="379"/>
      <c r="DH5" s="379"/>
      <c r="DI5" s="379"/>
      <c r="DJ5" s="379"/>
      <c r="DK5" s="379"/>
      <c r="DL5" s="379"/>
      <c r="DM5" s="379"/>
      <c r="DN5" s="379"/>
      <c r="DO5" s="379"/>
      <c r="DP5" s="379"/>
      <c r="DQ5" s="379"/>
      <c r="DR5" s="379"/>
      <c r="DS5" s="379"/>
      <c r="DT5" s="379"/>
      <c r="DU5" s="379"/>
      <c r="DV5" s="379"/>
      <c r="DW5" s="379"/>
      <c r="DX5" s="379"/>
      <c r="DY5" s="379"/>
      <c r="DZ5" s="379"/>
      <c r="EA5" s="379"/>
      <c r="EB5" s="379"/>
      <c r="EC5" s="379"/>
      <c r="ED5" s="379"/>
      <c r="EE5" s="379"/>
      <c r="EF5" s="379"/>
      <c r="EG5" s="379"/>
      <c r="EH5" s="379"/>
      <c r="EI5" s="379"/>
      <c r="EJ5" s="379"/>
      <c r="EK5" s="379"/>
      <c r="EL5" s="379"/>
      <c r="EM5" s="379"/>
      <c r="EN5" s="379"/>
      <c r="EO5" s="379"/>
      <c r="EP5" s="379"/>
      <c r="EQ5" s="379"/>
      <c r="ER5" s="379"/>
      <c r="ES5" s="379"/>
      <c r="ET5" s="379"/>
      <c r="EU5" s="379"/>
      <c r="EV5" s="379"/>
      <c r="EW5" s="379"/>
      <c r="EX5" s="379"/>
      <c r="EY5" s="379"/>
      <c r="EZ5" s="379"/>
      <c r="FA5" s="379"/>
      <c r="FB5" s="379"/>
      <c r="FC5" s="379"/>
      <c r="FD5" s="379"/>
      <c r="FE5" s="379"/>
      <c r="FF5" s="379"/>
      <c r="FG5" s="379"/>
      <c r="FH5" s="379"/>
      <c r="FI5" s="379"/>
      <c r="FJ5" s="379"/>
      <c r="FK5" s="379"/>
      <c r="FL5" s="379"/>
      <c r="FM5" s="379"/>
      <c r="FN5" s="379"/>
      <c r="FO5" s="379"/>
      <c r="FP5" s="379"/>
      <c r="FQ5" s="379"/>
      <c r="FR5" s="379"/>
      <c r="FS5" s="379"/>
      <c r="FT5" s="379"/>
      <c r="FU5" s="379"/>
      <c r="FV5" s="379"/>
      <c r="FW5" s="379"/>
      <c r="FX5" s="379"/>
      <c r="FY5" s="379"/>
      <c r="FZ5" s="379"/>
      <c r="GA5" s="379"/>
      <c r="GB5" s="379"/>
      <c r="GC5" s="379"/>
      <c r="GD5" s="379"/>
      <c r="GE5" s="379"/>
      <c r="GF5" s="379"/>
      <c r="GG5" s="379"/>
      <c r="GH5" s="379"/>
      <c r="GI5" s="379"/>
      <c r="GJ5" s="379"/>
      <c r="GK5" s="379"/>
      <c r="GL5" s="379"/>
      <c r="GM5" s="379"/>
      <c r="GN5" s="379"/>
      <c r="GO5" s="379"/>
      <c r="GP5" s="379"/>
      <c r="GQ5" s="379"/>
      <c r="GR5" s="379"/>
      <c r="GS5" s="379"/>
      <c r="GT5" s="379"/>
      <c r="GU5" s="379"/>
      <c r="GV5" s="379"/>
      <c r="GW5" s="379"/>
      <c r="GX5" s="379"/>
      <c r="GY5" s="379"/>
      <c r="GZ5" s="379"/>
      <c r="HA5" s="379"/>
      <c r="HB5" s="379"/>
      <c r="HC5" s="379"/>
      <c r="HD5" s="379"/>
      <c r="HE5" s="379"/>
      <c r="HF5" s="379"/>
      <c r="HG5" s="379"/>
      <c r="HH5" s="379"/>
      <c r="HI5" s="379"/>
      <c r="HJ5" s="379"/>
      <c r="HK5" s="379"/>
      <c r="HL5" s="379"/>
      <c r="HM5" s="379"/>
      <c r="HN5" s="379"/>
      <c r="HO5" s="379"/>
      <c r="HP5" s="379"/>
      <c r="HQ5" s="379"/>
      <c r="HR5" s="379"/>
      <c r="HS5" s="379"/>
      <c r="HT5" s="379"/>
      <c r="HU5" s="379"/>
      <c r="HV5" s="379"/>
      <c r="HW5" s="379"/>
      <c r="HX5" s="379"/>
      <c r="HY5" s="379"/>
      <c r="HZ5" s="379"/>
      <c r="IA5" s="379"/>
      <c r="IB5" s="379"/>
      <c r="IC5" s="379"/>
      <c r="ID5" s="379"/>
      <c r="IE5" s="379"/>
      <c r="IF5" s="379"/>
      <c r="IG5" s="379"/>
      <c r="IH5" s="379"/>
      <c r="II5" s="379"/>
      <c r="IJ5" s="379"/>
      <c r="IK5" s="379"/>
      <c r="IL5" s="379"/>
      <c r="IM5" s="379"/>
      <c r="IN5" s="379"/>
      <c r="IO5" s="379"/>
      <c r="IP5" s="379"/>
      <c r="IQ5" s="379"/>
      <c r="IR5" s="379"/>
      <c r="IS5" s="379"/>
      <c r="IT5" s="379"/>
      <c r="IU5" s="379"/>
      <c r="IV5" s="379"/>
      <c r="IW5" s="379"/>
      <c r="IX5" s="379"/>
    </row>
    <row r="6" spans="1:258">
      <c r="A6" s="380">
        <v>1</v>
      </c>
      <c r="B6" s="380">
        <v>2</v>
      </c>
      <c r="C6" s="380">
        <v>3</v>
      </c>
      <c r="D6" s="381">
        <v>4</v>
      </c>
      <c r="E6" s="381">
        <v>5</v>
      </c>
      <c r="F6" s="381">
        <v>6</v>
      </c>
      <c r="G6" s="381">
        <v>7</v>
      </c>
      <c r="H6" s="382">
        <v>8</v>
      </c>
      <c r="I6" s="383">
        <v>9</v>
      </c>
      <c r="J6" s="381">
        <v>10</v>
      </c>
      <c r="K6" s="381">
        <v>11</v>
      </c>
      <c r="L6" s="381">
        <v>12</v>
      </c>
      <c r="M6" s="381">
        <v>13</v>
      </c>
      <c r="N6" s="384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385"/>
      <c r="AB6" s="385"/>
      <c r="AC6" s="385"/>
      <c r="AD6" s="385"/>
      <c r="AE6" s="385"/>
      <c r="AF6" s="385"/>
      <c r="AG6" s="385"/>
      <c r="AH6" s="385"/>
      <c r="AI6" s="385"/>
      <c r="AJ6" s="385"/>
      <c r="AK6" s="385"/>
      <c r="AL6" s="385"/>
      <c r="AM6" s="385"/>
      <c r="AN6" s="385"/>
      <c r="AO6" s="385"/>
      <c r="AP6" s="385"/>
      <c r="AQ6" s="385"/>
      <c r="AR6" s="385"/>
      <c r="AS6" s="385"/>
      <c r="AT6" s="385"/>
      <c r="AU6" s="385"/>
      <c r="AV6" s="385"/>
      <c r="AW6" s="385"/>
      <c r="AX6" s="385"/>
      <c r="AY6" s="385"/>
      <c r="AZ6" s="385"/>
      <c r="BA6" s="385"/>
      <c r="BB6" s="385"/>
      <c r="BC6" s="385"/>
      <c r="BD6" s="385"/>
      <c r="BE6" s="385"/>
      <c r="BF6" s="385"/>
      <c r="BG6" s="385"/>
      <c r="BH6" s="385"/>
      <c r="BI6" s="385"/>
      <c r="BJ6" s="385"/>
      <c r="BK6" s="385"/>
      <c r="BL6" s="385"/>
      <c r="BM6" s="385"/>
      <c r="BN6" s="385"/>
      <c r="BO6" s="385"/>
      <c r="BP6" s="385"/>
      <c r="BQ6" s="385"/>
      <c r="BR6" s="385"/>
      <c r="BS6" s="385"/>
      <c r="BT6" s="385"/>
      <c r="BU6" s="385"/>
      <c r="BV6" s="385"/>
      <c r="BW6" s="385"/>
      <c r="BX6" s="385"/>
      <c r="BY6" s="385"/>
      <c r="BZ6" s="385"/>
      <c r="CA6" s="385"/>
      <c r="CB6" s="385"/>
      <c r="CC6" s="385"/>
      <c r="CD6" s="385"/>
      <c r="CE6" s="385"/>
      <c r="CF6" s="385"/>
      <c r="CG6" s="385"/>
      <c r="CH6" s="385"/>
      <c r="CI6" s="385"/>
      <c r="CJ6" s="385"/>
      <c r="CK6" s="385"/>
      <c r="CL6" s="385"/>
      <c r="CM6" s="385"/>
      <c r="CN6" s="385"/>
      <c r="CO6" s="385"/>
      <c r="CP6" s="385"/>
      <c r="CQ6" s="385"/>
      <c r="CR6" s="385"/>
      <c r="CS6" s="385"/>
      <c r="CT6" s="385"/>
      <c r="CU6" s="385"/>
      <c r="CV6" s="385"/>
      <c r="CW6" s="385"/>
      <c r="CX6" s="385"/>
      <c r="CY6" s="385"/>
      <c r="CZ6" s="385"/>
      <c r="DA6" s="385"/>
      <c r="DB6" s="385"/>
      <c r="DC6" s="385"/>
      <c r="DD6" s="385"/>
      <c r="DE6" s="385"/>
      <c r="DF6" s="385"/>
      <c r="DG6" s="385"/>
      <c r="DH6" s="385"/>
      <c r="DI6" s="385"/>
      <c r="DJ6" s="385"/>
      <c r="DK6" s="385"/>
      <c r="DL6" s="385"/>
      <c r="DM6" s="385"/>
      <c r="DN6" s="385"/>
      <c r="DO6" s="385"/>
      <c r="DP6" s="385"/>
      <c r="DQ6" s="385"/>
      <c r="DR6" s="385"/>
      <c r="DS6" s="385"/>
      <c r="DT6" s="385"/>
      <c r="DU6" s="385"/>
      <c r="DV6" s="385"/>
      <c r="DW6" s="385"/>
      <c r="DX6" s="385"/>
      <c r="DY6" s="385"/>
      <c r="DZ6" s="385"/>
      <c r="EA6" s="385"/>
      <c r="EB6" s="385"/>
      <c r="EC6" s="385"/>
      <c r="ED6" s="385"/>
      <c r="EE6" s="385"/>
      <c r="EF6" s="385"/>
      <c r="EG6" s="385"/>
      <c r="EH6" s="385"/>
      <c r="EI6" s="385"/>
      <c r="EJ6" s="385"/>
      <c r="EK6" s="385"/>
      <c r="EL6" s="385"/>
      <c r="EM6" s="385"/>
      <c r="EN6" s="385"/>
      <c r="EO6" s="385"/>
      <c r="EP6" s="385"/>
      <c r="EQ6" s="385"/>
      <c r="ER6" s="385"/>
      <c r="ES6" s="385"/>
      <c r="ET6" s="385"/>
      <c r="EU6" s="385"/>
      <c r="EV6" s="385"/>
      <c r="EW6" s="385"/>
      <c r="EX6" s="385"/>
      <c r="EY6" s="385"/>
      <c r="EZ6" s="385"/>
      <c r="FA6" s="385"/>
      <c r="FB6" s="385"/>
      <c r="FC6" s="385"/>
      <c r="FD6" s="385"/>
      <c r="FE6" s="385"/>
      <c r="FF6" s="385"/>
      <c r="FG6" s="385"/>
      <c r="FH6" s="385"/>
      <c r="FI6" s="385"/>
      <c r="FJ6" s="385"/>
      <c r="FK6" s="385"/>
      <c r="FL6" s="385"/>
      <c r="FM6" s="385"/>
      <c r="FN6" s="385"/>
      <c r="FO6" s="385"/>
      <c r="FP6" s="385"/>
      <c r="FQ6" s="385"/>
      <c r="FR6" s="385"/>
      <c r="FS6" s="385"/>
      <c r="FT6" s="385"/>
      <c r="FU6" s="385"/>
      <c r="FV6" s="385"/>
      <c r="FW6" s="385"/>
      <c r="FX6" s="385"/>
      <c r="FY6" s="385"/>
      <c r="FZ6" s="385"/>
      <c r="GA6" s="385"/>
      <c r="GB6" s="385"/>
      <c r="GC6" s="385"/>
      <c r="GD6" s="385"/>
      <c r="GE6" s="385"/>
      <c r="GF6" s="385"/>
      <c r="GG6" s="385"/>
      <c r="GH6" s="385"/>
      <c r="GI6" s="385"/>
      <c r="GJ6" s="385"/>
      <c r="GK6" s="385"/>
      <c r="GL6" s="385"/>
      <c r="GM6" s="385"/>
      <c r="GN6" s="385"/>
      <c r="GO6" s="385"/>
      <c r="GP6" s="385"/>
      <c r="GQ6" s="385"/>
      <c r="GR6" s="385"/>
      <c r="GS6" s="385"/>
      <c r="GT6" s="385"/>
      <c r="GU6" s="385"/>
      <c r="GV6" s="385"/>
      <c r="GW6" s="385"/>
      <c r="GX6" s="385"/>
      <c r="GY6" s="385"/>
      <c r="GZ6" s="385"/>
      <c r="HA6" s="385"/>
      <c r="HB6" s="385"/>
      <c r="HC6" s="385"/>
      <c r="HD6" s="385"/>
      <c r="HE6" s="385"/>
      <c r="HF6" s="385"/>
      <c r="HG6" s="385"/>
      <c r="HH6" s="385"/>
      <c r="HI6" s="385"/>
      <c r="HJ6" s="385"/>
      <c r="HK6" s="385"/>
      <c r="HL6" s="385"/>
      <c r="HM6" s="385"/>
      <c r="HN6" s="385"/>
      <c r="HO6" s="385"/>
      <c r="HP6" s="385"/>
      <c r="HQ6" s="385"/>
      <c r="HR6" s="385"/>
      <c r="HS6" s="385"/>
      <c r="HT6" s="385"/>
      <c r="HU6" s="385"/>
      <c r="HV6" s="385"/>
      <c r="HW6" s="385"/>
      <c r="HX6" s="385"/>
      <c r="HY6" s="385"/>
      <c r="HZ6" s="385"/>
      <c r="IA6" s="385"/>
      <c r="IB6" s="385"/>
      <c r="IC6" s="385"/>
      <c r="ID6" s="385"/>
      <c r="IE6" s="385"/>
      <c r="IF6" s="385"/>
      <c r="IG6" s="385"/>
      <c r="IH6" s="385"/>
      <c r="II6" s="385"/>
      <c r="IJ6" s="385"/>
      <c r="IK6" s="385"/>
      <c r="IL6" s="385"/>
      <c r="IM6" s="385"/>
      <c r="IN6" s="385"/>
      <c r="IO6" s="385"/>
      <c r="IP6" s="385"/>
      <c r="IQ6" s="385"/>
      <c r="IR6" s="385"/>
      <c r="IS6" s="385"/>
      <c r="IT6" s="385"/>
      <c r="IU6" s="385"/>
      <c r="IV6" s="385"/>
      <c r="IW6" s="385"/>
      <c r="IX6" s="385"/>
    </row>
    <row r="7" spans="1:258" ht="31.2">
      <c r="A7" s="386">
        <v>1</v>
      </c>
      <c r="B7" s="412" t="s">
        <v>76</v>
      </c>
      <c r="C7" s="398">
        <v>9059718</v>
      </c>
      <c r="D7" s="399">
        <v>10322258</v>
      </c>
      <c r="E7" s="399">
        <v>10938448</v>
      </c>
      <c r="F7" s="399">
        <v>11183606</v>
      </c>
      <c r="G7" s="399">
        <v>11183606</v>
      </c>
      <c r="H7" s="417" t="s">
        <v>28</v>
      </c>
      <c r="I7" s="400">
        <v>3937687</v>
      </c>
      <c r="J7" s="399">
        <v>4517266</v>
      </c>
      <c r="K7" s="399">
        <v>4570000</v>
      </c>
      <c r="L7" s="399">
        <v>4772670</v>
      </c>
      <c r="M7" s="399">
        <v>4772514</v>
      </c>
      <c r="N7" s="387"/>
    </row>
    <row r="8" spans="1:258" ht="46.8">
      <c r="A8" s="386">
        <v>2</v>
      </c>
      <c r="B8" s="412" t="s">
        <v>91</v>
      </c>
      <c r="C8" s="398">
        <v>8292975</v>
      </c>
      <c r="D8" s="399">
        <v>7241765</v>
      </c>
      <c r="E8" s="399">
        <v>7100000</v>
      </c>
      <c r="F8" s="399">
        <v>5258677</v>
      </c>
      <c r="G8" s="399">
        <v>5258677</v>
      </c>
      <c r="H8" s="417" t="s">
        <v>74</v>
      </c>
      <c r="I8" s="400">
        <v>941562</v>
      </c>
      <c r="J8" s="399">
        <v>974326</v>
      </c>
      <c r="K8" s="399">
        <v>894000</v>
      </c>
      <c r="L8" s="399">
        <v>937020</v>
      </c>
      <c r="M8" s="399">
        <v>937020</v>
      </c>
      <c r="N8" s="387"/>
    </row>
    <row r="9" spans="1:258" ht="31.2">
      <c r="A9" s="386">
        <v>3</v>
      </c>
      <c r="B9" s="412" t="s">
        <v>99</v>
      </c>
      <c r="C9" s="398">
        <v>1127009</v>
      </c>
      <c r="D9" s="399">
        <v>706612</v>
      </c>
      <c r="E9" s="399">
        <v>700000</v>
      </c>
      <c r="F9" s="399">
        <v>1035715</v>
      </c>
      <c r="G9" s="399">
        <v>1035715</v>
      </c>
      <c r="H9" s="417" t="s">
        <v>146</v>
      </c>
      <c r="I9" s="400">
        <v>4122951</v>
      </c>
      <c r="J9" s="399">
        <v>6357942</v>
      </c>
      <c r="K9" s="399">
        <v>5248000</v>
      </c>
      <c r="L9" s="399">
        <v>5443250</v>
      </c>
      <c r="M9" s="399">
        <v>4403765</v>
      </c>
      <c r="N9" s="387"/>
    </row>
    <row r="10" spans="1:258" ht="31.2">
      <c r="A10" s="386">
        <v>4</v>
      </c>
      <c r="B10" s="412" t="s">
        <v>95</v>
      </c>
      <c r="C10" s="398">
        <v>3381506</v>
      </c>
      <c r="D10" s="399">
        <v>312229</v>
      </c>
      <c r="E10" s="344">
        <v>0</v>
      </c>
      <c r="F10" s="344">
        <v>29040</v>
      </c>
      <c r="G10" s="344">
        <v>29040</v>
      </c>
      <c r="H10" s="417" t="s">
        <v>98</v>
      </c>
      <c r="I10" s="400">
        <v>575000</v>
      </c>
      <c r="J10" s="399">
        <v>1191000</v>
      </c>
      <c r="K10" s="399">
        <v>1124000</v>
      </c>
      <c r="L10" s="399">
        <v>1124000</v>
      </c>
      <c r="M10" s="399">
        <v>855000</v>
      </c>
      <c r="N10" s="387"/>
    </row>
    <row r="11" spans="1:258" ht="31.2">
      <c r="A11" s="386">
        <v>5</v>
      </c>
      <c r="B11" s="412" t="s">
        <v>147</v>
      </c>
      <c r="C11" s="400">
        <v>0</v>
      </c>
      <c r="D11" s="344">
        <v>0</v>
      </c>
      <c r="E11" s="344">
        <v>0</v>
      </c>
      <c r="F11" s="344">
        <v>0</v>
      </c>
      <c r="G11" s="344">
        <v>0</v>
      </c>
      <c r="H11" s="417" t="s">
        <v>148</v>
      </c>
      <c r="I11" s="400">
        <v>4553432</v>
      </c>
      <c r="J11" s="399">
        <v>4805628</v>
      </c>
      <c r="K11" s="399">
        <v>4984255</v>
      </c>
      <c r="L11" s="399">
        <v>4991139</v>
      </c>
      <c r="M11" s="399">
        <v>4959139</v>
      </c>
      <c r="N11" s="387"/>
    </row>
    <row r="12" spans="1:258" ht="15.6">
      <c r="A12" s="386">
        <v>6</v>
      </c>
      <c r="B12" s="412"/>
      <c r="C12" s="400"/>
      <c r="D12" s="399"/>
      <c r="E12" s="399"/>
      <c r="F12" s="399"/>
      <c r="G12" s="399"/>
      <c r="H12" s="417" t="s">
        <v>149</v>
      </c>
      <c r="I12" s="400">
        <v>93485</v>
      </c>
      <c r="J12" s="399">
        <v>397170</v>
      </c>
      <c r="K12" s="409">
        <v>0</v>
      </c>
      <c r="L12" s="409">
        <v>0</v>
      </c>
      <c r="M12" s="409">
        <v>0</v>
      </c>
      <c r="N12" s="388"/>
    </row>
    <row r="13" spans="1:258" ht="15.6">
      <c r="A13" s="386">
        <v>7</v>
      </c>
      <c r="B13" s="413"/>
      <c r="C13" s="400"/>
      <c r="D13" s="399"/>
      <c r="E13" s="399"/>
      <c r="F13" s="399"/>
      <c r="G13" s="399"/>
      <c r="H13" s="418" t="s">
        <v>150</v>
      </c>
      <c r="I13" s="400">
        <v>0</v>
      </c>
      <c r="J13" s="344">
        <v>0</v>
      </c>
      <c r="K13" s="344">
        <v>0</v>
      </c>
      <c r="L13" s="344">
        <v>0</v>
      </c>
      <c r="M13" s="344">
        <v>0</v>
      </c>
      <c r="N13" s="389"/>
    </row>
    <row r="14" spans="1:258" ht="15.6">
      <c r="A14" s="386">
        <v>8</v>
      </c>
      <c r="B14" s="414"/>
      <c r="C14" s="400"/>
      <c r="D14" s="399"/>
      <c r="E14" s="399"/>
      <c r="F14" s="399"/>
      <c r="G14" s="399"/>
      <c r="H14" s="418" t="s">
        <v>151</v>
      </c>
      <c r="I14" s="400">
        <v>0</v>
      </c>
      <c r="J14" s="344">
        <v>0</v>
      </c>
      <c r="K14" s="344">
        <v>7573543</v>
      </c>
      <c r="L14" s="344">
        <v>6346442</v>
      </c>
      <c r="M14" s="344">
        <v>0</v>
      </c>
      <c r="N14" s="389"/>
    </row>
    <row r="15" spans="1:258" ht="31.2">
      <c r="A15" s="386">
        <v>9</v>
      </c>
      <c r="B15" s="415" t="s">
        <v>101</v>
      </c>
      <c r="C15" s="401">
        <f>SUM(C7:C14)</f>
        <v>21861208</v>
      </c>
      <c r="D15" s="402">
        <f>SUM(D7:D14)</f>
        <v>18582864</v>
      </c>
      <c r="E15" s="402">
        <f>SUM(E7:E14)</f>
        <v>18738448</v>
      </c>
      <c r="F15" s="402">
        <f>SUM(F7:F14)</f>
        <v>17507038</v>
      </c>
      <c r="G15" s="402">
        <f>SUM(G7:G14)</f>
        <v>17507038</v>
      </c>
      <c r="H15" s="416" t="s">
        <v>152</v>
      </c>
      <c r="I15" s="405">
        <f>SUM(I7:I14)</f>
        <v>14224117</v>
      </c>
      <c r="J15" s="402">
        <f>SUM(J7:J14)</f>
        <v>18243332</v>
      </c>
      <c r="K15" s="402">
        <f>SUM(K7:K14)</f>
        <v>24393798</v>
      </c>
      <c r="L15" s="402">
        <f>SUM(L7:L14)</f>
        <v>23614521</v>
      </c>
      <c r="M15" s="402">
        <f>SUM(M7:M14)</f>
        <v>15927438</v>
      </c>
      <c r="N15" s="390"/>
    </row>
    <row r="16" spans="1:258" ht="31.2">
      <c r="A16" s="386">
        <v>10</v>
      </c>
      <c r="B16" s="412" t="s">
        <v>153</v>
      </c>
      <c r="C16" s="403">
        <v>0</v>
      </c>
      <c r="D16" s="344">
        <v>0</v>
      </c>
      <c r="E16" s="344">
        <v>0</v>
      </c>
      <c r="F16" s="344"/>
      <c r="G16" s="344"/>
      <c r="H16" s="417" t="s">
        <v>154</v>
      </c>
      <c r="I16" s="400">
        <v>0</v>
      </c>
      <c r="J16" s="344">
        <v>0</v>
      </c>
      <c r="K16" s="344">
        <v>0</v>
      </c>
      <c r="L16" s="344">
        <v>0</v>
      </c>
      <c r="M16" s="344">
        <v>0</v>
      </c>
      <c r="N16" s="389"/>
    </row>
    <row r="17" spans="1:14" ht="31.2">
      <c r="A17" s="386">
        <v>11</v>
      </c>
      <c r="B17" s="412" t="s">
        <v>155</v>
      </c>
      <c r="C17" s="400">
        <v>0</v>
      </c>
      <c r="D17" s="344">
        <v>5667825</v>
      </c>
      <c r="E17" s="344">
        <v>6092722</v>
      </c>
      <c r="F17" s="344">
        <v>6092722</v>
      </c>
      <c r="G17" s="344">
        <v>6092722</v>
      </c>
      <c r="H17" s="417" t="s">
        <v>156</v>
      </c>
      <c r="I17" s="400">
        <v>0</v>
      </c>
      <c r="J17" s="344">
        <v>0</v>
      </c>
      <c r="K17" s="344">
        <v>0</v>
      </c>
      <c r="L17" s="344">
        <v>0</v>
      </c>
      <c r="M17" s="344">
        <v>0</v>
      </c>
      <c r="N17" s="389"/>
    </row>
    <row r="18" spans="1:14" ht="31.2">
      <c r="A18" s="386">
        <v>12</v>
      </c>
      <c r="B18" s="412" t="s">
        <v>157</v>
      </c>
      <c r="C18" s="400">
        <v>0</v>
      </c>
      <c r="D18" s="344">
        <v>0</v>
      </c>
      <c r="E18" s="344">
        <v>0</v>
      </c>
      <c r="F18" s="344">
        <v>0</v>
      </c>
      <c r="G18" s="344">
        <v>0</v>
      </c>
      <c r="H18" s="417" t="s">
        <v>158</v>
      </c>
      <c r="I18" s="400">
        <v>0</v>
      </c>
      <c r="J18" s="344">
        <v>0</v>
      </c>
      <c r="K18" s="344">
        <v>0</v>
      </c>
      <c r="L18" s="344">
        <v>0</v>
      </c>
      <c r="M18" s="344">
        <v>0</v>
      </c>
      <c r="N18" s="389"/>
    </row>
    <row r="19" spans="1:14" ht="46.8">
      <c r="A19" s="386">
        <v>13</v>
      </c>
      <c r="B19" s="412" t="s">
        <v>159</v>
      </c>
      <c r="C19" s="404">
        <v>0</v>
      </c>
      <c r="D19" s="344">
        <v>0</v>
      </c>
      <c r="E19" s="344">
        <v>0</v>
      </c>
      <c r="F19" s="344">
        <v>0</v>
      </c>
      <c r="G19" s="344">
        <v>0</v>
      </c>
      <c r="H19" s="417" t="s">
        <v>160</v>
      </c>
      <c r="I19" s="400">
        <v>0</v>
      </c>
      <c r="J19" s="344">
        <v>0</v>
      </c>
      <c r="K19" s="344">
        <v>0</v>
      </c>
      <c r="L19" s="344">
        <v>0</v>
      </c>
      <c r="M19" s="344">
        <v>0</v>
      </c>
      <c r="N19" s="389"/>
    </row>
    <row r="20" spans="1:14" ht="46.8">
      <c r="A20" s="386">
        <v>14</v>
      </c>
      <c r="B20" s="412" t="s">
        <v>161</v>
      </c>
      <c r="C20" s="403">
        <v>796888</v>
      </c>
      <c r="D20" s="399">
        <v>547138</v>
      </c>
      <c r="E20" s="344">
        <v>0</v>
      </c>
      <c r="F20" s="344">
        <v>452133</v>
      </c>
      <c r="G20" s="344">
        <v>452133</v>
      </c>
      <c r="H20" s="417" t="s">
        <v>162</v>
      </c>
      <c r="I20" s="410">
        <v>776744</v>
      </c>
      <c r="J20" s="344">
        <v>485308</v>
      </c>
      <c r="K20" s="344">
        <v>437372</v>
      </c>
      <c r="L20" s="344">
        <v>437372</v>
      </c>
      <c r="M20" s="344">
        <v>437372</v>
      </c>
      <c r="N20" s="389"/>
    </row>
    <row r="21" spans="1:14" ht="15.6">
      <c r="A21" s="386">
        <v>15</v>
      </c>
      <c r="B21" s="412" t="s">
        <v>581</v>
      </c>
      <c r="C21" s="400">
        <v>0</v>
      </c>
      <c r="D21" s="344">
        <v>0</v>
      </c>
      <c r="E21" s="344">
        <v>0</v>
      </c>
      <c r="F21" s="344">
        <v>0</v>
      </c>
      <c r="G21" s="344">
        <v>0</v>
      </c>
      <c r="H21" s="418"/>
      <c r="I21" s="400"/>
      <c r="J21" s="344"/>
      <c r="K21" s="344"/>
      <c r="L21" s="344"/>
      <c r="M21" s="344"/>
      <c r="N21" s="389"/>
    </row>
    <row r="22" spans="1:14" ht="46.8">
      <c r="A22" s="386">
        <v>16</v>
      </c>
      <c r="B22" s="415" t="s">
        <v>163</v>
      </c>
      <c r="C22" s="401">
        <f>SUM(C17:C21)</f>
        <v>796888</v>
      </c>
      <c r="D22" s="402">
        <f>SUM(D17:D21)</f>
        <v>6214963</v>
      </c>
      <c r="E22" s="402">
        <f>SUM(E17:E21)</f>
        <v>6092722</v>
      </c>
      <c r="F22" s="402">
        <f>SUM(F17:F21)</f>
        <v>6544855</v>
      </c>
      <c r="G22" s="402">
        <f>SUM(G17:G21)</f>
        <v>6544855</v>
      </c>
      <c r="H22" s="416" t="s">
        <v>164</v>
      </c>
      <c r="I22" s="405">
        <f>SUM(I17:I21)</f>
        <v>776744</v>
      </c>
      <c r="J22" s="402">
        <f>SUM(J16:J21)</f>
        <v>485308</v>
      </c>
      <c r="K22" s="402">
        <f>SUM(K16:K21)</f>
        <v>437372</v>
      </c>
      <c r="L22" s="402">
        <f>SUM(L16:L21)</f>
        <v>437372</v>
      </c>
      <c r="M22" s="402">
        <f>SUM(M16:M21)</f>
        <v>437372</v>
      </c>
      <c r="N22" s="390"/>
    </row>
    <row r="23" spans="1:14" ht="15.6">
      <c r="A23" s="386">
        <v>17</v>
      </c>
      <c r="B23" s="416" t="s">
        <v>165</v>
      </c>
      <c r="C23" s="401">
        <v>22658096</v>
      </c>
      <c r="D23" s="402">
        <f>SUM(D15,D22)</f>
        <v>24797827</v>
      </c>
      <c r="E23" s="402">
        <f>SUM(E15,E22)</f>
        <v>24831170</v>
      </c>
      <c r="F23" s="402">
        <f>SUM(F15,F22)</f>
        <v>24051893</v>
      </c>
      <c r="G23" s="402">
        <f>SUM(G15,G22)</f>
        <v>24051893</v>
      </c>
      <c r="H23" s="416" t="s">
        <v>166</v>
      </c>
      <c r="I23" s="411">
        <v>15000861</v>
      </c>
      <c r="J23" s="402">
        <f>SUM(J15,J22)</f>
        <v>18728640</v>
      </c>
      <c r="K23" s="402">
        <f>SUM(K15,K22)</f>
        <v>24831170</v>
      </c>
      <c r="L23" s="402">
        <f>SUM(L15,L22)</f>
        <v>24051893</v>
      </c>
      <c r="M23" s="402">
        <f>SUM(M15,M22)</f>
        <v>16364810</v>
      </c>
      <c r="N23" s="391"/>
    </row>
    <row r="24" spans="1:14" ht="15.6">
      <c r="A24" s="386">
        <v>18</v>
      </c>
      <c r="B24" s="416" t="s">
        <v>195</v>
      </c>
      <c r="C24" s="405">
        <v>0</v>
      </c>
      <c r="D24" s="406">
        <v>0</v>
      </c>
      <c r="E24" s="407">
        <v>5655350</v>
      </c>
      <c r="F24" s="407">
        <v>6107483</v>
      </c>
      <c r="G24" s="407">
        <v>0</v>
      </c>
      <c r="H24" s="416" t="s">
        <v>167</v>
      </c>
      <c r="I24" s="411">
        <v>7637091</v>
      </c>
      <c r="J24" s="407">
        <v>339532</v>
      </c>
      <c r="K24" s="406" t="s">
        <v>229</v>
      </c>
      <c r="L24" s="406" t="s">
        <v>229</v>
      </c>
      <c r="M24" s="407">
        <v>1579600</v>
      </c>
      <c r="N24" s="392"/>
    </row>
    <row r="25" spans="1:14" ht="15.6">
      <c r="A25" s="386">
        <v>19</v>
      </c>
      <c r="B25" s="416" t="s">
        <v>168</v>
      </c>
      <c r="C25" s="405">
        <v>0</v>
      </c>
      <c r="D25" s="408">
        <v>0</v>
      </c>
      <c r="E25" s="407">
        <v>0</v>
      </c>
      <c r="F25" s="407">
        <v>0</v>
      </c>
      <c r="G25" s="407">
        <v>0</v>
      </c>
      <c r="H25" s="416" t="s">
        <v>169</v>
      </c>
      <c r="I25" s="411">
        <v>7657235</v>
      </c>
      <c r="J25" s="407">
        <v>6069187</v>
      </c>
      <c r="K25" s="406" t="s">
        <v>229</v>
      </c>
      <c r="L25" s="406" t="s">
        <v>229</v>
      </c>
      <c r="M25" s="407">
        <v>7687083</v>
      </c>
      <c r="N25" s="392"/>
    </row>
    <row r="26" spans="1:14" ht="17.399999999999999">
      <c r="B26" s="724"/>
      <c r="C26" s="724"/>
      <c r="D26" s="724"/>
      <c r="E26" s="724"/>
      <c r="F26" s="724"/>
      <c r="G26" s="724"/>
      <c r="H26" s="724"/>
    </row>
  </sheetData>
  <mergeCells count="5">
    <mergeCell ref="A4:A5"/>
    <mergeCell ref="B1:M1"/>
    <mergeCell ref="B2:M2"/>
    <mergeCell ref="H4:M4"/>
    <mergeCell ref="B26:H26"/>
  </mergeCells>
  <pageMargins left="0.39370078740157483" right="0.39370078740157483" top="0.39370078740157483" bottom="0.3937007874015748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X26"/>
  <sheetViews>
    <sheetView zoomScaleNormal="100" workbookViewId="0">
      <selection activeCell="D5" sqref="D5"/>
    </sheetView>
  </sheetViews>
  <sheetFormatPr defaultRowHeight="14.4"/>
  <cols>
    <col min="1" max="1" width="5" style="371" customWidth="1"/>
    <col min="2" max="2" width="27.88671875" style="393" customWidth="1"/>
    <col min="3" max="3" width="17.88671875" style="371" customWidth="1"/>
    <col min="4" max="7" width="13.109375" style="371" customWidth="1"/>
    <col min="8" max="8" width="30.44140625" style="371" customWidth="1"/>
    <col min="9" max="9" width="13.88671875" style="371" customWidth="1"/>
    <col min="10" max="10" width="15.6640625" style="371" customWidth="1"/>
    <col min="11" max="13" width="14" style="371" customWidth="1"/>
    <col min="14" max="14" width="4.109375" style="371" customWidth="1"/>
    <col min="15" max="258" width="9.109375" style="371"/>
    <col min="260" max="260" width="5" customWidth="1"/>
    <col min="261" max="261" width="29.109375" customWidth="1"/>
    <col min="262" max="262" width="13.33203125" customWidth="1"/>
    <col min="263" max="263" width="13" customWidth="1"/>
    <col min="264" max="264" width="13.109375" customWidth="1"/>
    <col min="265" max="265" width="32.33203125" customWidth="1"/>
    <col min="266" max="266" width="15.33203125" customWidth="1"/>
    <col min="267" max="267" width="11.6640625" customWidth="1"/>
    <col min="268" max="268" width="13.5546875" customWidth="1"/>
    <col min="269" max="269" width="14" customWidth="1"/>
    <col min="270" max="270" width="4.109375" customWidth="1"/>
    <col min="516" max="516" width="5" customWidth="1"/>
    <col min="517" max="517" width="29.109375" customWidth="1"/>
    <col min="518" max="518" width="13.33203125" customWidth="1"/>
    <col min="519" max="519" width="13" customWidth="1"/>
    <col min="520" max="520" width="13.109375" customWidth="1"/>
    <col min="521" max="521" width="32.33203125" customWidth="1"/>
    <col min="522" max="522" width="15.33203125" customWidth="1"/>
    <col min="523" max="523" width="11.6640625" customWidth="1"/>
    <col min="524" max="524" width="13.5546875" customWidth="1"/>
    <col min="525" max="525" width="14" customWidth="1"/>
    <col min="526" max="526" width="4.109375" customWidth="1"/>
    <col min="772" max="772" width="5" customWidth="1"/>
    <col min="773" max="773" width="29.109375" customWidth="1"/>
    <col min="774" max="774" width="13.33203125" customWidth="1"/>
    <col min="775" max="775" width="13" customWidth="1"/>
    <col min="776" max="776" width="13.109375" customWidth="1"/>
    <col min="777" max="777" width="32.33203125" customWidth="1"/>
    <col min="778" max="778" width="15.33203125" customWidth="1"/>
    <col min="779" max="779" width="11.6640625" customWidth="1"/>
    <col min="780" max="780" width="13.5546875" customWidth="1"/>
    <col min="781" max="781" width="14" customWidth="1"/>
    <col min="782" max="782" width="4.109375" customWidth="1"/>
    <col min="1028" max="1028" width="5" customWidth="1"/>
    <col min="1029" max="1029" width="29.109375" customWidth="1"/>
    <col min="1030" max="1030" width="13.33203125" customWidth="1"/>
    <col min="1031" max="1031" width="13" customWidth="1"/>
    <col min="1032" max="1032" width="13.109375" customWidth="1"/>
    <col min="1033" max="1033" width="32.33203125" customWidth="1"/>
    <col min="1034" max="1034" width="15.33203125" customWidth="1"/>
    <col min="1035" max="1035" width="11.6640625" customWidth="1"/>
    <col min="1036" max="1036" width="13.5546875" customWidth="1"/>
    <col min="1037" max="1037" width="14" customWidth="1"/>
    <col min="1038" max="1038" width="4.109375" customWidth="1"/>
    <col min="1284" max="1284" width="5" customWidth="1"/>
    <col min="1285" max="1285" width="29.109375" customWidth="1"/>
    <col min="1286" max="1286" width="13.33203125" customWidth="1"/>
    <col min="1287" max="1287" width="13" customWidth="1"/>
    <col min="1288" max="1288" width="13.109375" customWidth="1"/>
    <col min="1289" max="1289" width="32.33203125" customWidth="1"/>
    <col min="1290" max="1290" width="15.33203125" customWidth="1"/>
    <col min="1291" max="1291" width="11.6640625" customWidth="1"/>
    <col min="1292" max="1292" width="13.5546875" customWidth="1"/>
    <col min="1293" max="1293" width="14" customWidth="1"/>
    <col min="1294" max="1294" width="4.109375" customWidth="1"/>
    <col min="1540" max="1540" width="5" customWidth="1"/>
    <col min="1541" max="1541" width="29.109375" customWidth="1"/>
    <col min="1542" max="1542" width="13.33203125" customWidth="1"/>
    <col min="1543" max="1543" width="13" customWidth="1"/>
    <col min="1544" max="1544" width="13.109375" customWidth="1"/>
    <col min="1545" max="1545" width="32.33203125" customWidth="1"/>
    <col min="1546" max="1546" width="15.33203125" customWidth="1"/>
    <col min="1547" max="1547" width="11.6640625" customWidth="1"/>
    <col min="1548" max="1548" width="13.5546875" customWidth="1"/>
    <col min="1549" max="1549" width="14" customWidth="1"/>
    <col min="1550" max="1550" width="4.109375" customWidth="1"/>
    <col min="1796" max="1796" width="5" customWidth="1"/>
    <col min="1797" max="1797" width="29.109375" customWidth="1"/>
    <col min="1798" max="1798" width="13.33203125" customWidth="1"/>
    <col min="1799" max="1799" width="13" customWidth="1"/>
    <col min="1800" max="1800" width="13.109375" customWidth="1"/>
    <col min="1801" max="1801" width="32.33203125" customWidth="1"/>
    <col min="1802" max="1802" width="15.33203125" customWidth="1"/>
    <col min="1803" max="1803" width="11.6640625" customWidth="1"/>
    <col min="1804" max="1804" width="13.5546875" customWidth="1"/>
    <col min="1805" max="1805" width="14" customWidth="1"/>
    <col min="1806" max="1806" width="4.109375" customWidth="1"/>
    <col min="2052" max="2052" width="5" customWidth="1"/>
    <col min="2053" max="2053" width="29.109375" customWidth="1"/>
    <col min="2054" max="2054" width="13.33203125" customWidth="1"/>
    <col min="2055" max="2055" width="13" customWidth="1"/>
    <col min="2056" max="2056" width="13.109375" customWidth="1"/>
    <col min="2057" max="2057" width="32.33203125" customWidth="1"/>
    <col min="2058" max="2058" width="15.33203125" customWidth="1"/>
    <col min="2059" max="2059" width="11.6640625" customWidth="1"/>
    <col min="2060" max="2060" width="13.5546875" customWidth="1"/>
    <col min="2061" max="2061" width="14" customWidth="1"/>
    <col min="2062" max="2062" width="4.109375" customWidth="1"/>
    <col min="2308" max="2308" width="5" customWidth="1"/>
    <col min="2309" max="2309" width="29.109375" customWidth="1"/>
    <col min="2310" max="2310" width="13.33203125" customWidth="1"/>
    <col min="2311" max="2311" width="13" customWidth="1"/>
    <col min="2312" max="2312" width="13.109375" customWidth="1"/>
    <col min="2313" max="2313" width="32.33203125" customWidth="1"/>
    <col min="2314" max="2314" width="15.33203125" customWidth="1"/>
    <col min="2315" max="2315" width="11.6640625" customWidth="1"/>
    <col min="2316" max="2316" width="13.5546875" customWidth="1"/>
    <col min="2317" max="2317" width="14" customWidth="1"/>
    <col min="2318" max="2318" width="4.109375" customWidth="1"/>
    <col min="2564" max="2564" width="5" customWidth="1"/>
    <col min="2565" max="2565" width="29.109375" customWidth="1"/>
    <col min="2566" max="2566" width="13.33203125" customWidth="1"/>
    <col min="2567" max="2567" width="13" customWidth="1"/>
    <col min="2568" max="2568" width="13.109375" customWidth="1"/>
    <col min="2569" max="2569" width="32.33203125" customWidth="1"/>
    <col min="2570" max="2570" width="15.33203125" customWidth="1"/>
    <col min="2571" max="2571" width="11.6640625" customWidth="1"/>
    <col min="2572" max="2572" width="13.5546875" customWidth="1"/>
    <col min="2573" max="2573" width="14" customWidth="1"/>
    <col min="2574" max="2574" width="4.109375" customWidth="1"/>
    <col min="2820" max="2820" width="5" customWidth="1"/>
    <col min="2821" max="2821" width="29.109375" customWidth="1"/>
    <col min="2822" max="2822" width="13.33203125" customWidth="1"/>
    <col min="2823" max="2823" width="13" customWidth="1"/>
    <col min="2824" max="2824" width="13.109375" customWidth="1"/>
    <col min="2825" max="2825" width="32.33203125" customWidth="1"/>
    <col min="2826" max="2826" width="15.33203125" customWidth="1"/>
    <col min="2827" max="2827" width="11.6640625" customWidth="1"/>
    <col min="2828" max="2828" width="13.5546875" customWidth="1"/>
    <col min="2829" max="2829" width="14" customWidth="1"/>
    <col min="2830" max="2830" width="4.109375" customWidth="1"/>
    <col min="3076" max="3076" width="5" customWidth="1"/>
    <col min="3077" max="3077" width="29.109375" customWidth="1"/>
    <col min="3078" max="3078" width="13.33203125" customWidth="1"/>
    <col min="3079" max="3079" width="13" customWidth="1"/>
    <col min="3080" max="3080" width="13.109375" customWidth="1"/>
    <col min="3081" max="3081" width="32.33203125" customWidth="1"/>
    <col min="3082" max="3082" width="15.33203125" customWidth="1"/>
    <col min="3083" max="3083" width="11.6640625" customWidth="1"/>
    <col min="3084" max="3084" width="13.5546875" customWidth="1"/>
    <col min="3085" max="3085" width="14" customWidth="1"/>
    <col min="3086" max="3086" width="4.109375" customWidth="1"/>
    <col min="3332" max="3332" width="5" customWidth="1"/>
    <col min="3333" max="3333" width="29.109375" customWidth="1"/>
    <col min="3334" max="3334" width="13.33203125" customWidth="1"/>
    <col min="3335" max="3335" width="13" customWidth="1"/>
    <col min="3336" max="3336" width="13.109375" customWidth="1"/>
    <col min="3337" max="3337" width="32.33203125" customWidth="1"/>
    <col min="3338" max="3338" width="15.33203125" customWidth="1"/>
    <col min="3339" max="3339" width="11.6640625" customWidth="1"/>
    <col min="3340" max="3340" width="13.5546875" customWidth="1"/>
    <col min="3341" max="3341" width="14" customWidth="1"/>
    <col min="3342" max="3342" width="4.109375" customWidth="1"/>
    <col min="3588" max="3588" width="5" customWidth="1"/>
    <col min="3589" max="3589" width="29.109375" customWidth="1"/>
    <col min="3590" max="3590" width="13.33203125" customWidth="1"/>
    <col min="3591" max="3591" width="13" customWidth="1"/>
    <col min="3592" max="3592" width="13.109375" customWidth="1"/>
    <col min="3593" max="3593" width="32.33203125" customWidth="1"/>
    <col min="3594" max="3594" width="15.33203125" customWidth="1"/>
    <col min="3595" max="3595" width="11.6640625" customWidth="1"/>
    <col min="3596" max="3596" width="13.5546875" customWidth="1"/>
    <col min="3597" max="3597" width="14" customWidth="1"/>
    <col min="3598" max="3598" width="4.109375" customWidth="1"/>
    <col min="3844" max="3844" width="5" customWidth="1"/>
    <col min="3845" max="3845" width="29.109375" customWidth="1"/>
    <col min="3846" max="3846" width="13.33203125" customWidth="1"/>
    <col min="3847" max="3847" width="13" customWidth="1"/>
    <col min="3848" max="3848" width="13.109375" customWidth="1"/>
    <col min="3849" max="3849" width="32.33203125" customWidth="1"/>
    <col min="3850" max="3850" width="15.33203125" customWidth="1"/>
    <col min="3851" max="3851" width="11.6640625" customWidth="1"/>
    <col min="3852" max="3852" width="13.5546875" customWidth="1"/>
    <col min="3853" max="3853" width="14" customWidth="1"/>
    <col min="3854" max="3854" width="4.109375" customWidth="1"/>
    <col min="4100" max="4100" width="5" customWidth="1"/>
    <col min="4101" max="4101" width="29.109375" customWidth="1"/>
    <col min="4102" max="4102" width="13.33203125" customWidth="1"/>
    <col min="4103" max="4103" width="13" customWidth="1"/>
    <col min="4104" max="4104" width="13.109375" customWidth="1"/>
    <col min="4105" max="4105" width="32.33203125" customWidth="1"/>
    <col min="4106" max="4106" width="15.33203125" customWidth="1"/>
    <col min="4107" max="4107" width="11.6640625" customWidth="1"/>
    <col min="4108" max="4108" width="13.5546875" customWidth="1"/>
    <col min="4109" max="4109" width="14" customWidth="1"/>
    <col min="4110" max="4110" width="4.109375" customWidth="1"/>
    <col min="4356" max="4356" width="5" customWidth="1"/>
    <col min="4357" max="4357" width="29.109375" customWidth="1"/>
    <col min="4358" max="4358" width="13.33203125" customWidth="1"/>
    <col min="4359" max="4359" width="13" customWidth="1"/>
    <col min="4360" max="4360" width="13.109375" customWidth="1"/>
    <col min="4361" max="4361" width="32.33203125" customWidth="1"/>
    <col min="4362" max="4362" width="15.33203125" customWidth="1"/>
    <col min="4363" max="4363" width="11.6640625" customWidth="1"/>
    <col min="4364" max="4364" width="13.5546875" customWidth="1"/>
    <col min="4365" max="4365" width="14" customWidth="1"/>
    <col min="4366" max="4366" width="4.109375" customWidth="1"/>
    <col min="4612" max="4612" width="5" customWidth="1"/>
    <col min="4613" max="4613" width="29.109375" customWidth="1"/>
    <col min="4614" max="4614" width="13.33203125" customWidth="1"/>
    <col min="4615" max="4615" width="13" customWidth="1"/>
    <col min="4616" max="4616" width="13.109375" customWidth="1"/>
    <col min="4617" max="4617" width="32.33203125" customWidth="1"/>
    <col min="4618" max="4618" width="15.33203125" customWidth="1"/>
    <col min="4619" max="4619" width="11.6640625" customWidth="1"/>
    <col min="4620" max="4620" width="13.5546875" customWidth="1"/>
    <col min="4621" max="4621" width="14" customWidth="1"/>
    <col min="4622" max="4622" width="4.109375" customWidth="1"/>
    <col min="4868" max="4868" width="5" customWidth="1"/>
    <col min="4869" max="4869" width="29.109375" customWidth="1"/>
    <col min="4870" max="4870" width="13.33203125" customWidth="1"/>
    <col min="4871" max="4871" width="13" customWidth="1"/>
    <col min="4872" max="4872" width="13.109375" customWidth="1"/>
    <col min="4873" max="4873" width="32.33203125" customWidth="1"/>
    <col min="4874" max="4874" width="15.33203125" customWidth="1"/>
    <col min="4875" max="4875" width="11.6640625" customWidth="1"/>
    <col min="4876" max="4876" width="13.5546875" customWidth="1"/>
    <col min="4877" max="4877" width="14" customWidth="1"/>
    <col min="4878" max="4878" width="4.109375" customWidth="1"/>
    <col min="5124" max="5124" width="5" customWidth="1"/>
    <col min="5125" max="5125" width="29.109375" customWidth="1"/>
    <col min="5126" max="5126" width="13.33203125" customWidth="1"/>
    <col min="5127" max="5127" width="13" customWidth="1"/>
    <col min="5128" max="5128" width="13.109375" customWidth="1"/>
    <col min="5129" max="5129" width="32.33203125" customWidth="1"/>
    <col min="5130" max="5130" width="15.33203125" customWidth="1"/>
    <col min="5131" max="5131" width="11.6640625" customWidth="1"/>
    <col min="5132" max="5132" width="13.5546875" customWidth="1"/>
    <col min="5133" max="5133" width="14" customWidth="1"/>
    <col min="5134" max="5134" width="4.109375" customWidth="1"/>
    <col min="5380" max="5380" width="5" customWidth="1"/>
    <col min="5381" max="5381" width="29.109375" customWidth="1"/>
    <col min="5382" max="5382" width="13.33203125" customWidth="1"/>
    <col min="5383" max="5383" width="13" customWidth="1"/>
    <col min="5384" max="5384" width="13.109375" customWidth="1"/>
    <col min="5385" max="5385" width="32.33203125" customWidth="1"/>
    <col min="5386" max="5386" width="15.33203125" customWidth="1"/>
    <col min="5387" max="5387" width="11.6640625" customWidth="1"/>
    <col min="5388" max="5388" width="13.5546875" customWidth="1"/>
    <col min="5389" max="5389" width="14" customWidth="1"/>
    <col min="5390" max="5390" width="4.109375" customWidth="1"/>
    <col min="5636" max="5636" width="5" customWidth="1"/>
    <col min="5637" max="5637" width="29.109375" customWidth="1"/>
    <col min="5638" max="5638" width="13.33203125" customWidth="1"/>
    <col min="5639" max="5639" width="13" customWidth="1"/>
    <col min="5640" max="5640" width="13.109375" customWidth="1"/>
    <col min="5641" max="5641" width="32.33203125" customWidth="1"/>
    <col min="5642" max="5642" width="15.33203125" customWidth="1"/>
    <col min="5643" max="5643" width="11.6640625" customWidth="1"/>
    <col min="5644" max="5644" width="13.5546875" customWidth="1"/>
    <col min="5645" max="5645" width="14" customWidth="1"/>
    <col min="5646" max="5646" width="4.109375" customWidth="1"/>
    <col min="5892" max="5892" width="5" customWidth="1"/>
    <col min="5893" max="5893" width="29.109375" customWidth="1"/>
    <col min="5894" max="5894" width="13.33203125" customWidth="1"/>
    <col min="5895" max="5895" width="13" customWidth="1"/>
    <col min="5896" max="5896" width="13.109375" customWidth="1"/>
    <col min="5897" max="5897" width="32.33203125" customWidth="1"/>
    <col min="5898" max="5898" width="15.33203125" customWidth="1"/>
    <col min="5899" max="5899" width="11.6640625" customWidth="1"/>
    <col min="5900" max="5900" width="13.5546875" customWidth="1"/>
    <col min="5901" max="5901" width="14" customWidth="1"/>
    <col min="5902" max="5902" width="4.109375" customWidth="1"/>
    <col min="6148" max="6148" width="5" customWidth="1"/>
    <col min="6149" max="6149" width="29.109375" customWidth="1"/>
    <col min="6150" max="6150" width="13.33203125" customWidth="1"/>
    <col min="6151" max="6151" width="13" customWidth="1"/>
    <col min="6152" max="6152" width="13.109375" customWidth="1"/>
    <col min="6153" max="6153" width="32.33203125" customWidth="1"/>
    <col min="6154" max="6154" width="15.33203125" customWidth="1"/>
    <col min="6155" max="6155" width="11.6640625" customWidth="1"/>
    <col min="6156" max="6156" width="13.5546875" customWidth="1"/>
    <col min="6157" max="6157" width="14" customWidth="1"/>
    <col min="6158" max="6158" width="4.109375" customWidth="1"/>
    <col min="6404" max="6404" width="5" customWidth="1"/>
    <col min="6405" max="6405" width="29.109375" customWidth="1"/>
    <col min="6406" max="6406" width="13.33203125" customWidth="1"/>
    <col min="6407" max="6407" width="13" customWidth="1"/>
    <col min="6408" max="6408" width="13.109375" customWidth="1"/>
    <col min="6409" max="6409" width="32.33203125" customWidth="1"/>
    <col min="6410" max="6410" width="15.33203125" customWidth="1"/>
    <col min="6411" max="6411" width="11.6640625" customWidth="1"/>
    <col min="6412" max="6412" width="13.5546875" customWidth="1"/>
    <col min="6413" max="6413" width="14" customWidth="1"/>
    <col min="6414" max="6414" width="4.109375" customWidth="1"/>
    <col min="6660" max="6660" width="5" customWidth="1"/>
    <col min="6661" max="6661" width="29.109375" customWidth="1"/>
    <col min="6662" max="6662" width="13.33203125" customWidth="1"/>
    <col min="6663" max="6663" width="13" customWidth="1"/>
    <col min="6664" max="6664" width="13.109375" customWidth="1"/>
    <col min="6665" max="6665" width="32.33203125" customWidth="1"/>
    <col min="6666" max="6666" width="15.33203125" customWidth="1"/>
    <col min="6667" max="6667" width="11.6640625" customWidth="1"/>
    <col min="6668" max="6668" width="13.5546875" customWidth="1"/>
    <col min="6669" max="6669" width="14" customWidth="1"/>
    <col min="6670" max="6670" width="4.109375" customWidth="1"/>
    <col min="6916" max="6916" width="5" customWidth="1"/>
    <col min="6917" max="6917" width="29.109375" customWidth="1"/>
    <col min="6918" max="6918" width="13.33203125" customWidth="1"/>
    <col min="6919" max="6919" width="13" customWidth="1"/>
    <col min="6920" max="6920" width="13.109375" customWidth="1"/>
    <col min="6921" max="6921" width="32.33203125" customWidth="1"/>
    <col min="6922" max="6922" width="15.33203125" customWidth="1"/>
    <col min="6923" max="6923" width="11.6640625" customWidth="1"/>
    <col min="6924" max="6924" width="13.5546875" customWidth="1"/>
    <col min="6925" max="6925" width="14" customWidth="1"/>
    <col min="6926" max="6926" width="4.109375" customWidth="1"/>
    <col min="7172" max="7172" width="5" customWidth="1"/>
    <col min="7173" max="7173" width="29.109375" customWidth="1"/>
    <col min="7174" max="7174" width="13.33203125" customWidth="1"/>
    <col min="7175" max="7175" width="13" customWidth="1"/>
    <col min="7176" max="7176" width="13.109375" customWidth="1"/>
    <col min="7177" max="7177" width="32.33203125" customWidth="1"/>
    <col min="7178" max="7178" width="15.33203125" customWidth="1"/>
    <col min="7179" max="7179" width="11.6640625" customWidth="1"/>
    <col min="7180" max="7180" width="13.5546875" customWidth="1"/>
    <col min="7181" max="7181" width="14" customWidth="1"/>
    <col min="7182" max="7182" width="4.109375" customWidth="1"/>
    <col min="7428" max="7428" width="5" customWidth="1"/>
    <col min="7429" max="7429" width="29.109375" customWidth="1"/>
    <col min="7430" max="7430" width="13.33203125" customWidth="1"/>
    <col min="7431" max="7431" width="13" customWidth="1"/>
    <col min="7432" max="7432" width="13.109375" customWidth="1"/>
    <col min="7433" max="7433" width="32.33203125" customWidth="1"/>
    <col min="7434" max="7434" width="15.33203125" customWidth="1"/>
    <col min="7435" max="7435" width="11.6640625" customWidth="1"/>
    <col min="7436" max="7436" width="13.5546875" customWidth="1"/>
    <col min="7437" max="7437" width="14" customWidth="1"/>
    <col min="7438" max="7438" width="4.109375" customWidth="1"/>
    <col min="7684" max="7684" width="5" customWidth="1"/>
    <col min="7685" max="7685" width="29.109375" customWidth="1"/>
    <col min="7686" max="7686" width="13.33203125" customWidth="1"/>
    <col min="7687" max="7687" width="13" customWidth="1"/>
    <col min="7688" max="7688" width="13.109375" customWidth="1"/>
    <col min="7689" max="7689" width="32.33203125" customWidth="1"/>
    <col min="7690" max="7690" width="15.33203125" customWidth="1"/>
    <col min="7691" max="7691" width="11.6640625" customWidth="1"/>
    <col min="7692" max="7692" width="13.5546875" customWidth="1"/>
    <col min="7693" max="7693" width="14" customWidth="1"/>
    <col min="7694" max="7694" width="4.109375" customWidth="1"/>
    <col min="7940" max="7940" width="5" customWidth="1"/>
    <col min="7941" max="7941" width="29.109375" customWidth="1"/>
    <col min="7942" max="7942" width="13.33203125" customWidth="1"/>
    <col min="7943" max="7943" width="13" customWidth="1"/>
    <col min="7944" max="7944" width="13.109375" customWidth="1"/>
    <col min="7945" max="7945" width="32.33203125" customWidth="1"/>
    <col min="7946" max="7946" width="15.33203125" customWidth="1"/>
    <col min="7947" max="7947" width="11.6640625" customWidth="1"/>
    <col min="7948" max="7948" width="13.5546875" customWidth="1"/>
    <col min="7949" max="7949" width="14" customWidth="1"/>
    <col min="7950" max="7950" width="4.109375" customWidth="1"/>
    <col min="8196" max="8196" width="5" customWidth="1"/>
    <col min="8197" max="8197" width="29.109375" customWidth="1"/>
    <col min="8198" max="8198" width="13.33203125" customWidth="1"/>
    <col min="8199" max="8199" width="13" customWidth="1"/>
    <col min="8200" max="8200" width="13.109375" customWidth="1"/>
    <col min="8201" max="8201" width="32.33203125" customWidth="1"/>
    <col min="8202" max="8202" width="15.33203125" customWidth="1"/>
    <col min="8203" max="8203" width="11.6640625" customWidth="1"/>
    <col min="8204" max="8204" width="13.5546875" customWidth="1"/>
    <col min="8205" max="8205" width="14" customWidth="1"/>
    <col min="8206" max="8206" width="4.109375" customWidth="1"/>
    <col min="8452" max="8452" width="5" customWidth="1"/>
    <col min="8453" max="8453" width="29.109375" customWidth="1"/>
    <col min="8454" max="8454" width="13.33203125" customWidth="1"/>
    <col min="8455" max="8455" width="13" customWidth="1"/>
    <col min="8456" max="8456" width="13.109375" customWidth="1"/>
    <col min="8457" max="8457" width="32.33203125" customWidth="1"/>
    <col min="8458" max="8458" width="15.33203125" customWidth="1"/>
    <col min="8459" max="8459" width="11.6640625" customWidth="1"/>
    <col min="8460" max="8460" width="13.5546875" customWidth="1"/>
    <col min="8461" max="8461" width="14" customWidth="1"/>
    <col min="8462" max="8462" width="4.109375" customWidth="1"/>
    <col min="8708" max="8708" width="5" customWidth="1"/>
    <col min="8709" max="8709" width="29.109375" customWidth="1"/>
    <col min="8710" max="8710" width="13.33203125" customWidth="1"/>
    <col min="8711" max="8711" width="13" customWidth="1"/>
    <col min="8712" max="8712" width="13.109375" customWidth="1"/>
    <col min="8713" max="8713" width="32.33203125" customWidth="1"/>
    <col min="8714" max="8714" width="15.33203125" customWidth="1"/>
    <col min="8715" max="8715" width="11.6640625" customWidth="1"/>
    <col min="8716" max="8716" width="13.5546875" customWidth="1"/>
    <col min="8717" max="8717" width="14" customWidth="1"/>
    <col min="8718" max="8718" width="4.109375" customWidth="1"/>
    <col min="8964" max="8964" width="5" customWidth="1"/>
    <col min="8965" max="8965" width="29.109375" customWidth="1"/>
    <col min="8966" max="8966" width="13.33203125" customWidth="1"/>
    <col min="8967" max="8967" width="13" customWidth="1"/>
    <col min="8968" max="8968" width="13.109375" customWidth="1"/>
    <col min="8969" max="8969" width="32.33203125" customWidth="1"/>
    <col min="8970" max="8970" width="15.33203125" customWidth="1"/>
    <col min="8971" max="8971" width="11.6640625" customWidth="1"/>
    <col min="8972" max="8972" width="13.5546875" customWidth="1"/>
    <col min="8973" max="8973" width="14" customWidth="1"/>
    <col min="8974" max="8974" width="4.109375" customWidth="1"/>
    <col min="9220" max="9220" width="5" customWidth="1"/>
    <col min="9221" max="9221" width="29.109375" customWidth="1"/>
    <col min="9222" max="9222" width="13.33203125" customWidth="1"/>
    <col min="9223" max="9223" width="13" customWidth="1"/>
    <col min="9224" max="9224" width="13.109375" customWidth="1"/>
    <col min="9225" max="9225" width="32.33203125" customWidth="1"/>
    <col min="9226" max="9226" width="15.33203125" customWidth="1"/>
    <col min="9227" max="9227" width="11.6640625" customWidth="1"/>
    <col min="9228" max="9228" width="13.5546875" customWidth="1"/>
    <col min="9229" max="9229" width="14" customWidth="1"/>
    <col min="9230" max="9230" width="4.109375" customWidth="1"/>
    <col min="9476" max="9476" width="5" customWidth="1"/>
    <col min="9477" max="9477" width="29.109375" customWidth="1"/>
    <col min="9478" max="9478" width="13.33203125" customWidth="1"/>
    <col min="9479" max="9479" width="13" customWidth="1"/>
    <col min="9480" max="9480" width="13.109375" customWidth="1"/>
    <col min="9481" max="9481" width="32.33203125" customWidth="1"/>
    <col min="9482" max="9482" width="15.33203125" customWidth="1"/>
    <col min="9483" max="9483" width="11.6640625" customWidth="1"/>
    <col min="9484" max="9484" width="13.5546875" customWidth="1"/>
    <col min="9485" max="9485" width="14" customWidth="1"/>
    <col min="9486" max="9486" width="4.109375" customWidth="1"/>
    <col min="9732" max="9732" width="5" customWidth="1"/>
    <col min="9733" max="9733" width="29.109375" customWidth="1"/>
    <col min="9734" max="9734" width="13.33203125" customWidth="1"/>
    <col min="9735" max="9735" width="13" customWidth="1"/>
    <col min="9736" max="9736" width="13.109375" customWidth="1"/>
    <col min="9737" max="9737" width="32.33203125" customWidth="1"/>
    <col min="9738" max="9738" width="15.33203125" customWidth="1"/>
    <col min="9739" max="9739" width="11.6640625" customWidth="1"/>
    <col min="9740" max="9740" width="13.5546875" customWidth="1"/>
    <col min="9741" max="9741" width="14" customWidth="1"/>
    <col min="9742" max="9742" width="4.109375" customWidth="1"/>
    <col min="9988" max="9988" width="5" customWidth="1"/>
    <col min="9989" max="9989" width="29.109375" customWidth="1"/>
    <col min="9990" max="9990" width="13.33203125" customWidth="1"/>
    <col min="9991" max="9991" width="13" customWidth="1"/>
    <col min="9992" max="9992" width="13.109375" customWidth="1"/>
    <col min="9993" max="9993" width="32.33203125" customWidth="1"/>
    <col min="9994" max="9994" width="15.33203125" customWidth="1"/>
    <col min="9995" max="9995" width="11.6640625" customWidth="1"/>
    <col min="9996" max="9996" width="13.5546875" customWidth="1"/>
    <col min="9997" max="9997" width="14" customWidth="1"/>
    <col min="9998" max="9998" width="4.109375" customWidth="1"/>
    <col min="10244" max="10244" width="5" customWidth="1"/>
    <col min="10245" max="10245" width="29.109375" customWidth="1"/>
    <col min="10246" max="10246" width="13.33203125" customWidth="1"/>
    <col min="10247" max="10247" width="13" customWidth="1"/>
    <col min="10248" max="10248" width="13.109375" customWidth="1"/>
    <col min="10249" max="10249" width="32.33203125" customWidth="1"/>
    <col min="10250" max="10250" width="15.33203125" customWidth="1"/>
    <col min="10251" max="10251" width="11.6640625" customWidth="1"/>
    <col min="10252" max="10252" width="13.5546875" customWidth="1"/>
    <col min="10253" max="10253" width="14" customWidth="1"/>
    <col min="10254" max="10254" width="4.109375" customWidth="1"/>
    <col min="10500" max="10500" width="5" customWidth="1"/>
    <col min="10501" max="10501" width="29.109375" customWidth="1"/>
    <col min="10502" max="10502" width="13.33203125" customWidth="1"/>
    <col min="10503" max="10503" width="13" customWidth="1"/>
    <col min="10504" max="10504" width="13.109375" customWidth="1"/>
    <col min="10505" max="10505" width="32.33203125" customWidth="1"/>
    <col min="10506" max="10506" width="15.33203125" customWidth="1"/>
    <col min="10507" max="10507" width="11.6640625" customWidth="1"/>
    <col min="10508" max="10508" width="13.5546875" customWidth="1"/>
    <col min="10509" max="10509" width="14" customWidth="1"/>
    <col min="10510" max="10510" width="4.109375" customWidth="1"/>
    <col min="10756" max="10756" width="5" customWidth="1"/>
    <col min="10757" max="10757" width="29.109375" customWidth="1"/>
    <col min="10758" max="10758" width="13.33203125" customWidth="1"/>
    <col min="10759" max="10759" width="13" customWidth="1"/>
    <col min="10760" max="10760" width="13.109375" customWidth="1"/>
    <col min="10761" max="10761" width="32.33203125" customWidth="1"/>
    <col min="10762" max="10762" width="15.33203125" customWidth="1"/>
    <col min="10763" max="10763" width="11.6640625" customWidth="1"/>
    <col min="10764" max="10764" width="13.5546875" customWidth="1"/>
    <col min="10765" max="10765" width="14" customWidth="1"/>
    <col min="10766" max="10766" width="4.109375" customWidth="1"/>
    <col min="11012" max="11012" width="5" customWidth="1"/>
    <col min="11013" max="11013" width="29.109375" customWidth="1"/>
    <col min="11014" max="11014" width="13.33203125" customWidth="1"/>
    <col min="11015" max="11015" width="13" customWidth="1"/>
    <col min="11016" max="11016" width="13.109375" customWidth="1"/>
    <col min="11017" max="11017" width="32.33203125" customWidth="1"/>
    <col min="11018" max="11018" width="15.33203125" customWidth="1"/>
    <col min="11019" max="11019" width="11.6640625" customWidth="1"/>
    <col min="11020" max="11020" width="13.5546875" customWidth="1"/>
    <col min="11021" max="11021" width="14" customWidth="1"/>
    <col min="11022" max="11022" width="4.109375" customWidth="1"/>
    <col min="11268" max="11268" width="5" customWidth="1"/>
    <col min="11269" max="11269" width="29.109375" customWidth="1"/>
    <col min="11270" max="11270" width="13.33203125" customWidth="1"/>
    <col min="11271" max="11271" width="13" customWidth="1"/>
    <col min="11272" max="11272" width="13.109375" customWidth="1"/>
    <col min="11273" max="11273" width="32.33203125" customWidth="1"/>
    <col min="11274" max="11274" width="15.33203125" customWidth="1"/>
    <col min="11275" max="11275" width="11.6640625" customWidth="1"/>
    <col min="11276" max="11276" width="13.5546875" customWidth="1"/>
    <col min="11277" max="11277" width="14" customWidth="1"/>
    <col min="11278" max="11278" width="4.109375" customWidth="1"/>
    <col min="11524" max="11524" width="5" customWidth="1"/>
    <col min="11525" max="11525" width="29.109375" customWidth="1"/>
    <col min="11526" max="11526" width="13.33203125" customWidth="1"/>
    <col min="11527" max="11527" width="13" customWidth="1"/>
    <col min="11528" max="11528" width="13.109375" customWidth="1"/>
    <col min="11529" max="11529" width="32.33203125" customWidth="1"/>
    <col min="11530" max="11530" width="15.33203125" customWidth="1"/>
    <col min="11531" max="11531" width="11.6640625" customWidth="1"/>
    <col min="11532" max="11532" width="13.5546875" customWidth="1"/>
    <col min="11533" max="11533" width="14" customWidth="1"/>
    <col min="11534" max="11534" width="4.109375" customWidth="1"/>
    <col min="11780" max="11780" width="5" customWidth="1"/>
    <col min="11781" max="11781" width="29.109375" customWidth="1"/>
    <col min="11782" max="11782" width="13.33203125" customWidth="1"/>
    <col min="11783" max="11783" width="13" customWidth="1"/>
    <col min="11784" max="11784" width="13.109375" customWidth="1"/>
    <col min="11785" max="11785" width="32.33203125" customWidth="1"/>
    <col min="11786" max="11786" width="15.33203125" customWidth="1"/>
    <col min="11787" max="11787" width="11.6640625" customWidth="1"/>
    <col min="11788" max="11788" width="13.5546875" customWidth="1"/>
    <col min="11789" max="11789" width="14" customWidth="1"/>
    <col min="11790" max="11790" width="4.109375" customWidth="1"/>
    <col min="12036" max="12036" width="5" customWidth="1"/>
    <col min="12037" max="12037" width="29.109375" customWidth="1"/>
    <col min="12038" max="12038" width="13.33203125" customWidth="1"/>
    <col min="12039" max="12039" width="13" customWidth="1"/>
    <col min="12040" max="12040" width="13.109375" customWidth="1"/>
    <col min="12041" max="12041" width="32.33203125" customWidth="1"/>
    <col min="12042" max="12042" width="15.33203125" customWidth="1"/>
    <col min="12043" max="12043" width="11.6640625" customWidth="1"/>
    <col min="12044" max="12044" width="13.5546875" customWidth="1"/>
    <col min="12045" max="12045" width="14" customWidth="1"/>
    <col min="12046" max="12046" width="4.109375" customWidth="1"/>
    <col min="12292" max="12292" width="5" customWidth="1"/>
    <col min="12293" max="12293" width="29.109375" customWidth="1"/>
    <col min="12294" max="12294" width="13.33203125" customWidth="1"/>
    <col min="12295" max="12295" width="13" customWidth="1"/>
    <col min="12296" max="12296" width="13.109375" customWidth="1"/>
    <col min="12297" max="12297" width="32.33203125" customWidth="1"/>
    <col min="12298" max="12298" width="15.33203125" customWidth="1"/>
    <col min="12299" max="12299" width="11.6640625" customWidth="1"/>
    <col min="12300" max="12300" width="13.5546875" customWidth="1"/>
    <col min="12301" max="12301" width="14" customWidth="1"/>
    <col min="12302" max="12302" width="4.109375" customWidth="1"/>
    <col min="12548" max="12548" width="5" customWidth="1"/>
    <col min="12549" max="12549" width="29.109375" customWidth="1"/>
    <col min="12550" max="12550" width="13.33203125" customWidth="1"/>
    <col min="12551" max="12551" width="13" customWidth="1"/>
    <col min="12552" max="12552" width="13.109375" customWidth="1"/>
    <col min="12553" max="12553" width="32.33203125" customWidth="1"/>
    <col min="12554" max="12554" width="15.33203125" customWidth="1"/>
    <col min="12555" max="12555" width="11.6640625" customWidth="1"/>
    <col min="12556" max="12556" width="13.5546875" customWidth="1"/>
    <col min="12557" max="12557" width="14" customWidth="1"/>
    <col min="12558" max="12558" width="4.109375" customWidth="1"/>
    <col min="12804" max="12804" width="5" customWidth="1"/>
    <col min="12805" max="12805" width="29.109375" customWidth="1"/>
    <col min="12806" max="12806" width="13.33203125" customWidth="1"/>
    <col min="12807" max="12807" width="13" customWidth="1"/>
    <col min="12808" max="12808" width="13.109375" customWidth="1"/>
    <col min="12809" max="12809" width="32.33203125" customWidth="1"/>
    <col min="12810" max="12810" width="15.33203125" customWidth="1"/>
    <col min="12811" max="12811" width="11.6640625" customWidth="1"/>
    <col min="12812" max="12812" width="13.5546875" customWidth="1"/>
    <col min="12813" max="12813" width="14" customWidth="1"/>
    <col min="12814" max="12814" width="4.109375" customWidth="1"/>
    <col min="13060" max="13060" width="5" customWidth="1"/>
    <col min="13061" max="13061" width="29.109375" customWidth="1"/>
    <col min="13062" max="13062" width="13.33203125" customWidth="1"/>
    <col min="13063" max="13063" width="13" customWidth="1"/>
    <col min="13064" max="13064" width="13.109375" customWidth="1"/>
    <col min="13065" max="13065" width="32.33203125" customWidth="1"/>
    <col min="13066" max="13066" width="15.33203125" customWidth="1"/>
    <col min="13067" max="13067" width="11.6640625" customWidth="1"/>
    <col min="13068" max="13068" width="13.5546875" customWidth="1"/>
    <col min="13069" max="13069" width="14" customWidth="1"/>
    <col min="13070" max="13070" width="4.109375" customWidth="1"/>
    <col min="13316" max="13316" width="5" customWidth="1"/>
    <col min="13317" max="13317" width="29.109375" customWidth="1"/>
    <col min="13318" max="13318" width="13.33203125" customWidth="1"/>
    <col min="13319" max="13319" width="13" customWidth="1"/>
    <col min="13320" max="13320" width="13.109375" customWidth="1"/>
    <col min="13321" max="13321" width="32.33203125" customWidth="1"/>
    <col min="13322" max="13322" width="15.33203125" customWidth="1"/>
    <col min="13323" max="13323" width="11.6640625" customWidth="1"/>
    <col min="13324" max="13324" width="13.5546875" customWidth="1"/>
    <col min="13325" max="13325" width="14" customWidth="1"/>
    <col min="13326" max="13326" width="4.109375" customWidth="1"/>
    <col min="13572" max="13572" width="5" customWidth="1"/>
    <col min="13573" max="13573" width="29.109375" customWidth="1"/>
    <col min="13574" max="13574" width="13.33203125" customWidth="1"/>
    <col min="13575" max="13575" width="13" customWidth="1"/>
    <col min="13576" max="13576" width="13.109375" customWidth="1"/>
    <col min="13577" max="13577" width="32.33203125" customWidth="1"/>
    <col min="13578" max="13578" width="15.33203125" customWidth="1"/>
    <col min="13579" max="13579" width="11.6640625" customWidth="1"/>
    <col min="13580" max="13580" width="13.5546875" customWidth="1"/>
    <col min="13581" max="13581" width="14" customWidth="1"/>
    <col min="13582" max="13582" width="4.109375" customWidth="1"/>
    <col min="13828" max="13828" width="5" customWidth="1"/>
    <col min="13829" max="13829" width="29.109375" customWidth="1"/>
    <col min="13830" max="13830" width="13.33203125" customWidth="1"/>
    <col min="13831" max="13831" width="13" customWidth="1"/>
    <col min="13832" max="13832" width="13.109375" customWidth="1"/>
    <col min="13833" max="13833" width="32.33203125" customWidth="1"/>
    <col min="13834" max="13834" width="15.33203125" customWidth="1"/>
    <col min="13835" max="13835" width="11.6640625" customWidth="1"/>
    <col min="13836" max="13836" width="13.5546875" customWidth="1"/>
    <col min="13837" max="13837" width="14" customWidth="1"/>
    <col min="13838" max="13838" width="4.109375" customWidth="1"/>
    <col min="14084" max="14084" width="5" customWidth="1"/>
    <col min="14085" max="14085" width="29.109375" customWidth="1"/>
    <col min="14086" max="14086" width="13.33203125" customWidth="1"/>
    <col min="14087" max="14087" width="13" customWidth="1"/>
    <col min="14088" max="14088" width="13.109375" customWidth="1"/>
    <col min="14089" max="14089" width="32.33203125" customWidth="1"/>
    <col min="14090" max="14090" width="15.33203125" customWidth="1"/>
    <col min="14091" max="14091" width="11.6640625" customWidth="1"/>
    <col min="14092" max="14092" width="13.5546875" customWidth="1"/>
    <col min="14093" max="14093" width="14" customWidth="1"/>
    <col min="14094" max="14094" width="4.109375" customWidth="1"/>
    <col min="14340" max="14340" width="5" customWidth="1"/>
    <col min="14341" max="14341" width="29.109375" customWidth="1"/>
    <col min="14342" max="14342" width="13.33203125" customWidth="1"/>
    <col min="14343" max="14343" width="13" customWidth="1"/>
    <col min="14344" max="14344" width="13.109375" customWidth="1"/>
    <col min="14345" max="14345" width="32.33203125" customWidth="1"/>
    <col min="14346" max="14346" width="15.33203125" customWidth="1"/>
    <col min="14347" max="14347" width="11.6640625" customWidth="1"/>
    <col min="14348" max="14348" width="13.5546875" customWidth="1"/>
    <col min="14349" max="14349" width="14" customWidth="1"/>
    <col min="14350" max="14350" width="4.109375" customWidth="1"/>
    <col min="14596" max="14596" width="5" customWidth="1"/>
    <col min="14597" max="14597" width="29.109375" customWidth="1"/>
    <col min="14598" max="14598" width="13.33203125" customWidth="1"/>
    <col min="14599" max="14599" width="13" customWidth="1"/>
    <col min="14600" max="14600" width="13.109375" customWidth="1"/>
    <col min="14601" max="14601" width="32.33203125" customWidth="1"/>
    <col min="14602" max="14602" width="15.33203125" customWidth="1"/>
    <col min="14603" max="14603" width="11.6640625" customWidth="1"/>
    <col min="14604" max="14604" width="13.5546875" customWidth="1"/>
    <col min="14605" max="14605" width="14" customWidth="1"/>
    <col min="14606" max="14606" width="4.109375" customWidth="1"/>
    <col min="14852" max="14852" width="5" customWidth="1"/>
    <col min="14853" max="14853" width="29.109375" customWidth="1"/>
    <col min="14854" max="14854" width="13.33203125" customWidth="1"/>
    <col min="14855" max="14855" width="13" customWidth="1"/>
    <col min="14856" max="14856" width="13.109375" customWidth="1"/>
    <col min="14857" max="14857" width="32.33203125" customWidth="1"/>
    <col min="14858" max="14858" width="15.33203125" customWidth="1"/>
    <col min="14859" max="14859" width="11.6640625" customWidth="1"/>
    <col min="14860" max="14860" width="13.5546875" customWidth="1"/>
    <col min="14861" max="14861" width="14" customWidth="1"/>
    <col min="14862" max="14862" width="4.109375" customWidth="1"/>
    <col min="15108" max="15108" width="5" customWidth="1"/>
    <col min="15109" max="15109" width="29.109375" customWidth="1"/>
    <col min="15110" max="15110" width="13.33203125" customWidth="1"/>
    <col min="15111" max="15111" width="13" customWidth="1"/>
    <col min="15112" max="15112" width="13.109375" customWidth="1"/>
    <col min="15113" max="15113" width="32.33203125" customWidth="1"/>
    <col min="15114" max="15114" width="15.33203125" customWidth="1"/>
    <col min="15115" max="15115" width="11.6640625" customWidth="1"/>
    <col min="15116" max="15116" width="13.5546875" customWidth="1"/>
    <col min="15117" max="15117" width="14" customWidth="1"/>
    <col min="15118" max="15118" width="4.109375" customWidth="1"/>
    <col min="15364" max="15364" width="5" customWidth="1"/>
    <col min="15365" max="15365" width="29.109375" customWidth="1"/>
    <col min="15366" max="15366" width="13.33203125" customWidth="1"/>
    <col min="15367" max="15367" width="13" customWidth="1"/>
    <col min="15368" max="15368" width="13.109375" customWidth="1"/>
    <col min="15369" max="15369" width="32.33203125" customWidth="1"/>
    <col min="15370" max="15370" width="15.33203125" customWidth="1"/>
    <col min="15371" max="15371" width="11.6640625" customWidth="1"/>
    <col min="15372" max="15372" width="13.5546875" customWidth="1"/>
    <col min="15373" max="15373" width="14" customWidth="1"/>
    <col min="15374" max="15374" width="4.109375" customWidth="1"/>
    <col min="15620" max="15620" width="5" customWidth="1"/>
    <col min="15621" max="15621" width="29.109375" customWidth="1"/>
    <col min="15622" max="15622" width="13.33203125" customWidth="1"/>
    <col min="15623" max="15623" width="13" customWidth="1"/>
    <col min="15624" max="15624" width="13.109375" customWidth="1"/>
    <col min="15625" max="15625" width="32.33203125" customWidth="1"/>
    <col min="15626" max="15626" width="15.33203125" customWidth="1"/>
    <col min="15627" max="15627" width="11.6640625" customWidth="1"/>
    <col min="15628" max="15628" width="13.5546875" customWidth="1"/>
    <col min="15629" max="15629" width="14" customWidth="1"/>
    <col min="15630" max="15630" width="4.109375" customWidth="1"/>
    <col min="15876" max="15876" width="5" customWidth="1"/>
    <col min="15877" max="15877" width="29.109375" customWidth="1"/>
    <col min="15878" max="15878" width="13.33203125" customWidth="1"/>
    <col min="15879" max="15879" width="13" customWidth="1"/>
    <col min="15880" max="15880" width="13.109375" customWidth="1"/>
    <col min="15881" max="15881" width="32.33203125" customWidth="1"/>
    <col min="15882" max="15882" width="15.33203125" customWidth="1"/>
    <col min="15883" max="15883" width="11.6640625" customWidth="1"/>
    <col min="15884" max="15884" width="13.5546875" customWidth="1"/>
    <col min="15885" max="15885" width="14" customWidth="1"/>
    <col min="15886" max="15886" width="4.109375" customWidth="1"/>
    <col min="16132" max="16132" width="5" customWidth="1"/>
    <col min="16133" max="16133" width="29.109375" customWidth="1"/>
    <col min="16134" max="16134" width="13.33203125" customWidth="1"/>
    <col min="16135" max="16135" width="13" customWidth="1"/>
    <col min="16136" max="16136" width="13.109375" customWidth="1"/>
    <col min="16137" max="16137" width="32.33203125" customWidth="1"/>
    <col min="16138" max="16138" width="15.33203125" customWidth="1"/>
    <col min="16139" max="16139" width="11.6640625" customWidth="1"/>
    <col min="16140" max="16140" width="13.5546875" customWidth="1"/>
    <col min="16141" max="16141" width="14" customWidth="1"/>
    <col min="16142" max="16142" width="4.109375" customWidth="1"/>
  </cols>
  <sheetData>
    <row r="1" spans="1:258" ht="15.6">
      <c r="B1" s="728" t="s">
        <v>700</v>
      </c>
      <c r="C1" s="728"/>
      <c r="D1" s="701"/>
      <c r="E1" s="701"/>
      <c r="F1" s="701"/>
      <c r="G1" s="701"/>
      <c r="H1" s="701"/>
      <c r="I1" s="701"/>
      <c r="J1" s="701"/>
      <c r="K1" s="701"/>
      <c r="L1" s="701"/>
      <c r="M1" s="701"/>
    </row>
    <row r="2" spans="1:258">
      <c r="B2" s="729" t="s">
        <v>170</v>
      </c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25"/>
    </row>
    <row r="3" spans="1:258">
      <c r="I3" s="394"/>
      <c r="J3" s="394"/>
      <c r="K3" s="394"/>
      <c r="L3" s="394"/>
      <c r="M3" s="394"/>
      <c r="N3" s="725"/>
    </row>
    <row r="4" spans="1:258" ht="15.6">
      <c r="A4" s="715" t="s">
        <v>144</v>
      </c>
      <c r="B4" s="442" t="s">
        <v>86</v>
      </c>
      <c r="C4" s="442"/>
      <c r="D4" s="442"/>
      <c r="E4" s="442"/>
      <c r="F4" s="442"/>
      <c r="G4" s="442"/>
      <c r="H4" s="726" t="s">
        <v>145</v>
      </c>
      <c r="I4" s="727"/>
      <c r="J4" s="727"/>
      <c r="K4" s="727"/>
      <c r="L4" s="727"/>
      <c r="M4" s="727"/>
      <c r="N4" s="725"/>
    </row>
    <row r="5" spans="1:258" ht="62.4">
      <c r="A5" s="715"/>
      <c r="B5" s="443" t="s">
        <v>53</v>
      </c>
      <c r="C5" s="443" t="s">
        <v>213</v>
      </c>
      <c r="D5" s="402" t="s">
        <v>461</v>
      </c>
      <c r="E5" s="443" t="s">
        <v>463</v>
      </c>
      <c r="F5" s="308" t="s">
        <v>482</v>
      </c>
      <c r="G5" s="308" t="s">
        <v>580</v>
      </c>
      <c r="H5" s="443" t="s">
        <v>53</v>
      </c>
      <c r="I5" s="443" t="s">
        <v>213</v>
      </c>
      <c r="J5" s="402" t="s">
        <v>461</v>
      </c>
      <c r="K5" s="443" t="s">
        <v>463</v>
      </c>
      <c r="L5" s="308" t="s">
        <v>482</v>
      </c>
      <c r="M5" s="308" t="s">
        <v>580</v>
      </c>
      <c r="N5" s="725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379"/>
      <c r="BH5" s="379"/>
      <c r="BI5" s="379"/>
      <c r="BJ5" s="379"/>
      <c r="BK5" s="379"/>
      <c r="BL5" s="379"/>
      <c r="BM5" s="379"/>
      <c r="BN5" s="379"/>
      <c r="BO5" s="379"/>
      <c r="BP5" s="379"/>
      <c r="BQ5" s="379"/>
      <c r="BR5" s="379"/>
      <c r="BS5" s="379"/>
      <c r="BT5" s="379"/>
      <c r="BU5" s="379"/>
      <c r="BV5" s="379"/>
      <c r="BW5" s="379"/>
      <c r="BX5" s="379"/>
      <c r="BY5" s="379"/>
      <c r="BZ5" s="379"/>
      <c r="CA5" s="379"/>
      <c r="CB5" s="379"/>
      <c r="CC5" s="379"/>
      <c r="CD5" s="379"/>
      <c r="CE5" s="379"/>
      <c r="CF5" s="379"/>
      <c r="CG5" s="379"/>
      <c r="CH5" s="379"/>
      <c r="CI5" s="379"/>
      <c r="CJ5" s="379"/>
      <c r="CK5" s="379"/>
      <c r="CL5" s="379"/>
      <c r="CM5" s="379"/>
      <c r="CN5" s="379"/>
      <c r="CO5" s="379"/>
      <c r="CP5" s="379"/>
      <c r="CQ5" s="379"/>
      <c r="CR5" s="379"/>
      <c r="CS5" s="379"/>
      <c r="CT5" s="379"/>
      <c r="CU5" s="379"/>
      <c r="CV5" s="379"/>
      <c r="CW5" s="379"/>
      <c r="CX5" s="379"/>
      <c r="CY5" s="379"/>
      <c r="CZ5" s="379"/>
      <c r="DA5" s="379"/>
      <c r="DB5" s="379"/>
      <c r="DC5" s="379"/>
      <c r="DD5" s="379"/>
      <c r="DE5" s="379"/>
      <c r="DF5" s="379"/>
      <c r="DG5" s="379"/>
      <c r="DH5" s="379"/>
      <c r="DI5" s="379"/>
      <c r="DJ5" s="379"/>
      <c r="DK5" s="379"/>
      <c r="DL5" s="379"/>
      <c r="DM5" s="379"/>
      <c r="DN5" s="379"/>
      <c r="DO5" s="379"/>
      <c r="DP5" s="379"/>
      <c r="DQ5" s="379"/>
      <c r="DR5" s="379"/>
      <c r="DS5" s="379"/>
      <c r="DT5" s="379"/>
      <c r="DU5" s="379"/>
      <c r="DV5" s="379"/>
      <c r="DW5" s="379"/>
      <c r="DX5" s="379"/>
      <c r="DY5" s="379"/>
      <c r="DZ5" s="379"/>
      <c r="EA5" s="379"/>
      <c r="EB5" s="379"/>
      <c r="EC5" s="379"/>
      <c r="ED5" s="379"/>
      <c r="EE5" s="379"/>
      <c r="EF5" s="379"/>
      <c r="EG5" s="379"/>
      <c r="EH5" s="379"/>
      <c r="EI5" s="379"/>
      <c r="EJ5" s="379"/>
      <c r="EK5" s="379"/>
      <c r="EL5" s="379"/>
      <c r="EM5" s="379"/>
      <c r="EN5" s="379"/>
      <c r="EO5" s="379"/>
      <c r="EP5" s="379"/>
      <c r="EQ5" s="379"/>
      <c r="ER5" s="379"/>
      <c r="ES5" s="379"/>
      <c r="ET5" s="379"/>
      <c r="EU5" s="379"/>
      <c r="EV5" s="379"/>
      <c r="EW5" s="379"/>
      <c r="EX5" s="379"/>
      <c r="EY5" s="379"/>
      <c r="EZ5" s="379"/>
      <c r="FA5" s="379"/>
      <c r="FB5" s="379"/>
      <c r="FC5" s="379"/>
      <c r="FD5" s="379"/>
      <c r="FE5" s="379"/>
      <c r="FF5" s="379"/>
      <c r="FG5" s="379"/>
      <c r="FH5" s="379"/>
      <c r="FI5" s="379"/>
      <c r="FJ5" s="379"/>
      <c r="FK5" s="379"/>
      <c r="FL5" s="379"/>
      <c r="FM5" s="379"/>
      <c r="FN5" s="379"/>
      <c r="FO5" s="379"/>
      <c r="FP5" s="379"/>
      <c r="FQ5" s="379"/>
      <c r="FR5" s="379"/>
      <c r="FS5" s="379"/>
      <c r="FT5" s="379"/>
      <c r="FU5" s="379"/>
      <c r="FV5" s="379"/>
      <c r="FW5" s="379"/>
      <c r="FX5" s="379"/>
      <c r="FY5" s="379"/>
      <c r="FZ5" s="379"/>
      <c r="GA5" s="379"/>
      <c r="GB5" s="379"/>
      <c r="GC5" s="379"/>
      <c r="GD5" s="379"/>
      <c r="GE5" s="379"/>
      <c r="GF5" s="379"/>
      <c r="GG5" s="379"/>
      <c r="GH5" s="379"/>
      <c r="GI5" s="379"/>
      <c r="GJ5" s="379"/>
      <c r="GK5" s="379"/>
      <c r="GL5" s="379"/>
      <c r="GM5" s="379"/>
      <c r="GN5" s="379"/>
      <c r="GO5" s="379"/>
      <c r="GP5" s="379"/>
      <c r="GQ5" s="379"/>
      <c r="GR5" s="379"/>
      <c r="GS5" s="379"/>
      <c r="GT5" s="379"/>
      <c r="GU5" s="379"/>
      <c r="GV5" s="379"/>
      <c r="GW5" s="379"/>
      <c r="GX5" s="379"/>
      <c r="GY5" s="379"/>
      <c r="GZ5" s="379"/>
      <c r="HA5" s="379"/>
      <c r="HB5" s="379"/>
      <c r="HC5" s="379"/>
      <c r="HD5" s="379"/>
      <c r="HE5" s="379"/>
      <c r="HF5" s="379"/>
      <c r="HG5" s="379"/>
      <c r="HH5" s="379"/>
      <c r="HI5" s="379"/>
      <c r="HJ5" s="379"/>
      <c r="HK5" s="379"/>
      <c r="HL5" s="379"/>
      <c r="HM5" s="379"/>
      <c r="HN5" s="379"/>
      <c r="HO5" s="379"/>
      <c r="HP5" s="379"/>
      <c r="HQ5" s="379"/>
      <c r="HR5" s="379"/>
      <c r="HS5" s="379"/>
      <c r="HT5" s="379"/>
      <c r="HU5" s="379"/>
      <c r="HV5" s="379"/>
      <c r="HW5" s="379"/>
      <c r="HX5" s="379"/>
      <c r="HY5" s="379"/>
      <c r="HZ5" s="379"/>
      <c r="IA5" s="379"/>
      <c r="IB5" s="379"/>
      <c r="IC5" s="379"/>
      <c r="ID5" s="379"/>
      <c r="IE5" s="379"/>
      <c r="IF5" s="379"/>
      <c r="IG5" s="379"/>
      <c r="IH5" s="379"/>
      <c r="II5" s="379"/>
      <c r="IJ5" s="379"/>
      <c r="IK5" s="379"/>
      <c r="IL5" s="379"/>
      <c r="IM5" s="379"/>
      <c r="IN5" s="379"/>
      <c r="IO5" s="379"/>
      <c r="IP5" s="379"/>
      <c r="IQ5" s="379"/>
      <c r="IR5" s="379"/>
      <c r="IS5" s="379"/>
      <c r="IT5" s="379"/>
      <c r="IU5" s="379"/>
      <c r="IV5" s="379"/>
      <c r="IW5" s="379"/>
      <c r="IX5" s="379"/>
    </row>
    <row r="6" spans="1:258">
      <c r="A6" s="395">
        <v>1</v>
      </c>
      <c r="B6" s="395">
        <v>2</v>
      </c>
      <c r="C6" s="395">
        <v>3</v>
      </c>
      <c r="D6" s="396">
        <v>4</v>
      </c>
      <c r="E6" s="396">
        <v>5</v>
      </c>
      <c r="F6" s="396">
        <v>6</v>
      </c>
      <c r="G6" s="396">
        <v>7</v>
      </c>
      <c r="H6" s="383">
        <v>8</v>
      </c>
      <c r="I6" s="383">
        <v>9</v>
      </c>
      <c r="J6" s="396">
        <v>10</v>
      </c>
      <c r="K6" s="396">
        <v>11</v>
      </c>
      <c r="L6" s="396">
        <v>12</v>
      </c>
      <c r="M6" s="396">
        <v>13</v>
      </c>
      <c r="N6" s="725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79"/>
      <c r="AH6" s="379"/>
      <c r="AI6" s="379"/>
      <c r="AJ6" s="379"/>
      <c r="AK6" s="379"/>
      <c r="AL6" s="379"/>
      <c r="AM6" s="379"/>
      <c r="AN6" s="379"/>
      <c r="AO6" s="379"/>
      <c r="AP6" s="379"/>
      <c r="AQ6" s="379"/>
      <c r="AR6" s="379"/>
      <c r="AS6" s="379"/>
      <c r="AT6" s="379"/>
      <c r="AU6" s="379"/>
      <c r="AV6" s="379"/>
      <c r="AW6" s="379"/>
      <c r="AX6" s="379"/>
      <c r="AY6" s="379"/>
      <c r="AZ6" s="379"/>
      <c r="BA6" s="379"/>
      <c r="BB6" s="379"/>
      <c r="BC6" s="379"/>
      <c r="BD6" s="379"/>
      <c r="BE6" s="379"/>
      <c r="BF6" s="379"/>
      <c r="BG6" s="379"/>
      <c r="BH6" s="379"/>
      <c r="BI6" s="379"/>
      <c r="BJ6" s="379"/>
      <c r="BK6" s="379"/>
      <c r="BL6" s="379"/>
      <c r="BM6" s="379"/>
      <c r="BN6" s="379"/>
      <c r="BO6" s="379"/>
      <c r="BP6" s="379"/>
      <c r="BQ6" s="379"/>
      <c r="BR6" s="379"/>
      <c r="BS6" s="379"/>
      <c r="BT6" s="379"/>
      <c r="BU6" s="379"/>
      <c r="BV6" s="379"/>
      <c r="BW6" s="379"/>
      <c r="BX6" s="379"/>
      <c r="BY6" s="379"/>
      <c r="BZ6" s="379"/>
      <c r="CA6" s="379"/>
      <c r="CB6" s="379"/>
      <c r="CC6" s="379"/>
      <c r="CD6" s="379"/>
      <c r="CE6" s="379"/>
      <c r="CF6" s="379"/>
      <c r="CG6" s="379"/>
      <c r="CH6" s="379"/>
      <c r="CI6" s="379"/>
      <c r="CJ6" s="379"/>
      <c r="CK6" s="379"/>
      <c r="CL6" s="379"/>
      <c r="CM6" s="379"/>
      <c r="CN6" s="379"/>
      <c r="CO6" s="379"/>
      <c r="CP6" s="379"/>
      <c r="CQ6" s="379"/>
      <c r="CR6" s="379"/>
      <c r="CS6" s="379"/>
      <c r="CT6" s="379"/>
      <c r="CU6" s="379"/>
      <c r="CV6" s="379"/>
      <c r="CW6" s="379"/>
      <c r="CX6" s="379"/>
      <c r="CY6" s="379"/>
      <c r="CZ6" s="379"/>
      <c r="DA6" s="379"/>
      <c r="DB6" s="379"/>
      <c r="DC6" s="379"/>
      <c r="DD6" s="379"/>
      <c r="DE6" s="379"/>
      <c r="DF6" s="379"/>
      <c r="DG6" s="379"/>
      <c r="DH6" s="379"/>
      <c r="DI6" s="379"/>
      <c r="DJ6" s="379"/>
      <c r="DK6" s="379"/>
      <c r="DL6" s="379"/>
      <c r="DM6" s="379"/>
      <c r="DN6" s="379"/>
      <c r="DO6" s="379"/>
      <c r="DP6" s="379"/>
      <c r="DQ6" s="379"/>
      <c r="DR6" s="379"/>
      <c r="DS6" s="379"/>
      <c r="DT6" s="379"/>
      <c r="DU6" s="379"/>
      <c r="DV6" s="379"/>
      <c r="DW6" s="379"/>
      <c r="DX6" s="379"/>
      <c r="DY6" s="379"/>
      <c r="DZ6" s="379"/>
      <c r="EA6" s="379"/>
      <c r="EB6" s="379"/>
      <c r="EC6" s="379"/>
      <c r="ED6" s="379"/>
      <c r="EE6" s="379"/>
      <c r="EF6" s="379"/>
      <c r="EG6" s="379"/>
      <c r="EH6" s="379"/>
      <c r="EI6" s="379"/>
      <c r="EJ6" s="379"/>
      <c r="EK6" s="379"/>
      <c r="EL6" s="379"/>
      <c r="EM6" s="379"/>
      <c r="EN6" s="379"/>
      <c r="EO6" s="379"/>
      <c r="EP6" s="379"/>
      <c r="EQ6" s="379"/>
      <c r="ER6" s="379"/>
      <c r="ES6" s="379"/>
      <c r="ET6" s="379"/>
      <c r="EU6" s="379"/>
      <c r="EV6" s="379"/>
      <c r="EW6" s="379"/>
      <c r="EX6" s="379"/>
      <c r="EY6" s="379"/>
      <c r="EZ6" s="379"/>
      <c r="FA6" s="379"/>
      <c r="FB6" s="379"/>
      <c r="FC6" s="379"/>
      <c r="FD6" s="379"/>
      <c r="FE6" s="379"/>
      <c r="FF6" s="379"/>
      <c r="FG6" s="379"/>
      <c r="FH6" s="379"/>
      <c r="FI6" s="379"/>
      <c r="FJ6" s="379"/>
      <c r="FK6" s="379"/>
      <c r="FL6" s="379"/>
      <c r="FM6" s="379"/>
      <c r="FN6" s="379"/>
      <c r="FO6" s="379"/>
      <c r="FP6" s="379"/>
      <c r="FQ6" s="379"/>
      <c r="FR6" s="379"/>
      <c r="FS6" s="379"/>
      <c r="FT6" s="379"/>
      <c r="FU6" s="379"/>
      <c r="FV6" s="379"/>
      <c r="FW6" s="379"/>
      <c r="FX6" s="379"/>
      <c r="FY6" s="379"/>
      <c r="FZ6" s="379"/>
      <c r="GA6" s="379"/>
      <c r="GB6" s="379"/>
      <c r="GC6" s="379"/>
      <c r="GD6" s="379"/>
      <c r="GE6" s="379"/>
      <c r="GF6" s="379"/>
      <c r="GG6" s="379"/>
      <c r="GH6" s="379"/>
      <c r="GI6" s="379"/>
      <c r="GJ6" s="379"/>
      <c r="GK6" s="379"/>
      <c r="GL6" s="379"/>
      <c r="GM6" s="379"/>
      <c r="GN6" s="379"/>
      <c r="GO6" s="379"/>
      <c r="GP6" s="379"/>
      <c r="GQ6" s="379"/>
      <c r="GR6" s="379"/>
      <c r="GS6" s="379"/>
      <c r="GT6" s="379"/>
      <c r="GU6" s="379"/>
      <c r="GV6" s="379"/>
      <c r="GW6" s="379"/>
      <c r="GX6" s="379"/>
      <c r="GY6" s="379"/>
      <c r="GZ6" s="379"/>
      <c r="HA6" s="379"/>
      <c r="HB6" s="379"/>
      <c r="HC6" s="379"/>
      <c r="HD6" s="379"/>
      <c r="HE6" s="379"/>
      <c r="HF6" s="379"/>
      <c r="HG6" s="379"/>
      <c r="HH6" s="379"/>
      <c r="HI6" s="379"/>
      <c r="HJ6" s="379"/>
      <c r="HK6" s="379"/>
      <c r="HL6" s="379"/>
      <c r="HM6" s="379"/>
      <c r="HN6" s="379"/>
      <c r="HO6" s="379"/>
      <c r="HP6" s="379"/>
      <c r="HQ6" s="379"/>
      <c r="HR6" s="379"/>
      <c r="HS6" s="379"/>
      <c r="HT6" s="379"/>
      <c r="HU6" s="379"/>
      <c r="HV6" s="379"/>
      <c r="HW6" s="379"/>
      <c r="HX6" s="379"/>
      <c r="HY6" s="379"/>
      <c r="HZ6" s="379"/>
      <c r="IA6" s="379"/>
      <c r="IB6" s="379"/>
      <c r="IC6" s="379"/>
      <c r="ID6" s="379"/>
      <c r="IE6" s="379"/>
      <c r="IF6" s="379"/>
      <c r="IG6" s="379"/>
      <c r="IH6" s="379"/>
      <c r="II6" s="379"/>
      <c r="IJ6" s="379"/>
      <c r="IK6" s="379"/>
      <c r="IL6" s="379"/>
      <c r="IM6" s="379"/>
      <c r="IN6" s="379"/>
      <c r="IO6" s="379"/>
      <c r="IP6" s="379"/>
      <c r="IQ6" s="379"/>
      <c r="IR6" s="379"/>
      <c r="IS6" s="379"/>
      <c r="IT6" s="379"/>
      <c r="IU6" s="379"/>
      <c r="IV6" s="379"/>
      <c r="IW6" s="379"/>
      <c r="IX6" s="379"/>
    </row>
    <row r="7" spans="1:258" ht="46.8">
      <c r="A7" s="397">
        <v>1</v>
      </c>
      <c r="B7" s="412" t="s">
        <v>171</v>
      </c>
      <c r="C7" s="400">
        <v>22950000</v>
      </c>
      <c r="D7" s="344">
        <v>1641565</v>
      </c>
      <c r="E7" s="344">
        <v>0</v>
      </c>
      <c r="F7" s="344">
        <v>0</v>
      </c>
      <c r="G7" s="344">
        <v>0</v>
      </c>
      <c r="H7" s="412" t="s">
        <v>172</v>
      </c>
      <c r="I7" s="400">
        <v>489180</v>
      </c>
      <c r="J7" s="344">
        <v>1546223</v>
      </c>
      <c r="K7" s="344">
        <v>3076465</v>
      </c>
      <c r="L7" s="344">
        <v>9769750</v>
      </c>
      <c r="M7" s="344">
        <v>9769648</v>
      </c>
      <c r="N7" s="725"/>
    </row>
    <row r="8" spans="1:258" ht="31.2">
      <c r="A8" s="397">
        <v>2</v>
      </c>
      <c r="B8" s="412" t="s">
        <v>173</v>
      </c>
      <c r="C8" s="400">
        <v>0</v>
      </c>
      <c r="D8" s="344">
        <v>0</v>
      </c>
      <c r="E8" s="344">
        <v>0</v>
      </c>
      <c r="F8" s="344">
        <v>0</v>
      </c>
      <c r="G8" s="344">
        <v>0</v>
      </c>
      <c r="H8" s="412" t="s">
        <v>174</v>
      </c>
      <c r="I8" s="400">
        <v>0</v>
      </c>
      <c r="J8" s="344">
        <v>0</v>
      </c>
      <c r="K8" s="344">
        <v>0</v>
      </c>
      <c r="L8" s="344">
        <v>7587776</v>
      </c>
      <c r="M8" s="344"/>
      <c r="N8" s="725"/>
    </row>
    <row r="9" spans="1:258" ht="15.6">
      <c r="A9" s="397">
        <v>3</v>
      </c>
      <c r="B9" s="412" t="s">
        <v>52</v>
      </c>
      <c r="C9" s="400">
        <v>0</v>
      </c>
      <c r="D9" s="344">
        <v>0</v>
      </c>
      <c r="E9" s="344">
        <v>0</v>
      </c>
      <c r="F9" s="344">
        <v>0</v>
      </c>
      <c r="G9" s="344">
        <v>0</v>
      </c>
      <c r="H9" s="412" t="s">
        <v>175</v>
      </c>
      <c r="I9" s="400">
        <v>900000</v>
      </c>
      <c r="J9" s="344">
        <v>26818539</v>
      </c>
      <c r="K9" s="344">
        <v>1000000</v>
      </c>
      <c r="L9" s="344">
        <v>1000000</v>
      </c>
      <c r="M9" s="344">
        <v>0</v>
      </c>
      <c r="N9" s="725"/>
    </row>
    <row r="10" spans="1:258" ht="31.2">
      <c r="A10" s="397">
        <v>4</v>
      </c>
      <c r="B10" s="412" t="s">
        <v>176</v>
      </c>
      <c r="C10" s="400">
        <v>0</v>
      </c>
      <c r="D10" s="344">
        <v>250000</v>
      </c>
      <c r="E10" s="344">
        <v>0</v>
      </c>
      <c r="F10" s="344">
        <v>0</v>
      </c>
      <c r="G10" s="344">
        <v>0</v>
      </c>
      <c r="H10" s="412" t="s">
        <v>177</v>
      </c>
      <c r="I10" s="400">
        <v>0</v>
      </c>
      <c r="J10" s="344">
        <v>0</v>
      </c>
      <c r="K10" s="344">
        <v>0</v>
      </c>
      <c r="L10" s="344">
        <v>0</v>
      </c>
      <c r="M10" s="344"/>
      <c r="N10" s="725"/>
    </row>
    <row r="11" spans="1:258" ht="31.2">
      <c r="A11" s="397">
        <v>5</v>
      </c>
      <c r="B11" s="412" t="s">
        <v>178</v>
      </c>
      <c r="C11" s="400">
        <v>0</v>
      </c>
      <c r="D11" s="344">
        <v>0</v>
      </c>
      <c r="E11" s="344">
        <v>0</v>
      </c>
      <c r="F11" s="344">
        <v>0</v>
      </c>
      <c r="G11" s="344">
        <v>0</v>
      </c>
      <c r="H11" s="412" t="s">
        <v>179</v>
      </c>
      <c r="I11" s="400">
        <v>0</v>
      </c>
      <c r="J11" s="344">
        <v>0</v>
      </c>
      <c r="K11" s="344">
        <v>0</v>
      </c>
      <c r="L11" s="344">
        <v>0</v>
      </c>
      <c r="M11" s="344"/>
      <c r="N11" s="725"/>
    </row>
    <row r="12" spans="1:258" ht="31.2">
      <c r="A12" s="397">
        <v>6</v>
      </c>
      <c r="B12" s="412" t="s">
        <v>180</v>
      </c>
      <c r="C12" s="400"/>
      <c r="D12" s="344">
        <v>0</v>
      </c>
      <c r="E12" s="344">
        <v>0</v>
      </c>
      <c r="F12" s="344">
        <v>0</v>
      </c>
      <c r="G12" s="344">
        <v>0</v>
      </c>
      <c r="H12" s="414" t="s">
        <v>181</v>
      </c>
      <c r="I12" s="400">
        <v>0</v>
      </c>
      <c r="J12" s="344">
        <v>0</v>
      </c>
      <c r="K12" s="344">
        <v>0</v>
      </c>
      <c r="L12" s="344">
        <v>1758</v>
      </c>
      <c r="M12" s="344">
        <v>0</v>
      </c>
      <c r="N12" s="725"/>
    </row>
    <row r="13" spans="1:258" ht="31.2">
      <c r="A13" s="397">
        <v>7</v>
      </c>
      <c r="B13" s="414" t="s">
        <v>182</v>
      </c>
      <c r="C13" s="400">
        <v>0</v>
      </c>
      <c r="D13" s="344">
        <v>0</v>
      </c>
      <c r="E13" s="344">
        <v>0</v>
      </c>
      <c r="F13" s="344">
        <v>0</v>
      </c>
      <c r="G13" s="344">
        <v>0</v>
      </c>
      <c r="H13" s="414" t="s">
        <v>183</v>
      </c>
      <c r="I13" s="400">
        <v>0</v>
      </c>
      <c r="J13" s="344">
        <v>0</v>
      </c>
      <c r="K13" s="344">
        <v>0</v>
      </c>
      <c r="L13" s="344">
        <v>0</v>
      </c>
      <c r="M13" s="344">
        <v>0</v>
      </c>
      <c r="N13" s="725"/>
    </row>
    <row r="14" spans="1:258" ht="15.6">
      <c r="A14" s="397">
        <v>8</v>
      </c>
      <c r="B14" s="414"/>
      <c r="C14" s="400"/>
      <c r="D14" s="344"/>
      <c r="E14" s="344"/>
      <c r="F14" s="344"/>
      <c r="G14" s="344"/>
      <c r="H14" s="414" t="s">
        <v>184</v>
      </c>
      <c r="I14" s="400">
        <v>0</v>
      </c>
      <c r="J14" s="344">
        <v>0</v>
      </c>
      <c r="K14" s="344">
        <v>0</v>
      </c>
      <c r="L14" s="344">
        <v>0</v>
      </c>
      <c r="M14" s="344">
        <v>0</v>
      </c>
      <c r="N14" s="725"/>
    </row>
    <row r="15" spans="1:258" ht="15.6">
      <c r="A15" s="397">
        <v>9</v>
      </c>
      <c r="B15" s="414"/>
      <c r="C15" s="400"/>
      <c r="D15" s="344"/>
      <c r="E15" s="344"/>
      <c r="F15" s="344"/>
      <c r="G15" s="344"/>
      <c r="H15" s="412" t="s">
        <v>185</v>
      </c>
      <c r="I15" s="400">
        <v>0</v>
      </c>
      <c r="J15" s="344">
        <v>0</v>
      </c>
      <c r="K15" s="344">
        <v>8201794</v>
      </c>
      <c r="L15" s="344">
        <v>1506751</v>
      </c>
      <c r="M15" s="344">
        <v>0</v>
      </c>
      <c r="N15" s="725"/>
    </row>
    <row r="16" spans="1:258" ht="31.2">
      <c r="A16" s="397">
        <v>10</v>
      </c>
      <c r="B16" s="416" t="s">
        <v>197</v>
      </c>
      <c r="C16" s="419">
        <f>SUM(C7:C15)</f>
        <v>22950000</v>
      </c>
      <c r="D16" s="324">
        <f>SUM(D7:D13)</f>
        <v>1891565</v>
      </c>
      <c r="E16" s="324">
        <f>SUM(E7:E13)</f>
        <v>0</v>
      </c>
      <c r="F16" s="324">
        <v>0</v>
      </c>
      <c r="G16" s="324">
        <v>0</v>
      </c>
      <c r="H16" s="416" t="s">
        <v>200</v>
      </c>
      <c r="I16" s="419">
        <f>SUM(I7:I15)</f>
        <v>1389180</v>
      </c>
      <c r="J16" s="324">
        <f>SUM(J7:J14)</f>
        <v>28364762</v>
      </c>
      <c r="K16" s="324">
        <f>SUM(K7:K15)</f>
        <v>12278259</v>
      </c>
      <c r="L16" s="324">
        <f>SUM(L7,L9,L10,L11,L12,L15)</f>
        <v>12278259</v>
      </c>
      <c r="M16" s="324">
        <f>SUM(M7,M9,M10,M11,M12,M15)</f>
        <v>9769648</v>
      </c>
      <c r="N16" s="725"/>
    </row>
    <row r="17" spans="1:14" ht="31.2">
      <c r="A17" s="397">
        <v>11</v>
      </c>
      <c r="B17" s="420" t="s">
        <v>198</v>
      </c>
      <c r="C17" s="421"/>
      <c r="D17" s="344"/>
      <c r="E17" s="344"/>
      <c r="F17" s="344"/>
      <c r="G17" s="344"/>
      <c r="H17" s="417" t="s">
        <v>154</v>
      </c>
      <c r="I17" s="422">
        <v>0</v>
      </c>
      <c r="J17" s="344">
        <v>0</v>
      </c>
      <c r="K17" s="344">
        <v>0</v>
      </c>
      <c r="L17" s="344">
        <v>0</v>
      </c>
      <c r="M17" s="344">
        <v>0</v>
      </c>
      <c r="N17" s="725"/>
    </row>
    <row r="18" spans="1:14" ht="31.2">
      <c r="A18" s="397">
        <v>12</v>
      </c>
      <c r="B18" s="423" t="s">
        <v>186</v>
      </c>
      <c r="C18" s="422">
        <v>15224761</v>
      </c>
      <c r="D18" s="344">
        <v>38774991</v>
      </c>
      <c r="E18" s="344">
        <v>12278259</v>
      </c>
      <c r="F18" s="344">
        <v>12278259</v>
      </c>
      <c r="G18" s="344">
        <v>12278259</v>
      </c>
      <c r="H18" s="417" t="s">
        <v>187</v>
      </c>
      <c r="I18" s="422">
        <v>0</v>
      </c>
      <c r="J18" s="344">
        <v>0</v>
      </c>
      <c r="K18" s="344">
        <v>0</v>
      </c>
      <c r="L18" s="344">
        <v>0</v>
      </c>
      <c r="M18" s="344">
        <v>0</v>
      </c>
      <c r="N18" s="725"/>
    </row>
    <row r="19" spans="1:14" ht="31.2">
      <c r="A19" s="397">
        <v>13</v>
      </c>
      <c r="B19" s="423" t="s">
        <v>188</v>
      </c>
      <c r="C19" s="422">
        <v>0</v>
      </c>
      <c r="D19" s="344">
        <v>0</v>
      </c>
      <c r="E19" s="344">
        <v>0</v>
      </c>
      <c r="F19" s="344">
        <v>0</v>
      </c>
      <c r="G19" s="344">
        <v>0</v>
      </c>
      <c r="H19" s="417" t="s">
        <v>158</v>
      </c>
      <c r="I19" s="422">
        <v>0</v>
      </c>
      <c r="J19" s="344">
        <v>0</v>
      </c>
      <c r="K19" s="344">
        <v>0</v>
      </c>
      <c r="L19" s="344">
        <v>0</v>
      </c>
      <c r="M19" s="344">
        <v>0</v>
      </c>
      <c r="N19" s="725"/>
    </row>
    <row r="20" spans="1:14" ht="31.2">
      <c r="A20" s="397">
        <v>14</v>
      </c>
      <c r="B20" s="423" t="s">
        <v>189</v>
      </c>
      <c r="C20" s="422">
        <v>0</v>
      </c>
      <c r="D20" s="344">
        <v>0</v>
      </c>
      <c r="E20" s="344">
        <v>0</v>
      </c>
      <c r="F20" s="344">
        <v>0</v>
      </c>
      <c r="G20" s="344">
        <v>0</v>
      </c>
      <c r="H20" s="417" t="s">
        <v>190</v>
      </c>
      <c r="I20" s="422">
        <v>0</v>
      </c>
      <c r="J20" s="344">
        <v>0</v>
      </c>
      <c r="K20" s="344">
        <v>0</v>
      </c>
      <c r="L20" s="344">
        <v>0</v>
      </c>
      <c r="M20" s="344">
        <v>0</v>
      </c>
      <c r="N20" s="725"/>
    </row>
    <row r="21" spans="1:14" ht="46.8">
      <c r="A21" s="397">
        <v>15</v>
      </c>
      <c r="B21" s="420" t="s">
        <v>159</v>
      </c>
      <c r="C21" s="404">
        <v>0</v>
      </c>
      <c r="D21" s="344">
        <v>0</v>
      </c>
      <c r="E21" s="344">
        <v>0</v>
      </c>
      <c r="F21" s="344">
        <v>0</v>
      </c>
      <c r="G21" s="344">
        <v>0</v>
      </c>
      <c r="H21" s="417" t="s">
        <v>191</v>
      </c>
      <c r="I21" s="422">
        <v>0</v>
      </c>
      <c r="J21" s="344">
        <v>0</v>
      </c>
      <c r="K21" s="344">
        <v>0</v>
      </c>
      <c r="L21" s="344">
        <v>0</v>
      </c>
      <c r="M21" s="344">
        <v>0</v>
      </c>
      <c r="N21" s="725"/>
    </row>
    <row r="22" spans="1:14" ht="31.2">
      <c r="A22" s="397">
        <v>16</v>
      </c>
      <c r="B22" s="424" t="s">
        <v>192</v>
      </c>
      <c r="C22" s="422">
        <v>0</v>
      </c>
      <c r="D22" s="344">
        <v>0</v>
      </c>
      <c r="E22" s="344">
        <v>0</v>
      </c>
      <c r="F22" s="344">
        <v>0</v>
      </c>
      <c r="G22" s="344">
        <v>0</v>
      </c>
      <c r="H22" s="414"/>
      <c r="I22" s="422"/>
      <c r="J22" s="344"/>
      <c r="K22" s="344"/>
      <c r="L22" s="344"/>
      <c r="M22" s="344"/>
      <c r="N22" s="725"/>
    </row>
    <row r="23" spans="1:14" ht="62.4">
      <c r="A23" s="397">
        <v>17</v>
      </c>
      <c r="B23" s="416" t="s">
        <v>199</v>
      </c>
      <c r="C23" s="419">
        <f>SUM(C18:C22)</f>
        <v>15224761</v>
      </c>
      <c r="D23" s="324">
        <f>SUM(D18:D22)</f>
        <v>38774991</v>
      </c>
      <c r="E23" s="324">
        <f>SUM(E18:E22)</f>
        <v>12278259</v>
      </c>
      <c r="F23" s="324">
        <v>12278259</v>
      </c>
      <c r="G23" s="324">
        <v>12278259</v>
      </c>
      <c r="H23" s="416" t="s">
        <v>193</v>
      </c>
      <c r="I23" s="419">
        <f>SUM(I16:I22)</f>
        <v>1389180</v>
      </c>
      <c r="J23" s="324">
        <f>SUM(J17:J22)</f>
        <v>0</v>
      </c>
      <c r="K23" s="324">
        <f>SUM(K17:K22)</f>
        <v>0</v>
      </c>
      <c r="L23" s="324">
        <v>0</v>
      </c>
      <c r="M23" s="324">
        <v>0</v>
      </c>
      <c r="N23" s="725"/>
    </row>
    <row r="24" spans="1:14" ht="15.6">
      <c r="A24" s="397">
        <v>18</v>
      </c>
      <c r="B24" s="416" t="s">
        <v>165</v>
      </c>
      <c r="C24" s="419">
        <v>38174761</v>
      </c>
      <c r="D24" s="324">
        <f>D16+D23</f>
        <v>40666556</v>
      </c>
      <c r="E24" s="324">
        <f>E16+E23</f>
        <v>12278259</v>
      </c>
      <c r="F24" s="324">
        <f>SUM(F16,F23)</f>
        <v>12278259</v>
      </c>
      <c r="G24" s="324">
        <v>12278259</v>
      </c>
      <c r="H24" s="416" t="s">
        <v>166</v>
      </c>
      <c r="I24" s="419">
        <v>1389180</v>
      </c>
      <c r="J24" s="324">
        <f>J16+J23</f>
        <v>28364762</v>
      </c>
      <c r="K24" s="324">
        <f>K16+K23</f>
        <v>12278259</v>
      </c>
      <c r="L24" s="324">
        <f>SUM(L16,L23)</f>
        <v>12278259</v>
      </c>
      <c r="M24" s="324">
        <f>SUM(M16,M23)</f>
        <v>9769648</v>
      </c>
      <c r="N24" s="725"/>
    </row>
    <row r="25" spans="1:14" ht="15.6">
      <c r="A25" s="397">
        <v>19</v>
      </c>
      <c r="B25" s="416" t="s">
        <v>194</v>
      </c>
      <c r="C25" s="411">
        <v>0</v>
      </c>
      <c r="D25" s="324">
        <v>26473197</v>
      </c>
      <c r="E25" s="324">
        <v>12278259</v>
      </c>
      <c r="F25" s="324">
        <v>12278259</v>
      </c>
      <c r="G25" s="324">
        <v>9769648</v>
      </c>
      <c r="H25" s="416" t="s">
        <v>167</v>
      </c>
      <c r="I25" s="411">
        <v>21560820</v>
      </c>
      <c r="J25" s="324"/>
      <c r="K25" s="324">
        <v>0</v>
      </c>
      <c r="L25" s="324">
        <v>0</v>
      </c>
      <c r="M25" s="324">
        <v>0</v>
      </c>
      <c r="N25" s="725"/>
    </row>
    <row r="26" spans="1:14" ht="15.6">
      <c r="A26" s="397">
        <v>20</v>
      </c>
      <c r="B26" s="416" t="s">
        <v>168</v>
      </c>
      <c r="C26" s="411">
        <v>0</v>
      </c>
      <c r="D26" s="425">
        <v>0</v>
      </c>
      <c r="E26" s="425">
        <v>0</v>
      </c>
      <c r="F26" s="425">
        <v>0</v>
      </c>
      <c r="G26" s="425">
        <v>0</v>
      </c>
      <c r="H26" s="416" t="s">
        <v>169</v>
      </c>
      <c r="I26" s="411">
        <v>36785581</v>
      </c>
      <c r="J26" s="425">
        <v>12301794</v>
      </c>
      <c r="K26" s="426">
        <v>0</v>
      </c>
      <c r="L26" s="426">
        <v>0</v>
      </c>
      <c r="M26" s="426">
        <v>2508611</v>
      </c>
      <c r="N26" s="725"/>
    </row>
  </sheetData>
  <mergeCells count="5">
    <mergeCell ref="N2:N26"/>
    <mergeCell ref="H4:M4"/>
    <mergeCell ref="A4:A5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7" orientation="landscape" r:id="rId1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I20"/>
  <sheetViews>
    <sheetView view="pageBreakPreview" zoomScale="60" zoomScaleNormal="100" workbookViewId="0">
      <selection activeCell="B6" sqref="B6"/>
    </sheetView>
  </sheetViews>
  <sheetFormatPr defaultRowHeight="14.4"/>
  <cols>
    <col min="1" max="1" width="4.6640625" customWidth="1"/>
    <col min="2" max="2" width="34.33203125" customWidth="1"/>
    <col min="3" max="3" width="14.88671875" customWidth="1"/>
    <col min="4" max="4" width="15.6640625" customWidth="1"/>
    <col min="5" max="6" width="16.109375" customWidth="1"/>
    <col min="7" max="7" width="18.6640625" customWidth="1"/>
    <col min="8" max="8" width="16.109375" customWidth="1"/>
    <col min="9" max="9" width="14" customWidth="1"/>
    <col min="259" max="259" width="4.6640625" customWidth="1"/>
    <col min="260" max="260" width="38.6640625" customWidth="1"/>
    <col min="261" max="265" width="15.6640625" customWidth="1"/>
    <col min="515" max="515" width="4.6640625" customWidth="1"/>
    <col min="516" max="516" width="38.6640625" customWidth="1"/>
    <col min="517" max="521" width="15.6640625" customWidth="1"/>
    <col min="771" max="771" width="4.6640625" customWidth="1"/>
    <col min="772" max="772" width="38.6640625" customWidth="1"/>
    <col min="773" max="777" width="15.6640625" customWidth="1"/>
    <col min="1027" max="1027" width="4.6640625" customWidth="1"/>
    <col min="1028" max="1028" width="38.6640625" customWidth="1"/>
    <col min="1029" max="1033" width="15.6640625" customWidth="1"/>
    <col min="1283" max="1283" width="4.6640625" customWidth="1"/>
    <col min="1284" max="1284" width="38.6640625" customWidth="1"/>
    <col min="1285" max="1289" width="15.6640625" customWidth="1"/>
    <col min="1539" max="1539" width="4.6640625" customWidth="1"/>
    <col min="1540" max="1540" width="38.6640625" customWidth="1"/>
    <col min="1541" max="1545" width="15.6640625" customWidth="1"/>
    <col min="1795" max="1795" width="4.6640625" customWidth="1"/>
    <col min="1796" max="1796" width="38.6640625" customWidth="1"/>
    <col min="1797" max="1801" width="15.6640625" customWidth="1"/>
    <col min="2051" max="2051" width="4.6640625" customWidth="1"/>
    <col min="2052" max="2052" width="38.6640625" customWidth="1"/>
    <col min="2053" max="2057" width="15.6640625" customWidth="1"/>
    <col min="2307" max="2307" width="4.6640625" customWidth="1"/>
    <col min="2308" max="2308" width="38.6640625" customWidth="1"/>
    <col min="2309" max="2313" width="15.6640625" customWidth="1"/>
    <col min="2563" max="2563" width="4.6640625" customWidth="1"/>
    <col min="2564" max="2564" width="38.6640625" customWidth="1"/>
    <col min="2565" max="2569" width="15.6640625" customWidth="1"/>
    <col min="2819" max="2819" width="4.6640625" customWidth="1"/>
    <col min="2820" max="2820" width="38.6640625" customWidth="1"/>
    <col min="2821" max="2825" width="15.6640625" customWidth="1"/>
    <col min="3075" max="3075" width="4.6640625" customWidth="1"/>
    <col min="3076" max="3076" width="38.6640625" customWidth="1"/>
    <col min="3077" max="3081" width="15.6640625" customWidth="1"/>
    <col min="3331" max="3331" width="4.6640625" customWidth="1"/>
    <col min="3332" max="3332" width="38.6640625" customWidth="1"/>
    <col min="3333" max="3337" width="15.6640625" customWidth="1"/>
    <col min="3587" max="3587" width="4.6640625" customWidth="1"/>
    <col min="3588" max="3588" width="38.6640625" customWidth="1"/>
    <col min="3589" max="3593" width="15.6640625" customWidth="1"/>
    <col min="3843" max="3843" width="4.6640625" customWidth="1"/>
    <col min="3844" max="3844" width="38.6640625" customWidth="1"/>
    <col min="3845" max="3849" width="15.6640625" customWidth="1"/>
    <col min="4099" max="4099" width="4.6640625" customWidth="1"/>
    <col min="4100" max="4100" width="38.6640625" customWidth="1"/>
    <col min="4101" max="4105" width="15.6640625" customWidth="1"/>
    <col min="4355" max="4355" width="4.6640625" customWidth="1"/>
    <col min="4356" max="4356" width="38.6640625" customWidth="1"/>
    <col min="4357" max="4361" width="15.6640625" customWidth="1"/>
    <col min="4611" max="4611" width="4.6640625" customWidth="1"/>
    <col min="4612" max="4612" width="38.6640625" customWidth="1"/>
    <col min="4613" max="4617" width="15.6640625" customWidth="1"/>
    <col min="4867" max="4867" width="4.6640625" customWidth="1"/>
    <col min="4868" max="4868" width="38.6640625" customWidth="1"/>
    <col min="4869" max="4873" width="15.6640625" customWidth="1"/>
    <col min="5123" max="5123" width="4.6640625" customWidth="1"/>
    <col min="5124" max="5124" width="38.6640625" customWidth="1"/>
    <col min="5125" max="5129" width="15.6640625" customWidth="1"/>
    <col min="5379" max="5379" width="4.6640625" customWidth="1"/>
    <col min="5380" max="5380" width="38.6640625" customWidth="1"/>
    <col min="5381" max="5385" width="15.6640625" customWidth="1"/>
    <col min="5635" max="5635" width="4.6640625" customWidth="1"/>
    <col min="5636" max="5636" width="38.6640625" customWidth="1"/>
    <col min="5637" max="5641" width="15.6640625" customWidth="1"/>
    <col min="5891" max="5891" width="4.6640625" customWidth="1"/>
    <col min="5892" max="5892" width="38.6640625" customWidth="1"/>
    <col min="5893" max="5897" width="15.6640625" customWidth="1"/>
    <col min="6147" max="6147" width="4.6640625" customWidth="1"/>
    <col min="6148" max="6148" width="38.6640625" customWidth="1"/>
    <col min="6149" max="6153" width="15.6640625" customWidth="1"/>
    <col min="6403" max="6403" width="4.6640625" customWidth="1"/>
    <col min="6404" max="6404" width="38.6640625" customWidth="1"/>
    <col min="6405" max="6409" width="15.6640625" customWidth="1"/>
    <col min="6659" max="6659" width="4.6640625" customWidth="1"/>
    <col min="6660" max="6660" width="38.6640625" customWidth="1"/>
    <col min="6661" max="6665" width="15.6640625" customWidth="1"/>
    <col min="6915" max="6915" width="4.6640625" customWidth="1"/>
    <col min="6916" max="6916" width="38.6640625" customWidth="1"/>
    <col min="6917" max="6921" width="15.6640625" customWidth="1"/>
    <col min="7171" max="7171" width="4.6640625" customWidth="1"/>
    <col min="7172" max="7172" width="38.6640625" customWidth="1"/>
    <col min="7173" max="7177" width="15.6640625" customWidth="1"/>
    <col min="7427" max="7427" width="4.6640625" customWidth="1"/>
    <col min="7428" max="7428" width="38.6640625" customWidth="1"/>
    <col min="7429" max="7433" width="15.6640625" customWidth="1"/>
    <col min="7683" max="7683" width="4.6640625" customWidth="1"/>
    <col min="7684" max="7684" width="38.6640625" customWidth="1"/>
    <col min="7685" max="7689" width="15.6640625" customWidth="1"/>
    <col min="7939" max="7939" width="4.6640625" customWidth="1"/>
    <col min="7940" max="7940" width="38.6640625" customWidth="1"/>
    <col min="7941" max="7945" width="15.6640625" customWidth="1"/>
    <col min="8195" max="8195" width="4.6640625" customWidth="1"/>
    <col min="8196" max="8196" width="38.6640625" customWidth="1"/>
    <col min="8197" max="8201" width="15.6640625" customWidth="1"/>
    <col min="8451" max="8451" width="4.6640625" customWidth="1"/>
    <col min="8452" max="8452" width="38.6640625" customWidth="1"/>
    <col min="8453" max="8457" width="15.6640625" customWidth="1"/>
    <col min="8707" max="8707" width="4.6640625" customWidth="1"/>
    <col min="8708" max="8708" width="38.6640625" customWidth="1"/>
    <col min="8709" max="8713" width="15.6640625" customWidth="1"/>
    <col min="8963" max="8963" width="4.6640625" customWidth="1"/>
    <col min="8964" max="8964" width="38.6640625" customWidth="1"/>
    <col min="8965" max="8969" width="15.6640625" customWidth="1"/>
    <col min="9219" max="9219" width="4.6640625" customWidth="1"/>
    <col min="9220" max="9220" width="38.6640625" customWidth="1"/>
    <col min="9221" max="9225" width="15.6640625" customWidth="1"/>
    <col min="9475" max="9475" width="4.6640625" customWidth="1"/>
    <col min="9476" max="9476" width="38.6640625" customWidth="1"/>
    <col min="9477" max="9481" width="15.6640625" customWidth="1"/>
    <col min="9731" max="9731" width="4.6640625" customWidth="1"/>
    <col min="9732" max="9732" width="38.6640625" customWidth="1"/>
    <col min="9733" max="9737" width="15.6640625" customWidth="1"/>
    <col min="9987" max="9987" width="4.6640625" customWidth="1"/>
    <col min="9988" max="9988" width="38.6640625" customWidth="1"/>
    <col min="9989" max="9993" width="15.6640625" customWidth="1"/>
    <col min="10243" max="10243" width="4.6640625" customWidth="1"/>
    <col min="10244" max="10244" width="38.6640625" customWidth="1"/>
    <col min="10245" max="10249" width="15.6640625" customWidth="1"/>
    <col min="10499" max="10499" width="4.6640625" customWidth="1"/>
    <col min="10500" max="10500" width="38.6640625" customWidth="1"/>
    <col min="10501" max="10505" width="15.6640625" customWidth="1"/>
    <col min="10755" max="10755" width="4.6640625" customWidth="1"/>
    <col min="10756" max="10756" width="38.6640625" customWidth="1"/>
    <col min="10757" max="10761" width="15.6640625" customWidth="1"/>
    <col min="11011" max="11011" width="4.6640625" customWidth="1"/>
    <col min="11012" max="11012" width="38.6640625" customWidth="1"/>
    <col min="11013" max="11017" width="15.6640625" customWidth="1"/>
    <col min="11267" max="11267" width="4.6640625" customWidth="1"/>
    <col min="11268" max="11268" width="38.6640625" customWidth="1"/>
    <col min="11269" max="11273" width="15.6640625" customWidth="1"/>
    <col min="11523" max="11523" width="4.6640625" customWidth="1"/>
    <col min="11524" max="11524" width="38.6640625" customWidth="1"/>
    <col min="11525" max="11529" width="15.6640625" customWidth="1"/>
    <col min="11779" max="11779" width="4.6640625" customWidth="1"/>
    <col min="11780" max="11780" width="38.6640625" customWidth="1"/>
    <col min="11781" max="11785" width="15.6640625" customWidth="1"/>
    <col min="12035" max="12035" width="4.6640625" customWidth="1"/>
    <col min="12036" max="12036" width="38.6640625" customWidth="1"/>
    <col min="12037" max="12041" width="15.6640625" customWidth="1"/>
    <col min="12291" max="12291" width="4.6640625" customWidth="1"/>
    <col min="12292" max="12292" width="38.6640625" customWidth="1"/>
    <col min="12293" max="12297" width="15.6640625" customWidth="1"/>
    <col min="12547" max="12547" width="4.6640625" customWidth="1"/>
    <col min="12548" max="12548" width="38.6640625" customWidth="1"/>
    <col min="12549" max="12553" width="15.6640625" customWidth="1"/>
    <col min="12803" max="12803" width="4.6640625" customWidth="1"/>
    <col min="12804" max="12804" width="38.6640625" customWidth="1"/>
    <col min="12805" max="12809" width="15.6640625" customWidth="1"/>
    <col min="13059" max="13059" width="4.6640625" customWidth="1"/>
    <col min="13060" max="13060" width="38.6640625" customWidth="1"/>
    <col min="13061" max="13065" width="15.6640625" customWidth="1"/>
    <col min="13315" max="13315" width="4.6640625" customWidth="1"/>
    <col min="13316" max="13316" width="38.6640625" customWidth="1"/>
    <col min="13317" max="13321" width="15.6640625" customWidth="1"/>
    <col min="13571" max="13571" width="4.6640625" customWidth="1"/>
    <col min="13572" max="13572" width="38.6640625" customWidth="1"/>
    <col min="13573" max="13577" width="15.6640625" customWidth="1"/>
    <col min="13827" max="13827" width="4.6640625" customWidth="1"/>
    <col min="13828" max="13828" width="38.6640625" customWidth="1"/>
    <col min="13829" max="13833" width="15.6640625" customWidth="1"/>
    <col min="14083" max="14083" width="4.6640625" customWidth="1"/>
    <col min="14084" max="14084" width="38.6640625" customWidth="1"/>
    <col min="14085" max="14089" width="15.6640625" customWidth="1"/>
    <col min="14339" max="14339" width="4.6640625" customWidth="1"/>
    <col min="14340" max="14340" width="38.6640625" customWidth="1"/>
    <col min="14341" max="14345" width="15.6640625" customWidth="1"/>
    <col min="14595" max="14595" width="4.6640625" customWidth="1"/>
    <col min="14596" max="14596" width="38.6640625" customWidth="1"/>
    <col min="14597" max="14601" width="15.6640625" customWidth="1"/>
    <col min="14851" max="14851" width="4.6640625" customWidth="1"/>
    <col min="14852" max="14852" width="38.6640625" customWidth="1"/>
    <col min="14853" max="14857" width="15.6640625" customWidth="1"/>
    <col min="15107" max="15107" width="4.6640625" customWidth="1"/>
    <col min="15108" max="15108" width="38.6640625" customWidth="1"/>
    <col min="15109" max="15113" width="15.6640625" customWidth="1"/>
    <col min="15363" max="15363" width="4.6640625" customWidth="1"/>
    <col min="15364" max="15364" width="38.6640625" customWidth="1"/>
    <col min="15365" max="15369" width="15.6640625" customWidth="1"/>
    <col min="15619" max="15619" width="4.6640625" customWidth="1"/>
    <col min="15620" max="15620" width="38.6640625" customWidth="1"/>
    <col min="15621" max="15625" width="15.6640625" customWidth="1"/>
    <col min="15875" max="15875" width="4.6640625" customWidth="1"/>
    <col min="15876" max="15876" width="38.6640625" customWidth="1"/>
    <col min="15877" max="15881" width="15.6640625" customWidth="1"/>
    <col min="16131" max="16131" width="4.6640625" customWidth="1"/>
    <col min="16132" max="16132" width="38.6640625" customWidth="1"/>
    <col min="16133" max="16137" width="15.6640625" customWidth="1"/>
  </cols>
  <sheetData>
    <row r="1" spans="1:9" ht="15.6">
      <c r="B1" s="705" t="s">
        <v>701</v>
      </c>
      <c r="C1" s="701"/>
      <c r="D1" s="701"/>
      <c r="E1" s="701"/>
      <c r="F1" s="701"/>
      <c r="G1" s="701"/>
      <c r="H1" s="701"/>
      <c r="I1" s="701"/>
    </row>
    <row r="2" spans="1:9">
      <c r="B2" s="107"/>
    </row>
    <row r="3" spans="1:9" ht="15.6">
      <c r="B3" s="731" t="s">
        <v>201</v>
      </c>
      <c r="C3" s="732"/>
      <c r="D3" s="732"/>
      <c r="E3" s="732"/>
      <c r="F3" s="732"/>
      <c r="G3" s="732"/>
      <c r="H3" s="732"/>
      <c r="I3" s="732"/>
    </row>
    <row r="4" spans="1:9" ht="10.5" customHeight="1"/>
    <row r="5" spans="1:9" hidden="1"/>
    <row r="6" spans="1:9" ht="93.6">
      <c r="A6" s="29">
        <v>1</v>
      </c>
      <c r="B6" s="445" t="s">
        <v>53</v>
      </c>
      <c r="C6" s="446" t="s">
        <v>105</v>
      </c>
      <c r="D6" s="446" t="s">
        <v>54</v>
      </c>
      <c r="E6" s="447" t="s">
        <v>690</v>
      </c>
      <c r="F6" s="443" t="s">
        <v>463</v>
      </c>
      <c r="G6" s="308" t="s">
        <v>482</v>
      </c>
      <c r="H6" s="308" t="s">
        <v>483</v>
      </c>
      <c r="I6" s="5" t="s">
        <v>55</v>
      </c>
    </row>
    <row r="7" spans="1:9" ht="78">
      <c r="A7" s="29">
        <v>2</v>
      </c>
      <c r="B7" s="448" t="s">
        <v>582</v>
      </c>
      <c r="C7" s="449">
        <v>9130000</v>
      </c>
      <c r="D7" s="449" t="s">
        <v>583</v>
      </c>
      <c r="E7" s="450">
        <v>0</v>
      </c>
      <c r="F7" s="451">
        <v>2434900</v>
      </c>
      <c r="G7" s="451">
        <v>8933170</v>
      </c>
      <c r="H7" s="451">
        <v>8933170</v>
      </c>
      <c r="I7" s="452" t="s">
        <v>56</v>
      </c>
    </row>
    <row r="8" spans="1:9" ht="33" customHeight="1">
      <c r="A8" s="29"/>
      <c r="B8" s="448" t="s">
        <v>584</v>
      </c>
      <c r="C8" s="449"/>
      <c r="D8" s="449"/>
      <c r="E8" s="450"/>
      <c r="F8" s="451"/>
      <c r="G8" s="451">
        <v>135000</v>
      </c>
      <c r="H8" s="451">
        <v>134899</v>
      </c>
      <c r="I8" s="452" t="s">
        <v>56</v>
      </c>
    </row>
    <row r="9" spans="1:9" ht="62.4">
      <c r="A9" s="29">
        <v>3</v>
      </c>
      <c r="B9" s="448" t="s">
        <v>585</v>
      </c>
      <c r="C9" s="449">
        <v>641565</v>
      </c>
      <c r="D9" s="449" t="s">
        <v>485</v>
      </c>
      <c r="E9" s="450">
        <v>0</v>
      </c>
      <c r="F9" s="451">
        <v>641565</v>
      </c>
      <c r="G9" s="451">
        <v>701580</v>
      </c>
      <c r="H9" s="451">
        <v>701579</v>
      </c>
      <c r="I9" s="452" t="s">
        <v>56</v>
      </c>
    </row>
    <row r="10" spans="1:9" ht="24.9" customHeight="1">
      <c r="A10" s="29">
        <v>4</v>
      </c>
      <c r="B10" s="448" t="s">
        <v>586</v>
      </c>
      <c r="C10" s="449">
        <v>4000000</v>
      </c>
      <c r="D10" s="449" t="s">
        <v>485</v>
      </c>
      <c r="E10" s="450">
        <v>0</v>
      </c>
      <c r="F10" s="451">
        <v>1000000</v>
      </c>
      <c r="G10" s="451">
        <v>1000000</v>
      </c>
      <c r="H10" s="451">
        <v>0</v>
      </c>
      <c r="I10" s="452" t="s">
        <v>56</v>
      </c>
    </row>
    <row r="11" spans="1:9" ht="24.9" customHeight="1">
      <c r="A11" s="29">
        <v>5</v>
      </c>
      <c r="B11" s="445" t="s">
        <v>77</v>
      </c>
      <c r="C11" s="453">
        <f>SUM(C7:C10)</f>
        <v>13771565</v>
      </c>
      <c r="D11" s="453"/>
      <c r="E11" s="454">
        <f>SUM(E7:E7)</f>
        <v>0</v>
      </c>
      <c r="F11" s="455">
        <f>SUM(F7:F10)</f>
        <v>4076465</v>
      </c>
      <c r="G11" s="455">
        <f>SUM(G7:G10)</f>
        <v>10769750</v>
      </c>
      <c r="H11" s="455">
        <f>SUM(H7:H10)</f>
        <v>9769648</v>
      </c>
      <c r="I11" s="452"/>
    </row>
    <row r="20" ht="24.9" customHeight="1"/>
  </sheetData>
  <mergeCells count="2">
    <mergeCell ref="B1:I1"/>
    <mergeCell ref="B3:I3"/>
  </mergeCells>
  <pageMargins left="0.7" right="0.7" top="0.75" bottom="0.75" header="0.3" footer="0.3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24"/>
  <sheetViews>
    <sheetView view="pageBreakPreview" zoomScale="60" zoomScaleNormal="100" workbookViewId="0">
      <selection activeCell="E16" sqref="E16"/>
    </sheetView>
  </sheetViews>
  <sheetFormatPr defaultRowHeight="14.4"/>
  <cols>
    <col min="1" max="1" width="5.5546875" customWidth="1"/>
    <col min="2" max="2" width="37.33203125" customWidth="1"/>
    <col min="3" max="3" width="15" customWidth="1"/>
    <col min="4" max="4" width="14.5546875" customWidth="1"/>
    <col min="5" max="5" width="14" customWidth="1"/>
    <col min="6" max="7" width="14.33203125" customWidth="1"/>
    <col min="256" max="256" width="5.5546875" customWidth="1"/>
    <col min="257" max="257" width="34.88671875" customWidth="1"/>
    <col min="258" max="258" width="11.88671875" customWidth="1"/>
    <col min="259" max="259" width="14.33203125" customWidth="1"/>
    <col min="260" max="260" width="12.33203125" customWidth="1"/>
    <col min="261" max="261" width="13.88671875" customWidth="1"/>
    <col min="263" max="263" width="9.5546875" bestFit="1" customWidth="1"/>
    <col min="512" max="512" width="5.5546875" customWidth="1"/>
    <col min="513" max="513" width="34.88671875" customWidth="1"/>
    <col min="514" max="514" width="11.88671875" customWidth="1"/>
    <col min="515" max="515" width="14.33203125" customWidth="1"/>
    <col min="516" max="516" width="12.33203125" customWidth="1"/>
    <col min="517" max="517" width="13.88671875" customWidth="1"/>
    <col min="519" max="519" width="9.5546875" bestFit="1" customWidth="1"/>
    <col min="768" max="768" width="5.5546875" customWidth="1"/>
    <col min="769" max="769" width="34.88671875" customWidth="1"/>
    <col min="770" max="770" width="11.88671875" customWidth="1"/>
    <col min="771" max="771" width="14.33203125" customWidth="1"/>
    <col min="772" max="772" width="12.33203125" customWidth="1"/>
    <col min="773" max="773" width="13.88671875" customWidth="1"/>
    <col min="775" max="775" width="9.5546875" bestFit="1" customWidth="1"/>
    <col min="1024" max="1024" width="5.5546875" customWidth="1"/>
    <col min="1025" max="1025" width="34.88671875" customWidth="1"/>
    <col min="1026" max="1026" width="11.88671875" customWidth="1"/>
    <col min="1027" max="1027" width="14.33203125" customWidth="1"/>
    <col min="1028" max="1028" width="12.33203125" customWidth="1"/>
    <col min="1029" max="1029" width="13.88671875" customWidth="1"/>
    <col min="1031" max="1031" width="9.5546875" bestFit="1" customWidth="1"/>
    <col min="1280" max="1280" width="5.5546875" customWidth="1"/>
    <col min="1281" max="1281" width="34.88671875" customWidth="1"/>
    <col min="1282" max="1282" width="11.88671875" customWidth="1"/>
    <col min="1283" max="1283" width="14.33203125" customWidth="1"/>
    <col min="1284" max="1284" width="12.33203125" customWidth="1"/>
    <col min="1285" max="1285" width="13.88671875" customWidth="1"/>
    <col min="1287" max="1287" width="9.5546875" bestFit="1" customWidth="1"/>
    <col min="1536" max="1536" width="5.5546875" customWidth="1"/>
    <col min="1537" max="1537" width="34.88671875" customWidth="1"/>
    <col min="1538" max="1538" width="11.88671875" customWidth="1"/>
    <col min="1539" max="1539" width="14.33203125" customWidth="1"/>
    <col min="1540" max="1540" width="12.33203125" customWidth="1"/>
    <col min="1541" max="1541" width="13.88671875" customWidth="1"/>
    <col min="1543" max="1543" width="9.5546875" bestFit="1" customWidth="1"/>
    <col min="1792" max="1792" width="5.5546875" customWidth="1"/>
    <col min="1793" max="1793" width="34.88671875" customWidth="1"/>
    <col min="1794" max="1794" width="11.88671875" customWidth="1"/>
    <col min="1795" max="1795" width="14.33203125" customWidth="1"/>
    <col min="1796" max="1796" width="12.33203125" customWidth="1"/>
    <col min="1797" max="1797" width="13.88671875" customWidth="1"/>
    <col min="1799" max="1799" width="9.5546875" bestFit="1" customWidth="1"/>
    <col min="2048" max="2048" width="5.5546875" customWidth="1"/>
    <col min="2049" max="2049" width="34.88671875" customWidth="1"/>
    <col min="2050" max="2050" width="11.88671875" customWidth="1"/>
    <col min="2051" max="2051" width="14.33203125" customWidth="1"/>
    <col min="2052" max="2052" width="12.33203125" customWidth="1"/>
    <col min="2053" max="2053" width="13.88671875" customWidth="1"/>
    <col min="2055" max="2055" width="9.5546875" bestFit="1" customWidth="1"/>
    <col min="2304" max="2304" width="5.5546875" customWidth="1"/>
    <col min="2305" max="2305" width="34.88671875" customWidth="1"/>
    <col min="2306" max="2306" width="11.88671875" customWidth="1"/>
    <col min="2307" max="2307" width="14.33203125" customWidth="1"/>
    <col min="2308" max="2308" width="12.33203125" customWidth="1"/>
    <col min="2309" max="2309" width="13.88671875" customWidth="1"/>
    <col min="2311" max="2311" width="9.5546875" bestFit="1" customWidth="1"/>
    <col min="2560" max="2560" width="5.5546875" customWidth="1"/>
    <col min="2561" max="2561" width="34.88671875" customWidth="1"/>
    <col min="2562" max="2562" width="11.88671875" customWidth="1"/>
    <col min="2563" max="2563" width="14.33203125" customWidth="1"/>
    <col min="2564" max="2564" width="12.33203125" customWidth="1"/>
    <col min="2565" max="2565" width="13.88671875" customWidth="1"/>
    <col min="2567" max="2567" width="9.5546875" bestFit="1" customWidth="1"/>
    <col min="2816" max="2816" width="5.5546875" customWidth="1"/>
    <col min="2817" max="2817" width="34.88671875" customWidth="1"/>
    <col min="2818" max="2818" width="11.88671875" customWidth="1"/>
    <col min="2819" max="2819" width="14.33203125" customWidth="1"/>
    <col min="2820" max="2820" width="12.33203125" customWidth="1"/>
    <col min="2821" max="2821" width="13.88671875" customWidth="1"/>
    <col min="2823" max="2823" width="9.5546875" bestFit="1" customWidth="1"/>
    <col min="3072" max="3072" width="5.5546875" customWidth="1"/>
    <col min="3073" max="3073" width="34.88671875" customWidth="1"/>
    <col min="3074" max="3074" width="11.88671875" customWidth="1"/>
    <col min="3075" max="3075" width="14.33203125" customWidth="1"/>
    <col min="3076" max="3076" width="12.33203125" customWidth="1"/>
    <col min="3077" max="3077" width="13.88671875" customWidth="1"/>
    <col min="3079" max="3079" width="9.5546875" bestFit="1" customWidth="1"/>
    <col min="3328" max="3328" width="5.5546875" customWidth="1"/>
    <col min="3329" max="3329" width="34.88671875" customWidth="1"/>
    <col min="3330" max="3330" width="11.88671875" customWidth="1"/>
    <col min="3331" max="3331" width="14.33203125" customWidth="1"/>
    <col min="3332" max="3332" width="12.33203125" customWidth="1"/>
    <col min="3333" max="3333" width="13.88671875" customWidth="1"/>
    <col min="3335" max="3335" width="9.5546875" bestFit="1" customWidth="1"/>
    <col min="3584" max="3584" width="5.5546875" customWidth="1"/>
    <col min="3585" max="3585" width="34.88671875" customWidth="1"/>
    <col min="3586" max="3586" width="11.88671875" customWidth="1"/>
    <col min="3587" max="3587" width="14.33203125" customWidth="1"/>
    <col min="3588" max="3588" width="12.33203125" customWidth="1"/>
    <col min="3589" max="3589" width="13.88671875" customWidth="1"/>
    <col min="3591" max="3591" width="9.5546875" bestFit="1" customWidth="1"/>
    <col min="3840" max="3840" width="5.5546875" customWidth="1"/>
    <col min="3841" max="3841" width="34.88671875" customWidth="1"/>
    <col min="3842" max="3842" width="11.88671875" customWidth="1"/>
    <col min="3843" max="3843" width="14.33203125" customWidth="1"/>
    <col min="3844" max="3844" width="12.33203125" customWidth="1"/>
    <col min="3845" max="3845" width="13.88671875" customWidth="1"/>
    <col min="3847" max="3847" width="9.5546875" bestFit="1" customWidth="1"/>
    <col min="4096" max="4096" width="5.5546875" customWidth="1"/>
    <col min="4097" max="4097" width="34.88671875" customWidth="1"/>
    <col min="4098" max="4098" width="11.88671875" customWidth="1"/>
    <col min="4099" max="4099" width="14.33203125" customWidth="1"/>
    <col min="4100" max="4100" width="12.33203125" customWidth="1"/>
    <col min="4101" max="4101" width="13.88671875" customWidth="1"/>
    <col min="4103" max="4103" width="9.5546875" bestFit="1" customWidth="1"/>
    <col min="4352" max="4352" width="5.5546875" customWidth="1"/>
    <col min="4353" max="4353" width="34.88671875" customWidth="1"/>
    <col min="4354" max="4354" width="11.88671875" customWidth="1"/>
    <col min="4355" max="4355" width="14.33203125" customWidth="1"/>
    <col min="4356" max="4356" width="12.33203125" customWidth="1"/>
    <col min="4357" max="4357" width="13.88671875" customWidth="1"/>
    <col min="4359" max="4359" width="9.5546875" bestFit="1" customWidth="1"/>
    <col min="4608" max="4608" width="5.5546875" customWidth="1"/>
    <col min="4609" max="4609" width="34.88671875" customWidth="1"/>
    <col min="4610" max="4610" width="11.88671875" customWidth="1"/>
    <col min="4611" max="4611" width="14.33203125" customWidth="1"/>
    <col min="4612" max="4612" width="12.33203125" customWidth="1"/>
    <col min="4613" max="4613" width="13.88671875" customWidth="1"/>
    <col min="4615" max="4615" width="9.5546875" bestFit="1" customWidth="1"/>
    <col min="4864" max="4864" width="5.5546875" customWidth="1"/>
    <col min="4865" max="4865" width="34.88671875" customWidth="1"/>
    <col min="4866" max="4866" width="11.88671875" customWidth="1"/>
    <col min="4867" max="4867" width="14.33203125" customWidth="1"/>
    <col min="4868" max="4868" width="12.33203125" customWidth="1"/>
    <col min="4869" max="4869" width="13.88671875" customWidth="1"/>
    <col min="4871" max="4871" width="9.5546875" bestFit="1" customWidth="1"/>
    <col min="5120" max="5120" width="5.5546875" customWidth="1"/>
    <col min="5121" max="5121" width="34.88671875" customWidth="1"/>
    <col min="5122" max="5122" width="11.88671875" customWidth="1"/>
    <col min="5123" max="5123" width="14.33203125" customWidth="1"/>
    <col min="5124" max="5124" width="12.33203125" customWidth="1"/>
    <col min="5125" max="5125" width="13.88671875" customWidth="1"/>
    <col min="5127" max="5127" width="9.5546875" bestFit="1" customWidth="1"/>
    <col min="5376" max="5376" width="5.5546875" customWidth="1"/>
    <col min="5377" max="5377" width="34.88671875" customWidth="1"/>
    <col min="5378" max="5378" width="11.88671875" customWidth="1"/>
    <col min="5379" max="5379" width="14.33203125" customWidth="1"/>
    <col min="5380" max="5380" width="12.33203125" customWidth="1"/>
    <col min="5381" max="5381" width="13.88671875" customWidth="1"/>
    <col min="5383" max="5383" width="9.5546875" bestFit="1" customWidth="1"/>
    <col min="5632" max="5632" width="5.5546875" customWidth="1"/>
    <col min="5633" max="5633" width="34.88671875" customWidth="1"/>
    <col min="5634" max="5634" width="11.88671875" customWidth="1"/>
    <col min="5635" max="5635" width="14.33203125" customWidth="1"/>
    <col min="5636" max="5636" width="12.33203125" customWidth="1"/>
    <col min="5637" max="5637" width="13.88671875" customWidth="1"/>
    <col min="5639" max="5639" width="9.5546875" bestFit="1" customWidth="1"/>
    <col min="5888" max="5888" width="5.5546875" customWidth="1"/>
    <col min="5889" max="5889" width="34.88671875" customWidth="1"/>
    <col min="5890" max="5890" width="11.88671875" customWidth="1"/>
    <col min="5891" max="5891" width="14.33203125" customWidth="1"/>
    <col min="5892" max="5892" width="12.33203125" customWidth="1"/>
    <col min="5893" max="5893" width="13.88671875" customWidth="1"/>
    <col min="5895" max="5895" width="9.5546875" bestFit="1" customWidth="1"/>
    <col min="6144" max="6144" width="5.5546875" customWidth="1"/>
    <col min="6145" max="6145" width="34.88671875" customWidth="1"/>
    <col min="6146" max="6146" width="11.88671875" customWidth="1"/>
    <col min="6147" max="6147" width="14.33203125" customWidth="1"/>
    <col min="6148" max="6148" width="12.33203125" customWidth="1"/>
    <col min="6149" max="6149" width="13.88671875" customWidth="1"/>
    <col min="6151" max="6151" width="9.5546875" bestFit="1" customWidth="1"/>
    <col min="6400" max="6400" width="5.5546875" customWidth="1"/>
    <col min="6401" max="6401" width="34.88671875" customWidth="1"/>
    <col min="6402" max="6402" width="11.88671875" customWidth="1"/>
    <col min="6403" max="6403" width="14.33203125" customWidth="1"/>
    <col min="6404" max="6404" width="12.33203125" customWidth="1"/>
    <col min="6405" max="6405" width="13.88671875" customWidth="1"/>
    <col min="6407" max="6407" width="9.5546875" bestFit="1" customWidth="1"/>
    <col min="6656" max="6656" width="5.5546875" customWidth="1"/>
    <col min="6657" max="6657" width="34.88671875" customWidth="1"/>
    <col min="6658" max="6658" width="11.88671875" customWidth="1"/>
    <col min="6659" max="6659" width="14.33203125" customWidth="1"/>
    <col min="6660" max="6660" width="12.33203125" customWidth="1"/>
    <col min="6661" max="6661" width="13.88671875" customWidth="1"/>
    <col min="6663" max="6663" width="9.5546875" bestFit="1" customWidth="1"/>
    <col min="6912" max="6912" width="5.5546875" customWidth="1"/>
    <col min="6913" max="6913" width="34.88671875" customWidth="1"/>
    <col min="6914" max="6914" width="11.88671875" customWidth="1"/>
    <col min="6915" max="6915" width="14.33203125" customWidth="1"/>
    <col min="6916" max="6916" width="12.33203125" customWidth="1"/>
    <col min="6917" max="6917" width="13.88671875" customWidth="1"/>
    <col min="6919" max="6919" width="9.5546875" bestFit="1" customWidth="1"/>
    <col min="7168" max="7168" width="5.5546875" customWidth="1"/>
    <col min="7169" max="7169" width="34.88671875" customWidth="1"/>
    <col min="7170" max="7170" width="11.88671875" customWidth="1"/>
    <col min="7171" max="7171" width="14.33203125" customWidth="1"/>
    <col min="7172" max="7172" width="12.33203125" customWidth="1"/>
    <col min="7173" max="7173" width="13.88671875" customWidth="1"/>
    <col min="7175" max="7175" width="9.5546875" bestFit="1" customWidth="1"/>
    <col min="7424" max="7424" width="5.5546875" customWidth="1"/>
    <col min="7425" max="7425" width="34.88671875" customWidth="1"/>
    <col min="7426" max="7426" width="11.88671875" customWidth="1"/>
    <col min="7427" max="7427" width="14.33203125" customWidth="1"/>
    <col min="7428" max="7428" width="12.33203125" customWidth="1"/>
    <col min="7429" max="7429" width="13.88671875" customWidth="1"/>
    <col min="7431" max="7431" width="9.5546875" bestFit="1" customWidth="1"/>
    <col min="7680" max="7680" width="5.5546875" customWidth="1"/>
    <col min="7681" max="7681" width="34.88671875" customWidth="1"/>
    <col min="7682" max="7682" width="11.88671875" customWidth="1"/>
    <col min="7683" max="7683" width="14.33203125" customWidth="1"/>
    <col min="7684" max="7684" width="12.33203125" customWidth="1"/>
    <col min="7685" max="7685" width="13.88671875" customWidth="1"/>
    <col min="7687" max="7687" width="9.5546875" bestFit="1" customWidth="1"/>
    <col min="7936" max="7936" width="5.5546875" customWidth="1"/>
    <col min="7937" max="7937" width="34.88671875" customWidth="1"/>
    <col min="7938" max="7938" width="11.88671875" customWidth="1"/>
    <col min="7939" max="7939" width="14.33203125" customWidth="1"/>
    <col min="7940" max="7940" width="12.33203125" customWidth="1"/>
    <col min="7941" max="7941" width="13.88671875" customWidth="1"/>
    <col min="7943" max="7943" width="9.5546875" bestFit="1" customWidth="1"/>
    <col min="8192" max="8192" width="5.5546875" customWidth="1"/>
    <col min="8193" max="8193" width="34.88671875" customWidth="1"/>
    <col min="8194" max="8194" width="11.88671875" customWidth="1"/>
    <col min="8195" max="8195" width="14.33203125" customWidth="1"/>
    <col min="8196" max="8196" width="12.33203125" customWidth="1"/>
    <col min="8197" max="8197" width="13.88671875" customWidth="1"/>
    <col min="8199" max="8199" width="9.5546875" bestFit="1" customWidth="1"/>
    <col min="8448" max="8448" width="5.5546875" customWidth="1"/>
    <col min="8449" max="8449" width="34.88671875" customWidth="1"/>
    <col min="8450" max="8450" width="11.88671875" customWidth="1"/>
    <col min="8451" max="8451" width="14.33203125" customWidth="1"/>
    <col min="8452" max="8452" width="12.33203125" customWidth="1"/>
    <col min="8453" max="8453" width="13.88671875" customWidth="1"/>
    <col min="8455" max="8455" width="9.5546875" bestFit="1" customWidth="1"/>
    <col min="8704" max="8704" width="5.5546875" customWidth="1"/>
    <col min="8705" max="8705" width="34.88671875" customWidth="1"/>
    <col min="8706" max="8706" width="11.88671875" customWidth="1"/>
    <col min="8707" max="8707" width="14.33203125" customWidth="1"/>
    <col min="8708" max="8708" width="12.33203125" customWidth="1"/>
    <col min="8709" max="8709" width="13.88671875" customWidth="1"/>
    <col min="8711" max="8711" width="9.5546875" bestFit="1" customWidth="1"/>
    <col min="8960" max="8960" width="5.5546875" customWidth="1"/>
    <col min="8961" max="8961" width="34.88671875" customWidth="1"/>
    <col min="8962" max="8962" width="11.88671875" customWidth="1"/>
    <col min="8963" max="8963" width="14.33203125" customWidth="1"/>
    <col min="8964" max="8964" width="12.33203125" customWidth="1"/>
    <col min="8965" max="8965" width="13.88671875" customWidth="1"/>
    <col min="8967" max="8967" width="9.5546875" bestFit="1" customWidth="1"/>
    <col min="9216" max="9216" width="5.5546875" customWidth="1"/>
    <col min="9217" max="9217" width="34.88671875" customWidth="1"/>
    <col min="9218" max="9218" width="11.88671875" customWidth="1"/>
    <col min="9219" max="9219" width="14.33203125" customWidth="1"/>
    <col min="9220" max="9220" width="12.33203125" customWidth="1"/>
    <col min="9221" max="9221" width="13.88671875" customWidth="1"/>
    <col min="9223" max="9223" width="9.5546875" bestFit="1" customWidth="1"/>
    <col min="9472" max="9472" width="5.5546875" customWidth="1"/>
    <col min="9473" max="9473" width="34.88671875" customWidth="1"/>
    <col min="9474" max="9474" width="11.88671875" customWidth="1"/>
    <col min="9475" max="9475" width="14.33203125" customWidth="1"/>
    <col min="9476" max="9476" width="12.33203125" customWidth="1"/>
    <col min="9477" max="9477" width="13.88671875" customWidth="1"/>
    <col min="9479" max="9479" width="9.5546875" bestFit="1" customWidth="1"/>
    <col min="9728" max="9728" width="5.5546875" customWidth="1"/>
    <col min="9729" max="9729" width="34.88671875" customWidth="1"/>
    <col min="9730" max="9730" width="11.88671875" customWidth="1"/>
    <col min="9731" max="9731" width="14.33203125" customWidth="1"/>
    <col min="9732" max="9732" width="12.33203125" customWidth="1"/>
    <col min="9733" max="9733" width="13.88671875" customWidth="1"/>
    <col min="9735" max="9735" width="9.5546875" bestFit="1" customWidth="1"/>
    <col min="9984" max="9984" width="5.5546875" customWidth="1"/>
    <col min="9985" max="9985" width="34.88671875" customWidth="1"/>
    <col min="9986" max="9986" width="11.88671875" customWidth="1"/>
    <col min="9987" max="9987" width="14.33203125" customWidth="1"/>
    <col min="9988" max="9988" width="12.33203125" customWidth="1"/>
    <col min="9989" max="9989" width="13.88671875" customWidth="1"/>
    <col min="9991" max="9991" width="9.5546875" bestFit="1" customWidth="1"/>
    <col min="10240" max="10240" width="5.5546875" customWidth="1"/>
    <col min="10241" max="10241" width="34.88671875" customWidth="1"/>
    <col min="10242" max="10242" width="11.88671875" customWidth="1"/>
    <col min="10243" max="10243" width="14.33203125" customWidth="1"/>
    <col min="10244" max="10244" width="12.33203125" customWidth="1"/>
    <col min="10245" max="10245" width="13.88671875" customWidth="1"/>
    <col min="10247" max="10247" width="9.5546875" bestFit="1" customWidth="1"/>
    <col min="10496" max="10496" width="5.5546875" customWidth="1"/>
    <col min="10497" max="10497" width="34.88671875" customWidth="1"/>
    <col min="10498" max="10498" width="11.88671875" customWidth="1"/>
    <col min="10499" max="10499" width="14.33203125" customWidth="1"/>
    <col min="10500" max="10500" width="12.33203125" customWidth="1"/>
    <col min="10501" max="10501" width="13.88671875" customWidth="1"/>
    <col min="10503" max="10503" width="9.5546875" bestFit="1" customWidth="1"/>
    <col min="10752" max="10752" width="5.5546875" customWidth="1"/>
    <col min="10753" max="10753" width="34.88671875" customWidth="1"/>
    <col min="10754" max="10754" width="11.88671875" customWidth="1"/>
    <col min="10755" max="10755" width="14.33203125" customWidth="1"/>
    <col min="10756" max="10756" width="12.33203125" customWidth="1"/>
    <col min="10757" max="10757" width="13.88671875" customWidth="1"/>
    <col min="10759" max="10759" width="9.5546875" bestFit="1" customWidth="1"/>
    <col min="11008" max="11008" width="5.5546875" customWidth="1"/>
    <col min="11009" max="11009" width="34.88671875" customWidth="1"/>
    <col min="11010" max="11010" width="11.88671875" customWidth="1"/>
    <col min="11011" max="11011" width="14.33203125" customWidth="1"/>
    <col min="11012" max="11012" width="12.33203125" customWidth="1"/>
    <col min="11013" max="11013" width="13.88671875" customWidth="1"/>
    <col min="11015" max="11015" width="9.5546875" bestFit="1" customWidth="1"/>
    <col min="11264" max="11264" width="5.5546875" customWidth="1"/>
    <col min="11265" max="11265" width="34.88671875" customWidth="1"/>
    <col min="11266" max="11266" width="11.88671875" customWidth="1"/>
    <col min="11267" max="11267" width="14.33203125" customWidth="1"/>
    <col min="11268" max="11268" width="12.33203125" customWidth="1"/>
    <col min="11269" max="11269" width="13.88671875" customWidth="1"/>
    <col min="11271" max="11271" width="9.5546875" bestFit="1" customWidth="1"/>
    <col min="11520" max="11520" width="5.5546875" customWidth="1"/>
    <col min="11521" max="11521" width="34.88671875" customWidth="1"/>
    <col min="11522" max="11522" width="11.88671875" customWidth="1"/>
    <col min="11523" max="11523" width="14.33203125" customWidth="1"/>
    <col min="11524" max="11524" width="12.33203125" customWidth="1"/>
    <col min="11525" max="11525" width="13.88671875" customWidth="1"/>
    <col min="11527" max="11527" width="9.5546875" bestFit="1" customWidth="1"/>
    <col min="11776" max="11776" width="5.5546875" customWidth="1"/>
    <col min="11777" max="11777" width="34.88671875" customWidth="1"/>
    <col min="11778" max="11778" width="11.88671875" customWidth="1"/>
    <col min="11779" max="11779" width="14.33203125" customWidth="1"/>
    <col min="11780" max="11780" width="12.33203125" customWidth="1"/>
    <col min="11781" max="11781" width="13.88671875" customWidth="1"/>
    <col min="11783" max="11783" width="9.5546875" bestFit="1" customWidth="1"/>
    <col min="12032" max="12032" width="5.5546875" customWidth="1"/>
    <col min="12033" max="12033" width="34.88671875" customWidth="1"/>
    <col min="12034" max="12034" width="11.88671875" customWidth="1"/>
    <col min="12035" max="12035" width="14.33203125" customWidth="1"/>
    <col min="12036" max="12036" width="12.33203125" customWidth="1"/>
    <col min="12037" max="12037" width="13.88671875" customWidth="1"/>
    <col min="12039" max="12039" width="9.5546875" bestFit="1" customWidth="1"/>
    <col min="12288" max="12288" width="5.5546875" customWidth="1"/>
    <col min="12289" max="12289" width="34.88671875" customWidth="1"/>
    <col min="12290" max="12290" width="11.88671875" customWidth="1"/>
    <col min="12291" max="12291" width="14.33203125" customWidth="1"/>
    <col min="12292" max="12292" width="12.33203125" customWidth="1"/>
    <col min="12293" max="12293" width="13.88671875" customWidth="1"/>
    <col min="12295" max="12295" width="9.5546875" bestFit="1" customWidth="1"/>
    <col min="12544" max="12544" width="5.5546875" customWidth="1"/>
    <col min="12545" max="12545" width="34.88671875" customWidth="1"/>
    <col min="12546" max="12546" width="11.88671875" customWidth="1"/>
    <col min="12547" max="12547" width="14.33203125" customWidth="1"/>
    <col min="12548" max="12548" width="12.33203125" customWidth="1"/>
    <col min="12549" max="12549" width="13.88671875" customWidth="1"/>
    <col min="12551" max="12551" width="9.5546875" bestFit="1" customWidth="1"/>
    <col min="12800" max="12800" width="5.5546875" customWidth="1"/>
    <col min="12801" max="12801" width="34.88671875" customWidth="1"/>
    <col min="12802" max="12802" width="11.88671875" customWidth="1"/>
    <col min="12803" max="12803" width="14.33203125" customWidth="1"/>
    <col min="12804" max="12804" width="12.33203125" customWidth="1"/>
    <col min="12805" max="12805" width="13.88671875" customWidth="1"/>
    <col min="12807" max="12807" width="9.5546875" bestFit="1" customWidth="1"/>
    <col min="13056" max="13056" width="5.5546875" customWidth="1"/>
    <col min="13057" max="13057" width="34.88671875" customWidth="1"/>
    <col min="13058" max="13058" width="11.88671875" customWidth="1"/>
    <col min="13059" max="13059" width="14.33203125" customWidth="1"/>
    <col min="13060" max="13060" width="12.33203125" customWidth="1"/>
    <col min="13061" max="13061" width="13.88671875" customWidth="1"/>
    <col min="13063" max="13063" width="9.5546875" bestFit="1" customWidth="1"/>
    <col min="13312" max="13312" width="5.5546875" customWidth="1"/>
    <col min="13313" max="13313" width="34.88671875" customWidth="1"/>
    <col min="13314" max="13314" width="11.88671875" customWidth="1"/>
    <col min="13315" max="13315" width="14.33203125" customWidth="1"/>
    <col min="13316" max="13316" width="12.33203125" customWidth="1"/>
    <col min="13317" max="13317" width="13.88671875" customWidth="1"/>
    <col min="13319" max="13319" width="9.5546875" bestFit="1" customWidth="1"/>
    <col min="13568" max="13568" width="5.5546875" customWidth="1"/>
    <col min="13569" max="13569" width="34.88671875" customWidth="1"/>
    <col min="13570" max="13570" width="11.88671875" customWidth="1"/>
    <col min="13571" max="13571" width="14.33203125" customWidth="1"/>
    <col min="13572" max="13572" width="12.33203125" customWidth="1"/>
    <col min="13573" max="13573" width="13.88671875" customWidth="1"/>
    <col min="13575" max="13575" width="9.5546875" bestFit="1" customWidth="1"/>
    <col min="13824" max="13824" width="5.5546875" customWidth="1"/>
    <col min="13825" max="13825" width="34.88671875" customWidth="1"/>
    <col min="13826" max="13826" width="11.88671875" customWidth="1"/>
    <col min="13827" max="13827" width="14.33203125" customWidth="1"/>
    <col min="13828" max="13828" width="12.33203125" customWidth="1"/>
    <col min="13829" max="13829" width="13.88671875" customWidth="1"/>
    <col min="13831" max="13831" width="9.5546875" bestFit="1" customWidth="1"/>
    <col min="14080" max="14080" width="5.5546875" customWidth="1"/>
    <col min="14081" max="14081" width="34.88671875" customWidth="1"/>
    <col min="14082" max="14082" width="11.88671875" customWidth="1"/>
    <col min="14083" max="14083" width="14.33203125" customWidth="1"/>
    <col min="14084" max="14084" width="12.33203125" customWidth="1"/>
    <col min="14085" max="14085" width="13.88671875" customWidth="1"/>
    <col min="14087" max="14087" width="9.5546875" bestFit="1" customWidth="1"/>
    <col min="14336" max="14336" width="5.5546875" customWidth="1"/>
    <col min="14337" max="14337" width="34.88671875" customWidth="1"/>
    <col min="14338" max="14338" width="11.88671875" customWidth="1"/>
    <col min="14339" max="14339" width="14.33203125" customWidth="1"/>
    <col min="14340" max="14340" width="12.33203125" customWidth="1"/>
    <col min="14341" max="14341" width="13.88671875" customWidth="1"/>
    <col min="14343" max="14343" width="9.5546875" bestFit="1" customWidth="1"/>
    <col min="14592" max="14592" width="5.5546875" customWidth="1"/>
    <col min="14593" max="14593" width="34.88671875" customWidth="1"/>
    <col min="14594" max="14594" width="11.88671875" customWidth="1"/>
    <col min="14595" max="14595" width="14.33203125" customWidth="1"/>
    <col min="14596" max="14596" width="12.33203125" customWidth="1"/>
    <col min="14597" max="14597" width="13.88671875" customWidth="1"/>
    <col min="14599" max="14599" width="9.5546875" bestFit="1" customWidth="1"/>
    <col min="14848" max="14848" width="5.5546875" customWidth="1"/>
    <col min="14849" max="14849" width="34.88671875" customWidth="1"/>
    <col min="14850" max="14850" width="11.88671875" customWidth="1"/>
    <col min="14851" max="14851" width="14.33203125" customWidth="1"/>
    <col min="14852" max="14852" width="12.33203125" customWidth="1"/>
    <col min="14853" max="14853" width="13.88671875" customWidth="1"/>
    <col min="14855" max="14855" width="9.5546875" bestFit="1" customWidth="1"/>
    <col min="15104" max="15104" width="5.5546875" customWidth="1"/>
    <col min="15105" max="15105" width="34.88671875" customWidth="1"/>
    <col min="15106" max="15106" width="11.88671875" customWidth="1"/>
    <col min="15107" max="15107" width="14.33203125" customWidth="1"/>
    <col min="15108" max="15108" width="12.33203125" customWidth="1"/>
    <col min="15109" max="15109" width="13.88671875" customWidth="1"/>
    <col min="15111" max="15111" width="9.5546875" bestFit="1" customWidth="1"/>
    <col min="15360" max="15360" width="5.5546875" customWidth="1"/>
    <col min="15361" max="15361" width="34.88671875" customWidth="1"/>
    <col min="15362" max="15362" width="11.88671875" customWidth="1"/>
    <col min="15363" max="15363" width="14.33203125" customWidth="1"/>
    <col min="15364" max="15364" width="12.33203125" customWidth="1"/>
    <col min="15365" max="15365" width="13.88671875" customWidth="1"/>
    <col min="15367" max="15367" width="9.5546875" bestFit="1" customWidth="1"/>
    <col min="15616" max="15616" width="5.5546875" customWidth="1"/>
    <col min="15617" max="15617" width="34.88671875" customWidth="1"/>
    <col min="15618" max="15618" width="11.88671875" customWidth="1"/>
    <col min="15619" max="15619" width="14.33203125" customWidth="1"/>
    <col min="15620" max="15620" width="12.33203125" customWidth="1"/>
    <col min="15621" max="15621" width="13.88671875" customWidth="1"/>
    <col min="15623" max="15623" width="9.5546875" bestFit="1" customWidth="1"/>
    <col min="15872" max="15872" width="5.5546875" customWidth="1"/>
    <col min="15873" max="15873" width="34.88671875" customWidth="1"/>
    <col min="15874" max="15874" width="11.88671875" customWidth="1"/>
    <col min="15875" max="15875" width="14.33203125" customWidth="1"/>
    <col min="15876" max="15876" width="12.33203125" customWidth="1"/>
    <col min="15877" max="15877" width="13.88671875" customWidth="1"/>
    <col min="15879" max="15879" width="9.5546875" bestFit="1" customWidth="1"/>
    <col min="16128" max="16128" width="5.5546875" customWidth="1"/>
    <col min="16129" max="16129" width="34.88671875" customWidth="1"/>
    <col min="16130" max="16130" width="11.88671875" customWidth="1"/>
    <col min="16131" max="16131" width="14.33203125" customWidth="1"/>
    <col min="16132" max="16132" width="12.33203125" customWidth="1"/>
    <col min="16133" max="16133" width="13.88671875" customWidth="1"/>
    <col min="16135" max="16135" width="9.5546875" bestFit="1" customWidth="1"/>
  </cols>
  <sheetData>
    <row r="1" spans="1:12" ht="15.6">
      <c r="B1" s="700" t="s">
        <v>702</v>
      </c>
      <c r="C1" s="701"/>
      <c r="D1" s="701"/>
      <c r="E1" s="701"/>
      <c r="F1" s="701"/>
      <c r="G1" s="701"/>
    </row>
    <row r="2" spans="1:12">
      <c r="B2" s="120"/>
      <c r="C2" s="120"/>
    </row>
    <row r="3" spans="1:12" ht="84" customHeight="1">
      <c r="A3" s="733" t="s">
        <v>587</v>
      </c>
      <c r="B3" s="733"/>
      <c r="C3" s="733"/>
      <c r="D3" s="733"/>
      <c r="E3" s="733"/>
      <c r="F3" s="733"/>
      <c r="G3" s="733"/>
    </row>
    <row r="4" spans="1:12" ht="41.4">
      <c r="A4" s="8"/>
      <c r="B4" s="8"/>
      <c r="C4" s="125" t="s">
        <v>214</v>
      </c>
      <c r="D4" s="125" t="s">
        <v>475</v>
      </c>
      <c r="E4" s="125" t="s">
        <v>476</v>
      </c>
      <c r="F4" s="167" t="s">
        <v>482</v>
      </c>
      <c r="G4" s="167" t="s">
        <v>589</v>
      </c>
      <c r="H4" s="121"/>
      <c r="I4" s="121"/>
      <c r="J4" s="121"/>
      <c r="K4" s="121"/>
      <c r="L4" s="121"/>
    </row>
    <row r="5" spans="1:12" ht="16.2">
      <c r="A5" s="8"/>
      <c r="B5" s="456" t="s">
        <v>78</v>
      </c>
      <c r="C5" s="311"/>
      <c r="D5" s="311"/>
      <c r="E5" s="311"/>
      <c r="F5" s="311"/>
      <c r="G5" s="311"/>
      <c r="H5" s="121"/>
      <c r="I5" s="121"/>
      <c r="J5" s="121"/>
      <c r="K5" s="121"/>
      <c r="L5" s="121"/>
    </row>
    <row r="6" spans="1:12" ht="15.6">
      <c r="A6" s="8"/>
      <c r="B6" s="146" t="s">
        <v>28</v>
      </c>
      <c r="C6" s="457">
        <v>3937687</v>
      </c>
      <c r="D6" s="457">
        <v>4517266</v>
      </c>
      <c r="E6" s="457">
        <v>4570000</v>
      </c>
      <c r="F6" s="457">
        <v>4772670</v>
      </c>
      <c r="G6" s="457">
        <v>4772514</v>
      </c>
      <c r="H6" s="121"/>
      <c r="I6" s="121"/>
      <c r="J6" s="121"/>
      <c r="K6" s="121"/>
      <c r="L6" s="121"/>
    </row>
    <row r="7" spans="1:12" ht="15.6">
      <c r="A7" s="8"/>
      <c r="B7" s="146" t="s">
        <v>215</v>
      </c>
      <c r="C7" s="457">
        <v>941562</v>
      </c>
      <c r="D7" s="457">
        <v>974326</v>
      </c>
      <c r="E7" s="457">
        <v>894000</v>
      </c>
      <c r="F7" s="457">
        <v>937020</v>
      </c>
      <c r="G7" s="457">
        <v>937020</v>
      </c>
      <c r="H7" s="121"/>
      <c r="I7" s="121"/>
      <c r="J7" s="121"/>
      <c r="K7" s="121"/>
      <c r="L7" s="121"/>
    </row>
    <row r="8" spans="1:12" ht="15.6">
      <c r="A8" s="8"/>
      <c r="B8" s="146" t="s">
        <v>29</v>
      </c>
      <c r="C8" s="457">
        <v>4122951</v>
      </c>
      <c r="D8" s="457">
        <v>6357942</v>
      </c>
      <c r="E8" s="457">
        <v>5248000</v>
      </c>
      <c r="F8" s="457">
        <v>5443250</v>
      </c>
      <c r="G8" s="457">
        <v>4403765</v>
      </c>
      <c r="H8" s="121"/>
      <c r="I8" s="121"/>
      <c r="J8" s="121"/>
      <c r="K8" s="121"/>
      <c r="L8" s="121"/>
    </row>
    <row r="9" spans="1:12" ht="15.6">
      <c r="A9" s="8"/>
      <c r="B9" s="146" t="s">
        <v>216</v>
      </c>
      <c r="C9" s="457">
        <v>93485</v>
      </c>
      <c r="D9" s="457">
        <v>397170</v>
      </c>
      <c r="E9" s="457">
        <v>0</v>
      </c>
      <c r="F9" s="457">
        <v>0</v>
      </c>
      <c r="G9" s="457">
        <v>0</v>
      </c>
      <c r="H9" s="121"/>
      <c r="I9" s="121"/>
      <c r="J9" s="121"/>
      <c r="K9" s="121"/>
      <c r="L9" s="121"/>
    </row>
    <row r="10" spans="1:12" ht="15.6">
      <c r="A10" s="8"/>
      <c r="B10" s="146" t="s">
        <v>217</v>
      </c>
      <c r="C10" s="457">
        <v>5056432</v>
      </c>
      <c r="D10" s="457">
        <v>5924628</v>
      </c>
      <c r="E10" s="457">
        <v>5978255</v>
      </c>
      <c r="F10" s="457">
        <v>5885139</v>
      </c>
      <c r="G10" s="457">
        <v>5616139</v>
      </c>
      <c r="H10" s="121"/>
      <c r="I10" s="121"/>
      <c r="J10" s="121"/>
      <c r="K10" s="121"/>
      <c r="L10" s="121"/>
    </row>
    <row r="11" spans="1:12" ht="15.6">
      <c r="A11" s="8"/>
      <c r="B11" s="146" t="s">
        <v>218</v>
      </c>
      <c r="C11" s="457">
        <v>1389180</v>
      </c>
      <c r="D11" s="457">
        <v>28364762</v>
      </c>
      <c r="E11" s="457">
        <v>4076465</v>
      </c>
      <c r="F11" s="457">
        <v>10769750</v>
      </c>
      <c r="G11" s="457">
        <v>9769648</v>
      </c>
      <c r="H11" s="121"/>
      <c r="I11" s="121"/>
      <c r="J11" s="121"/>
      <c r="K11" s="121"/>
      <c r="L11" s="121"/>
    </row>
    <row r="12" spans="1:12" ht="15.6">
      <c r="A12" s="8"/>
      <c r="B12" s="146" t="s">
        <v>219</v>
      </c>
      <c r="C12" s="457">
        <v>0</v>
      </c>
      <c r="D12" s="457">
        <v>0</v>
      </c>
      <c r="E12" s="457">
        <v>0</v>
      </c>
      <c r="F12" s="457">
        <v>1758</v>
      </c>
      <c r="G12" s="457">
        <v>0</v>
      </c>
      <c r="H12" s="121"/>
      <c r="I12" s="121"/>
      <c r="J12" s="121"/>
      <c r="K12" s="121"/>
      <c r="L12" s="121"/>
    </row>
    <row r="13" spans="1:12" ht="15.6">
      <c r="A13" s="8"/>
      <c r="B13" s="146" t="s">
        <v>220</v>
      </c>
      <c r="C13" s="457">
        <v>0</v>
      </c>
      <c r="D13" s="457">
        <v>0</v>
      </c>
      <c r="E13" s="457">
        <v>15775337</v>
      </c>
      <c r="F13" s="457">
        <v>7853193</v>
      </c>
      <c r="G13" s="457">
        <v>0</v>
      </c>
      <c r="H13" s="121"/>
      <c r="I13" s="121"/>
      <c r="J13" s="121"/>
      <c r="K13" s="121"/>
      <c r="L13" s="121"/>
    </row>
    <row r="14" spans="1:12" ht="15.6">
      <c r="A14" s="8"/>
      <c r="B14" s="146" t="s">
        <v>221</v>
      </c>
      <c r="C14" s="457">
        <v>776744</v>
      </c>
      <c r="D14" s="457">
        <v>485308</v>
      </c>
      <c r="E14" s="457">
        <v>437372</v>
      </c>
      <c r="F14" s="457">
        <v>437372</v>
      </c>
      <c r="G14" s="457">
        <v>437372</v>
      </c>
      <c r="H14" s="121"/>
      <c r="I14" s="121"/>
      <c r="J14" s="121"/>
      <c r="K14" s="121"/>
      <c r="L14" s="121"/>
    </row>
    <row r="15" spans="1:12" ht="16.2">
      <c r="A15" s="8"/>
      <c r="B15" s="456" t="s">
        <v>77</v>
      </c>
      <c r="C15" s="458">
        <f>SUM(C6:C14)</f>
        <v>16318041</v>
      </c>
      <c r="D15" s="458">
        <f t="shared" ref="D15:G15" si="0">SUM(D6:D14)</f>
        <v>47021402</v>
      </c>
      <c r="E15" s="458">
        <f t="shared" si="0"/>
        <v>36979429</v>
      </c>
      <c r="F15" s="458">
        <f t="shared" si="0"/>
        <v>36100152</v>
      </c>
      <c r="G15" s="458">
        <f t="shared" si="0"/>
        <v>25936458</v>
      </c>
      <c r="H15" s="121"/>
      <c r="I15" s="121"/>
      <c r="J15" s="121"/>
      <c r="K15" s="121"/>
      <c r="L15" s="121"/>
    </row>
    <row r="16" spans="1:12" ht="15.6">
      <c r="A16" s="8"/>
      <c r="B16" s="311"/>
      <c r="C16" s="457"/>
      <c r="D16" s="457"/>
      <c r="E16" s="457"/>
      <c r="F16" s="457"/>
      <c r="G16" s="457"/>
      <c r="H16" s="121"/>
      <c r="I16" s="121"/>
      <c r="J16" s="121"/>
      <c r="K16" s="121"/>
      <c r="L16" s="121"/>
    </row>
    <row r="17" spans="1:12" ht="16.2">
      <c r="A17" s="8"/>
      <c r="B17" s="459" t="s">
        <v>79</v>
      </c>
      <c r="C17" s="460"/>
      <c r="D17" s="460"/>
      <c r="E17" s="460"/>
      <c r="F17" s="460"/>
      <c r="G17" s="460"/>
      <c r="H17" s="121"/>
      <c r="I17" s="121"/>
      <c r="J17" s="121"/>
      <c r="K17" s="121"/>
      <c r="L17" s="121"/>
    </row>
    <row r="18" spans="1:12" ht="15.6">
      <c r="A18" s="8"/>
      <c r="B18" s="461" t="s">
        <v>28</v>
      </c>
      <c r="C18" s="460">
        <v>0</v>
      </c>
      <c r="D18" s="460">
        <v>0</v>
      </c>
      <c r="E18" s="460">
        <v>0</v>
      </c>
      <c r="F18" s="460">
        <v>0</v>
      </c>
      <c r="G18" s="460">
        <v>0</v>
      </c>
      <c r="H18" s="121"/>
      <c r="I18" s="121"/>
      <c r="J18" s="121"/>
      <c r="K18" s="121"/>
      <c r="L18" s="121"/>
    </row>
    <row r="19" spans="1:12" ht="15.6">
      <c r="A19" s="8"/>
      <c r="B19" s="461" t="s">
        <v>215</v>
      </c>
      <c r="C19" s="460">
        <v>0</v>
      </c>
      <c r="D19" s="460">
        <v>0</v>
      </c>
      <c r="E19" s="460">
        <v>0</v>
      </c>
      <c r="F19" s="460">
        <v>0</v>
      </c>
      <c r="G19" s="460">
        <v>0</v>
      </c>
      <c r="H19" s="121"/>
      <c r="I19" s="121"/>
      <c r="J19" s="121"/>
      <c r="K19" s="121"/>
      <c r="L19" s="121"/>
    </row>
    <row r="20" spans="1:12" ht="15.6">
      <c r="A20" s="8"/>
      <c r="B20" s="461" t="s">
        <v>29</v>
      </c>
      <c r="C20" s="460">
        <v>0</v>
      </c>
      <c r="D20" s="460">
        <v>0</v>
      </c>
      <c r="E20" s="460">
        <v>0</v>
      </c>
      <c r="F20" s="460">
        <v>0</v>
      </c>
      <c r="G20" s="460">
        <v>0</v>
      </c>
      <c r="H20" s="121"/>
      <c r="I20" s="121"/>
      <c r="J20" s="121"/>
      <c r="K20" s="121"/>
      <c r="L20" s="121"/>
    </row>
    <row r="21" spans="1:12" ht="15.6">
      <c r="A21" s="8"/>
      <c r="B21" s="461" t="s">
        <v>216</v>
      </c>
      <c r="C21" s="460">
        <v>0</v>
      </c>
      <c r="D21" s="460">
        <v>0</v>
      </c>
      <c r="E21" s="460">
        <v>0</v>
      </c>
      <c r="F21" s="460">
        <v>0</v>
      </c>
      <c r="G21" s="460">
        <v>0</v>
      </c>
      <c r="H21" s="121"/>
      <c r="I21" s="121"/>
      <c r="J21" s="121"/>
      <c r="K21" s="121"/>
      <c r="L21" s="121"/>
    </row>
    <row r="22" spans="1:12" ht="15.6">
      <c r="A22" s="8"/>
      <c r="B22" s="461" t="s">
        <v>217</v>
      </c>
      <c r="C22" s="460">
        <v>72000</v>
      </c>
      <c r="D22" s="460">
        <v>72000</v>
      </c>
      <c r="E22" s="460">
        <v>130000</v>
      </c>
      <c r="F22" s="460">
        <v>230000</v>
      </c>
      <c r="G22" s="460">
        <v>198000</v>
      </c>
      <c r="H22" s="121"/>
      <c r="I22" s="121"/>
      <c r="J22" s="121"/>
      <c r="K22" s="121"/>
      <c r="L22" s="121"/>
    </row>
    <row r="23" spans="1:12" ht="15.6">
      <c r="A23" s="8"/>
      <c r="B23" s="461" t="s">
        <v>218</v>
      </c>
      <c r="C23" s="460">
        <v>0</v>
      </c>
      <c r="D23" s="460">
        <v>0</v>
      </c>
      <c r="E23" s="460">
        <v>0</v>
      </c>
      <c r="F23" s="460">
        <v>0</v>
      </c>
      <c r="G23" s="460">
        <v>0</v>
      </c>
      <c r="H23" s="121"/>
      <c r="I23" s="121"/>
      <c r="J23" s="121"/>
      <c r="K23" s="121"/>
      <c r="L23" s="121"/>
    </row>
    <row r="24" spans="1:12" ht="15.6">
      <c r="A24" s="8"/>
      <c r="B24" s="461" t="s">
        <v>219</v>
      </c>
      <c r="C24" s="460">
        <v>0</v>
      </c>
      <c r="D24" s="460">
        <v>0</v>
      </c>
      <c r="E24" s="460">
        <v>0</v>
      </c>
      <c r="F24" s="460">
        <v>0</v>
      </c>
      <c r="G24" s="460">
        <v>0</v>
      </c>
      <c r="H24" s="121"/>
      <c r="I24" s="121"/>
      <c r="J24" s="121"/>
      <c r="K24" s="121"/>
      <c r="L24" s="121"/>
    </row>
    <row r="25" spans="1:12" ht="15.6">
      <c r="A25" s="8"/>
      <c r="B25" s="461" t="s">
        <v>220</v>
      </c>
      <c r="C25" s="460">
        <v>0</v>
      </c>
      <c r="D25" s="460">
        <v>0</v>
      </c>
      <c r="E25" s="460">
        <v>0</v>
      </c>
      <c r="F25" s="460">
        <v>0</v>
      </c>
      <c r="G25" s="460">
        <v>0</v>
      </c>
      <c r="H25" s="121"/>
      <c r="I25" s="121"/>
      <c r="J25" s="121"/>
      <c r="K25" s="121"/>
      <c r="L25" s="121"/>
    </row>
    <row r="26" spans="1:12" ht="16.2">
      <c r="A26" s="8"/>
      <c r="B26" s="459" t="s">
        <v>77</v>
      </c>
      <c r="C26" s="462">
        <f>SUM(C18:C25)</f>
        <v>72000</v>
      </c>
      <c r="D26" s="462">
        <f t="shared" ref="D26:E26" si="1">SUM(D18:D25)</f>
        <v>72000</v>
      </c>
      <c r="E26" s="462">
        <f t="shared" si="1"/>
        <v>130000</v>
      </c>
      <c r="F26" s="462">
        <v>230000</v>
      </c>
      <c r="G26" s="462">
        <v>230000</v>
      </c>
      <c r="H26" s="121"/>
      <c r="I26" s="121"/>
      <c r="J26" s="121"/>
      <c r="K26" s="121"/>
      <c r="L26" s="121"/>
    </row>
    <row r="27" spans="1:12" ht="15.6">
      <c r="A27" s="8"/>
      <c r="B27" s="311"/>
      <c r="C27" s="311"/>
      <c r="D27" s="311"/>
      <c r="E27" s="311"/>
      <c r="F27" s="311"/>
      <c r="G27" s="311"/>
      <c r="H27" s="121"/>
      <c r="I27" s="121"/>
      <c r="J27" s="121"/>
      <c r="K27" s="121"/>
      <c r="L27" s="121"/>
    </row>
    <row r="28" spans="1:12" ht="16.2">
      <c r="A28" s="8"/>
      <c r="B28" s="456" t="s">
        <v>224</v>
      </c>
      <c r="C28" s="458"/>
      <c r="D28" s="458"/>
      <c r="E28" s="458"/>
      <c r="F28" s="458"/>
      <c r="G28" s="458"/>
      <c r="H28" s="121"/>
      <c r="I28" s="121"/>
      <c r="J28" s="121"/>
      <c r="K28" s="121"/>
      <c r="L28" s="121"/>
    </row>
    <row r="29" spans="1:12" ht="16.2">
      <c r="A29" s="8"/>
      <c r="B29" s="456"/>
      <c r="C29" s="458"/>
      <c r="D29" s="458"/>
      <c r="E29" s="458"/>
      <c r="F29" s="458"/>
      <c r="G29" s="458"/>
      <c r="H29" s="121"/>
      <c r="I29" s="121"/>
      <c r="J29" s="121"/>
      <c r="K29" s="121"/>
      <c r="L29" s="121"/>
    </row>
    <row r="30" spans="1:12" ht="16.2">
      <c r="A30" s="8"/>
      <c r="B30" s="456" t="s">
        <v>222</v>
      </c>
      <c r="C30" s="463"/>
      <c r="D30" s="463"/>
      <c r="E30" s="463"/>
      <c r="F30" s="463"/>
      <c r="G30" s="463"/>
      <c r="H30" s="121"/>
      <c r="I30" s="121"/>
      <c r="J30" s="121"/>
      <c r="K30" s="121"/>
      <c r="L30" s="121"/>
    </row>
    <row r="31" spans="1:12" ht="15.6">
      <c r="A31" s="8"/>
      <c r="B31" s="146" t="s">
        <v>28</v>
      </c>
      <c r="C31" s="457">
        <v>3937687</v>
      </c>
      <c r="D31" s="457">
        <f t="shared" ref="D31:G38" si="2">SUM(D6,D18)</f>
        <v>4517266</v>
      </c>
      <c r="E31" s="457">
        <f>SUM(E6,E18)</f>
        <v>4570000</v>
      </c>
      <c r="F31" s="457">
        <f>SUM(F6,F18)</f>
        <v>4772670</v>
      </c>
      <c r="G31" s="457">
        <f>SUM(G6,G18)</f>
        <v>4772514</v>
      </c>
      <c r="H31" s="121"/>
      <c r="I31" s="121"/>
      <c r="J31" s="121"/>
      <c r="K31" s="121"/>
      <c r="L31" s="121"/>
    </row>
    <row r="32" spans="1:12" ht="15.6">
      <c r="A32" s="8"/>
      <c r="B32" s="146" t="s">
        <v>215</v>
      </c>
      <c r="C32" s="457">
        <v>941562</v>
      </c>
      <c r="D32" s="457">
        <f t="shared" si="2"/>
        <v>974326</v>
      </c>
      <c r="E32" s="457">
        <f t="shared" si="2"/>
        <v>894000</v>
      </c>
      <c r="F32" s="457">
        <f t="shared" si="2"/>
        <v>937020</v>
      </c>
      <c r="G32" s="457">
        <f t="shared" si="2"/>
        <v>937020</v>
      </c>
      <c r="H32" s="121"/>
      <c r="I32" s="121"/>
      <c r="J32" s="121"/>
      <c r="K32" s="121"/>
      <c r="L32" s="121"/>
    </row>
    <row r="33" spans="1:12" ht="15.6">
      <c r="A33" s="8"/>
      <c r="B33" s="146" t="s">
        <v>29</v>
      </c>
      <c r="C33" s="457">
        <v>4122951</v>
      </c>
      <c r="D33" s="457">
        <f t="shared" si="2"/>
        <v>6357942</v>
      </c>
      <c r="E33" s="457">
        <f t="shared" si="2"/>
        <v>5248000</v>
      </c>
      <c r="F33" s="457">
        <f t="shared" si="2"/>
        <v>5443250</v>
      </c>
      <c r="G33" s="457">
        <f t="shared" si="2"/>
        <v>4403765</v>
      </c>
      <c r="H33" s="121"/>
      <c r="I33" s="121"/>
      <c r="J33" s="121"/>
      <c r="K33" s="121"/>
      <c r="L33" s="121"/>
    </row>
    <row r="34" spans="1:12" ht="15.6">
      <c r="A34" s="8"/>
      <c r="B34" s="146" t="s">
        <v>216</v>
      </c>
      <c r="C34" s="457">
        <v>93485</v>
      </c>
      <c r="D34" s="457">
        <v>397170</v>
      </c>
      <c r="E34" s="457">
        <f t="shared" si="2"/>
        <v>0</v>
      </c>
      <c r="F34" s="457">
        <f t="shared" si="2"/>
        <v>0</v>
      </c>
      <c r="G34" s="457">
        <f t="shared" si="2"/>
        <v>0</v>
      </c>
      <c r="H34" s="121"/>
      <c r="I34" s="121"/>
      <c r="J34" s="121"/>
      <c r="K34" s="121"/>
      <c r="L34" s="121"/>
    </row>
    <row r="35" spans="1:12" ht="15.6">
      <c r="A35" s="8"/>
      <c r="B35" s="146" t="s">
        <v>217</v>
      </c>
      <c r="C35" s="457">
        <v>5128432</v>
      </c>
      <c r="D35" s="457">
        <f t="shared" si="2"/>
        <v>5996628</v>
      </c>
      <c r="E35" s="457">
        <f t="shared" si="2"/>
        <v>6108255</v>
      </c>
      <c r="F35" s="457">
        <f t="shared" si="2"/>
        <v>6115139</v>
      </c>
      <c r="G35" s="457">
        <f t="shared" si="2"/>
        <v>5814139</v>
      </c>
      <c r="H35" s="121"/>
      <c r="I35" s="121"/>
      <c r="J35" s="121"/>
      <c r="K35" s="121"/>
      <c r="L35" s="121"/>
    </row>
    <row r="36" spans="1:12" ht="15.6">
      <c r="A36" s="8"/>
      <c r="B36" s="146" t="s">
        <v>218</v>
      </c>
      <c r="C36" s="457">
        <v>1389180</v>
      </c>
      <c r="D36" s="457">
        <f t="shared" si="2"/>
        <v>28364762</v>
      </c>
      <c r="E36" s="457">
        <v>4076465</v>
      </c>
      <c r="F36" s="457">
        <f t="shared" si="2"/>
        <v>10769750</v>
      </c>
      <c r="G36" s="457">
        <f t="shared" si="2"/>
        <v>9769648</v>
      </c>
      <c r="H36" s="121"/>
      <c r="I36" s="121"/>
      <c r="J36" s="121"/>
      <c r="K36" s="121"/>
      <c r="L36" s="121"/>
    </row>
    <row r="37" spans="1:12" ht="15.6">
      <c r="A37" s="8"/>
      <c r="B37" s="146" t="s">
        <v>219</v>
      </c>
      <c r="C37" s="457">
        <v>0</v>
      </c>
      <c r="D37" s="457">
        <f t="shared" si="2"/>
        <v>0</v>
      </c>
      <c r="E37" s="457">
        <v>0</v>
      </c>
      <c r="F37" s="457">
        <f t="shared" si="2"/>
        <v>1758</v>
      </c>
      <c r="G37" s="457">
        <f t="shared" si="2"/>
        <v>0</v>
      </c>
      <c r="H37" s="121"/>
      <c r="I37" s="121"/>
      <c r="J37" s="121"/>
      <c r="K37" s="121"/>
      <c r="L37" s="121"/>
    </row>
    <row r="38" spans="1:12" ht="15.6">
      <c r="A38" s="8"/>
      <c r="B38" s="146" t="s">
        <v>220</v>
      </c>
      <c r="C38" s="146">
        <v>0</v>
      </c>
      <c r="D38" s="457">
        <f t="shared" si="2"/>
        <v>0</v>
      </c>
      <c r="E38" s="457">
        <v>15775337</v>
      </c>
      <c r="F38" s="457">
        <f t="shared" si="2"/>
        <v>7853193</v>
      </c>
      <c r="G38" s="457">
        <f t="shared" si="2"/>
        <v>0</v>
      </c>
      <c r="H38" s="121"/>
      <c r="I38" s="121"/>
      <c r="J38" s="121"/>
      <c r="K38" s="121"/>
      <c r="L38" s="121"/>
    </row>
    <row r="39" spans="1:12" ht="15.6">
      <c r="A39" s="8"/>
      <c r="B39" s="146" t="s">
        <v>221</v>
      </c>
      <c r="C39" s="457">
        <v>776744</v>
      </c>
      <c r="D39" s="457">
        <f>SUM(D14)</f>
        <v>485308</v>
      </c>
      <c r="E39" s="457">
        <v>437372</v>
      </c>
      <c r="F39" s="457">
        <f>SUM(F14)</f>
        <v>437372</v>
      </c>
      <c r="G39" s="457">
        <f>SUM(G14)</f>
        <v>437372</v>
      </c>
      <c r="H39" s="121"/>
      <c r="I39" s="121"/>
      <c r="J39" s="121"/>
      <c r="K39" s="121"/>
      <c r="L39" s="121"/>
    </row>
    <row r="40" spans="1:12" ht="16.2">
      <c r="A40" s="8"/>
      <c r="B40" s="456" t="s">
        <v>77</v>
      </c>
      <c r="C40" s="458">
        <f>SUM(C31:C39)</f>
        <v>16390041</v>
      </c>
      <c r="D40" s="458">
        <f t="shared" ref="D40:G40" si="3">SUM(D31:D39)</f>
        <v>47093402</v>
      </c>
      <c r="E40" s="458">
        <f t="shared" si="3"/>
        <v>37109429</v>
      </c>
      <c r="F40" s="458">
        <f t="shared" si="3"/>
        <v>36330152</v>
      </c>
      <c r="G40" s="458">
        <f t="shared" si="3"/>
        <v>26134458</v>
      </c>
      <c r="H40" s="121"/>
      <c r="I40" s="121"/>
      <c r="J40" s="121"/>
      <c r="K40" s="121"/>
      <c r="L40" s="121"/>
    </row>
    <row r="41" spans="1:12" ht="15.6">
      <c r="A41" s="22"/>
      <c r="B41" s="464"/>
      <c r="C41" s="465"/>
      <c r="D41" s="466"/>
      <c r="E41" s="466"/>
      <c r="F41" s="466"/>
      <c r="G41" s="466"/>
      <c r="H41" s="121"/>
      <c r="I41" s="121"/>
      <c r="J41" s="121"/>
      <c r="K41" s="121"/>
      <c r="L41" s="121"/>
    </row>
    <row r="42" spans="1:12">
      <c r="A42" s="428"/>
      <c r="C42" s="429"/>
      <c r="D42" s="121"/>
      <c r="E42" s="121"/>
      <c r="F42" s="121"/>
      <c r="G42" s="121"/>
      <c r="H42" s="121"/>
      <c r="I42" s="121"/>
      <c r="J42" s="121"/>
      <c r="K42" s="121"/>
      <c r="L42" s="121"/>
    </row>
    <row r="43" spans="1:12">
      <c r="A43" s="428"/>
      <c r="B43" s="430"/>
      <c r="C43" s="429"/>
      <c r="D43" s="121"/>
      <c r="E43" s="121"/>
      <c r="F43" s="121"/>
      <c r="G43" s="121"/>
      <c r="H43" s="121"/>
      <c r="I43" s="121"/>
      <c r="J43" s="121"/>
      <c r="K43" s="121"/>
      <c r="L43" s="121"/>
    </row>
    <row r="44" spans="1:12">
      <c r="A44" s="428"/>
      <c r="B44" s="431"/>
      <c r="C44" s="429"/>
      <c r="D44" s="121"/>
      <c r="E44" s="121"/>
      <c r="F44" s="121"/>
      <c r="G44" s="121"/>
      <c r="H44" s="121"/>
      <c r="I44" s="121"/>
      <c r="J44" s="121"/>
      <c r="K44" s="121"/>
      <c r="L44" s="121"/>
    </row>
    <row r="45" spans="1:12">
      <c r="A45" s="428"/>
      <c r="B45" s="120"/>
      <c r="C45" s="429"/>
      <c r="D45" s="121"/>
      <c r="E45" s="121"/>
      <c r="F45" s="121"/>
      <c r="G45" s="121"/>
      <c r="H45" s="121"/>
      <c r="I45" s="121"/>
      <c r="J45" s="121"/>
      <c r="K45" s="121"/>
      <c r="L45" s="121"/>
    </row>
    <row r="46" spans="1:12">
      <c r="A46" s="428"/>
      <c r="B46" s="120"/>
      <c r="C46" s="429"/>
      <c r="D46" s="121"/>
      <c r="E46" s="121"/>
      <c r="F46" s="121"/>
      <c r="G46" s="121"/>
      <c r="H46" s="121"/>
      <c r="I46" s="121"/>
      <c r="J46" s="121"/>
      <c r="K46" s="121"/>
      <c r="L46" s="121"/>
    </row>
    <row r="47" spans="1:12">
      <c r="A47" s="428"/>
      <c r="B47" s="120"/>
      <c r="C47" s="429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>
      <c r="A48" s="428"/>
      <c r="B48" s="120"/>
      <c r="C48" s="429"/>
      <c r="D48" s="121"/>
      <c r="E48" s="121"/>
      <c r="F48" s="121"/>
      <c r="G48" s="121"/>
      <c r="H48" s="121"/>
      <c r="I48" s="121"/>
      <c r="J48" s="121"/>
      <c r="K48" s="121"/>
      <c r="L48" s="121"/>
    </row>
    <row r="49" spans="1:12">
      <c r="A49" s="428"/>
      <c r="B49" s="120"/>
      <c r="C49" s="429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>
      <c r="A50" s="428"/>
      <c r="B50" s="120"/>
      <c r="C50" s="429"/>
      <c r="D50" s="121"/>
      <c r="E50" s="121"/>
      <c r="F50" s="121"/>
      <c r="G50" s="121"/>
      <c r="H50" s="121"/>
      <c r="I50" s="121"/>
      <c r="J50" s="121"/>
      <c r="K50" s="121"/>
      <c r="L50" s="121"/>
    </row>
    <row r="51" spans="1:12">
      <c r="A51" s="428"/>
      <c r="B51" s="432"/>
      <c r="C51" s="433"/>
      <c r="D51" s="121"/>
      <c r="E51" s="121"/>
      <c r="F51" s="121"/>
      <c r="G51" s="121"/>
      <c r="H51" s="121"/>
      <c r="I51" s="121"/>
      <c r="J51" s="121"/>
      <c r="K51" s="121"/>
      <c r="L51" s="121"/>
    </row>
    <row r="52" spans="1:12">
      <c r="A52" s="428"/>
      <c r="C52" s="429"/>
      <c r="D52" s="121"/>
      <c r="E52" s="121"/>
      <c r="F52" s="121"/>
      <c r="G52" s="121"/>
      <c r="H52" s="121"/>
      <c r="I52" s="121"/>
      <c r="J52" s="121"/>
      <c r="K52" s="121"/>
      <c r="L52" s="121"/>
    </row>
    <row r="53" spans="1:12">
      <c r="D53" s="121"/>
      <c r="E53" s="121"/>
      <c r="F53" s="121"/>
      <c r="G53" s="121"/>
      <c r="H53" s="121"/>
      <c r="I53" s="121"/>
      <c r="J53" s="121"/>
      <c r="K53" s="121"/>
      <c r="L53" s="121"/>
    </row>
    <row r="54" spans="1:12">
      <c r="D54" s="121"/>
      <c r="E54" s="121"/>
      <c r="F54" s="121"/>
      <c r="G54" s="121"/>
      <c r="H54" s="121"/>
      <c r="I54" s="121"/>
      <c r="J54" s="121"/>
      <c r="K54" s="121"/>
      <c r="L54" s="121"/>
    </row>
    <row r="55" spans="1:12">
      <c r="D55" s="121"/>
      <c r="E55" s="121"/>
      <c r="F55" s="121"/>
      <c r="G55" s="121"/>
      <c r="H55" s="121"/>
      <c r="I55" s="121"/>
      <c r="J55" s="121"/>
      <c r="K55" s="121"/>
      <c r="L55" s="121"/>
    </row>
    <row r="56" spans="1:12">
      <c r="D56" s="121"/>
      <c r="E56" s="121"/>
      <c r="F56" s="121"/>
      <c r="G56" s="121"/>
      <c r="H56" s="121"/>
      <c r="I56" s="121"/>
      <c r="J56" s="121"/>
      <c r="K56" s="121"/>
      <c r="L56" s="121"/>
    </row>
    <row r="57" spans="1:12">
      <c r="D57" s="121"/>
      <c r="E57" s="121"/>
      <c r="F57" s="121"/>
      <c r="G57" s="121"/>
      <c r="H57" s="121"/>
      <c r="I57" s="121"/>
      <c r="J57" s="121"/>
      <c r="K57" s="121"/>
      <c r="L57" s="121"/>
    </row>
    <row r="58" spans="1:12">
      <c r="D58" s="121"/>
      <c r="E58" s="121"/>
      <c r="F58" s="121"/>
      <c r="G58" s="121"/>
      <c r="H58" s="121"/>
      <c r="I58" s="121"/>
      <c r="J58" s="121"/>
      <c r="K58" s="121"/>
      <c r="L58" s="121"/>
    </row>
    <row r="59" spans="1:12">
      <c r="D59" s="121"/>
      <c r="E59" s="121"/>
      <c r="F59" s="121"/>
      <c r="G59" s="121"/>
      <c r="H59" s="121"/>
      <c r="I59" s="121"/>
      <c r="J59" s="121"/>
      <c r="K59" s="121"/>
      <c r="L59" s="121"/>
    </row>
    <row r="60" spans="1:12">
      <c r="D60" s="121"/>
      <c r="E60" s="121"/>
      <c r="F60" s="121"/>
      <c r="G60" s="121"/>
      <c r="H60" s="121"/>
      <c r="I60" s="121"/>
      <c r="J60" s="121"/>
      <c r="K60" s="121"/>
      <c r="L60" s="121"/>
    </row>
    <row r="61" spans="1:12">
      <c r="D61" s="121"/>
      <c r="E61" s="121"/>
      <c r="F61" s="121"/>
      <c r="G61" s="121"/>
      <c r="H61" s="121"/>
      <c r="I61" s="121"/>
      <c r="J61" s="121"/>
      <c r="K61" s="121"/>
      <c r="L61" s="121"/>
    </row>
    <row r="62" spans="1:12">
      <c r="A62" s="428"/>
      <c r="C62" s="429"/>
      <c r="D62" s="121"/>
      <c r="E62" s="121"/>
      <c r="F62" s="121"/>
      <c r="G62" s="121"/>
      <c r="H62" s="121"/>
      <c r="I62" s="121"/>
      <c r="J62" s="121"/>
      <c r="K62" s="121"/>
      <c r="L62" s="121"/>
    </row>
    <row r="63" spans="1:12">
      <c r="A63" s="428"/>
      <c r="B63" s="430"/>
      <c r="C63" s="429"/>
      <c r="D63" s="121"/>
      <c r="E63" s="121"/>
      <c r="F63" s="121"/>
      <c r="G63" s="121"/>
      <c r="H63" s="121"/>
      <c r="I63" s="121"/>
      <c r="J63" s="121"/>
      <c r="K63" s="121"/>
      <c r="L63" s="121"/>
    </row>
    <row r="64" spans="1:12">
      <c r="A64" s="428"/>
      <c r="B64" s="432"/>
      <c r="C64" s="429"/>
      <c r="D64" s="121"/>
      <c r="E64" s="121"/>
      <c r="F64" s="121"/>
      <c r="G64" s="121"/>
      <c r="H64" s="121"/>
      <c r="I64" s="121"/>
      <c r="J64" s="121"/>
      <c r="K64" s="121"/>
      <c r="L64" s="121"/>
    </row>
    <row r="65" spans="1:12">
      <c r="A65" s="428"/>
      <c r="B65" s="120"/>
      <c r="C65" s="429"/>
      <c r="D65" s="121"/>
      <c r="E65" s="121"/>
      <c r="F65" s="121"/>
      <c r="G65" s="121"/>
      <c r="H65" s="121"/>
      <c r="I65" s="121"/>
      <c r="J65" s="121"/>
      <c r="K65" s="121"/>
      <c r="L65" s="121"/>
    </row>
    <row r="66" spans="1:12">
      <c r="A66" s="428"/>
      <c r="B66" s="120"/>
      <c r="C66" s="429"/>
      <c r="D66" s="121"/>
      <c r="E66" s="121"/>
      <c r="F66" s="121"/>
      <c r="G66" s="121"/>
      <c r="H66" s="121"/>
      <c r="I66" s="121"/>
      <c r="J66" s="121"/>
      <c r="K66" s="121"/>
      <c r="L66" s="121"/>
    </row>
    <row r="67" spans="1:12">
      <c r="A67" s="428"/>
      <c r="B67" s="120"/>
      <c r="C67" s="429"/>
      <c r="D67" s="121"/>
      <c r="E67" s="121"/>
      <c r="F67" s="121"/>
      <c r="G67" s="121"/>
      <c r="H67" s="121"/>
      <c r="I67" s="121"/>
      <c r="J67" s="121"/>
      <c r="K67" s="121"/>
      <c r="L67" s="121"/>
    </row>
    <row r="68" spans="1:12">
      <c r="A68" s="428"/>
      <c r="B68" s="120"/>
      <c r="C68" s="429"/>
      <c r="D68" s="121"/>
      <c r="E68" s="121"/>
      <c r="F68" s="121"/>
      <c r="G68" s="121"/>
      <c r="H68" s="121"/>
      <c r="I68" s="121"/>
      <c r="J68" s="121"/>
      <c r="K68" s="121"/>
      <c r="L68" s="121"/>
    </row>
    <row r="69" spans="1:12">
      <c r="A69" s="428"/>
      <c r="B69" s="120"/>
      <c r="C69" s="429"/>
      <c r="D69" s="121"/>
      <c r="E69" s="121"/>
      <c r="F69" s="121"/>
      <c r="G69" s="121"/>
      <c r="H69" s="121"/>
      <c r="I69" s="121"/>
      <c r="J69" s="121"/>
      <c r="K69" s="121"/>
      <c r="L69" s="121"/>
    </row>
    <row r="70" spans="1:12">
      <c r="A70" s="428"/>
      <c r="B70" s="120"/>
      <c r="C70" s="429"/>
      <c r="D70" s="121"/>
      <c r="E70" s="121"/>
      <c r="F70" s="121"/>
      <c r="G70" s="121"/>
      <c r="H70" s="121"/>
      <c r="I70" s="121"/>
      <c r="J70" s="121"/>
      <c r="K70" s="121"/>
      <c r="L70" s="121"/>
    </row>
    <row r="71" spans="1:12">
      <c r="A71" s="428"/>
      <c r="B71" s="434"/>
      <c r="C71" s="435"/>
      <c r="D71" s="121"/>
      <c r="E71" s="121"/>
      <c r="F71" s="121"/>
      <c r="G71" s="121"/>
      <c r="H71" s="121"/>
      <c r="I71" s="121"/>
      <c r="J71" s="121"/>
      <c r="K71" s="121"/>
      <c r="L71" s="121"/>
    </row>
    <row r="72" spans="1:12">
      <c r="A72" s="428"/>
      <c r="C72" s="429"/>
      <c r="D72" s="121"/>
      <c r="E72" s="121"/>
      <c r="F72" s="121"/>
      <c r="G72" s="121"/>
      <c r="H72" s="121"/>
      <c r="I72" s="121"/>
      <c r="J72" s="121"/>
      <c r="K72" s="121"/>
      <c r="L72" s="121"/>
    </row>
    <row r="73" spans="1:12">
      <c r="A73" s="428"/>
      <c r="B73" s="430"/>
      <c r="C73" s="429"/>
      <c r="D73" s="121"/>
      <c r="E73" s="121"/>
      <c r="F73" s="121"/>
      <c r="G73" s="121"/>
      <c r="H73" s="121"/>
      <c r="I73" s="121"/>
      <c r="J73" s="121"/>
      <c r="K73" s="121"/>
      <c r="L73" s="121"/>
    </row>
    <row r="74" spans="1:12">
      <c r="A74" s="428"/>
      <c r="B74" s="432"/>
      <c r="C74" s="429"/>
      <c r="D74" s="121"/>
      <c r="E74" s="121"/>
      <c r="F74" s="121"/>
      <c r="G74" s="121"/>
      <c r="H74" s="121"/>
      <c r="I74" s="121"/>
      <c r="J74" s="121"/>
      <c r="K74" s="121"/>
      <c r="L74" s="121"/>
    </row>
    <row r="75" spans="1:12">
      <c r="A75" s="428"/>
      <c r="B75" s="120"/>
      <c r="C75" s="429"/>
      <c r="D75" s="121"/>
      <c r="E75" s="121"/>
      <c r="F75" s="121"/>
      <c r="G75" s="121"/>
      <c r="H75" s="121"/>
      <c r="I75" s="121"/>
      <c r="J75" s="121"/>
      <c r="K75" s="121"/>
      <c r="L75" s="121"/>
    </row>
    <row r="76" spans="1:12">
      <c r="A76" s="428"/>
      <c r="B76" s="120"/>
      <c r="C76" s="429"/>
      <c r="D76" s="121"/>
      <c r="E76" s="121"/>
      <c r="F76" s="121"/>
      <c r="G76" s="121"/>
      <c r="H76" s="121"/>
      <c r="I76" s="121"/>
      <c r="J76" s="121"/>
      <c r="K76" s="121"/>
      <c r="L76" s="121"/>
    </row>
    <row r="77" spans="1:12">
      <c r="A77" s="428"/>
      <c r="B77" s="120"/>
      <c r="C77" s="429"/>
      <c r="D77" s="121"/>
      <c r="E77" s="121"/>
      <c r="F77" s="121"/>
      <c r="G77" s="121"/>
      <c r="H77" s="121"/>
      <c r="I77" s="121"/>
      <c r="J77" s="121"/>
      <c r="K77" s="121"/>
      <c r="L77" s="121"/>
    </row>
    <row r="78" spans="1:12">
      <c r="A78" s="428"/>
      <c r="B78" s="120"/>
      <c r="C78" s="429"/>
      <c r="D78" s="121"/>
      <c r="E78" s="121"/>
      <c r="F78" s="121"/>
      <c r="G78" s="121"/>
      <c r="H78" s="121"/>
      <c r="I78" s="121"/>
      <c r="J78" s="121"/>
      <c r="K78" s="121"/>
      <c r="L78" s="121"/>
    </row>
    <row r="79" spans="1:12">
      <c r="A79" s="428"/>
      <c r="B79" s="120"/>
      <c r="C79" s="429"/>
      <c r="D79" s="121"/>
      <c r="E79" s="121"/>
      <c r="F79" s="121"/>
      <c r="G79" s="121"/>
      <c r="H79" s="121"/>
      <c r="I79" s="121"/>
      <c r="J79" s="121"/>
      <c r="K79" s="121"/>
      <c r="L79" s="121"/>
    </row>
    <row r="80" spans="1:12">
      <c r="A80" s="428"/>
      <c r="B80" s="120"/>
      <c r="C80" s="429"/>
      <c r="D80" s="121"/>
      <c r="E80" s="121"/>
      <c r="F80" s="121"/>
      <c r="G80" s="121"/>
      <c r="H80" s="121"/>
      <c r="I80" s="121"/>
      <c r="J80" s="121"/>
      <c r="K80" s="121"/>
      <c r="L80" s="121"/>
    </row>
    <row r="81" spans="1:12">
      <c r="A81" s="428"/>
      <c r="B81" s="432"/>
      <c r="C81" s="433"/>
      <c r="D81" s="121"/>
      <c r="E81" s="121"/>
      <c r="F81" s="121"/>
      <c r="G81" s="121"/>
      <c r="H81" s="121"/>
      <c r="I81" s="121"/>
      <c r="J81" s="121"/>
      <c r="K81" s="121"/>
      <c r="L81" s="121"/>
    </row>
    <row r="82" spans="1:12">
      <c r="A82" s="428"/>
      <c r="C82" s="429"/>
      <c r="D82" s="121"/>
      <c r="E82" s="121"/>
      <c r="F82" s="121"/>
      <c r="G82" s="121"/>
      <c r="H82" s="121"/>
      <c r="I82" s="121"/>
      <c r="J82" s="121"/>
      <c r="K82" s="121"/>
      <c r="L82" s="121"/>
    </row>
    <row r="83" spans="1:12">
      <c r="D83" s="121"/>
      <c r="E83" s="121"/>
      <c r="F83" s="121"/>
      <c r="G83" s="121"/>
      <c r="H83" s="121"/>
      <c r="I83" s="121"/>
      <c r="J83" s="121"/>
      <c r="K83" s="121"/>
      <c r="L83" s="121"/>
    </row>
    <row r="84" spans="1:12">
      <c r="D84" s="121"/>
      <c r="E84" s="121"/>
      <c r="F84" s="121"/>
      <c r="G84" s="121"/>
      <c r="H84" s="121"/>
      <c r="I84" s="121"/>
      <c r="J84" s="121"/>
      <c r="K84" s="121"/>
      <c r="L84" s="121"/>
    </row>
    <row r="85" spans="1:12">
      <c r="D85" s="121"/>
      <c r="E85" s="121"/>
      <c r="F85" s="121"/>
      <c r="G85" s="121"/>
      <c r="H85" s="121"/>
      <c r="I85" s="121"/>
      <c r="J85" s="121"/>
      <c r="K85" s="121"/>
      <c r="L85" s="121"/>
    </row>
    <row r="86" spans="1:12">
      <c r="D86" s="121"/>
      <c r="E86" s="121"/>
      <c r="F86" s="121"/>
      <c r="G86" s="121"/>
      <c r="H86" s="121"/>
      <c r="I86" s="121"/>
      <c r="J86" s="121"/>
      <c r="K86" s="121"/>
      <c r="L86" s="121"/>
    </row>
    <row r="87" spans="1:12">
      <c r="D87" s="121"/>
      <c r="E87" s="121"/>
      <c r="F87" s="121"/>
      <c r="G87" s="121"/>
      <c r="H87" s="121"/>
      <c r="I87" s="121"/>
      <c r="J87" s="121"/>
      <c r="K87" s="121"/>
      <c r="L87" s="121"/>
    </row>
    <row r="88" spans="1:12">
      <c r="D88" s="121"/>
      <c r="E88" s="121"/>
      <c r="F88" s="121"/>
      <c r="G88" s="121"/>
      <c r="H88" s="121"/>
      <c r="I88" s="121"/>
      <c r="J88" s="121"/>
      <c r="K88" s="121"/>
      <c r="L88" s="121"/>
    </row>
    <row r="89" spans="1:12">
      <c r="D89" s="121"/>
      <c r="E89" s="121"/>
      <c r="F89" s="121"/>
      <c r="G89" s="121"/>
      <c r="H89" s="121"/>
      <c r="I89" s="121"/>
      <c r="J89" s="121"/>
      <c r="K89" s="121"/>
      <c r="L89" s="121"/>
    </row>
    <row r="90" spans="1:12">
      <c r="D90" s="121"/>
      <c r="E90" s="121"/>
      <c r="F90" s="121"/>
      <c r="G90" s="121"/>
      <c r="H90" s="121"/>
      <c r="I90" s="121"/>
      <c r="J90" s="121"/>
      <c r="K90" s="121"/>
      <c r="L90" s="121"/>
    </row>
    <row r="91" spans="1:12">
      <c r="D91" s="121"/>
      <c r="E91" s="121"/>
      <c r="F91" s="121"/>
      <c r="G91" s="121"/>
      <c r="H91" s="121"/>
      <c r="I91" s="121"/>
      <c r="J91" s="121"/>
      <c r="K91" s="121"/>
      <c r="L91" s="121"/>
    </row>
    <row r="92" spans="1:12">
      <c r="D92" s="121"/>
      <c r="E92" s="121"/>
      <c r="F92" s="121"/>
      <c r="G92" s="121"/>
      <c r="H92" s="121"/>
      <c r="I92" s="121"/>
      <c r="J92" s="121"/>
      <c r="K92" s="121"/>
      <c r="L92" s="121"/>
    </row>
    <row r="93" spans="1:12" ht="48" customHeight="1">
      <c r="D93" s="121"/>
      <c r="E93" s="121"/>
      <c r="F93" s="121"/>
      <c r="G93" s="121"/>
      <c r="H93" s="121"/>
      <c r="I93" s="121"/>
      <c r="J93" s="121"/>
      <c r="K93" s="121"/>
      <c r="L93" s="121"/>
    </row>
    <row r="94" spans="1:12">
      <c r="D94" s="121"/>
      <c r="E94" s="121"/>
      <c r="F94" s="121"/>
      <c r="G94" s="121"/>
      <c r="H94" s="121"/>
      <c r="I94" s="121"/>
      <c r="J94" s="121"/>
      <c r="K94" s="121"/>
      <c r="L94" s="121"/>
    </row>
    <row r="95" spans="1:12">
      <c r="D95" s="121"/>
      <c r="E95" s="121"/>
      <c r="F95" s="121"/>
      <c r="G95" s="121"/>
      <c r="H95" s="121"/>
      <c r="I95" s="121"/>
      <c r="J95" s="121"/>
      <c r="K95" s="121"/>
      <c r="L95" s="121"/>
    </row>
    <row r="96" spans="1:12">
      <c r="D96" s="121"/>
      <c r="E96" s="121"/>
      <c r="F96" s="121"/>
      <c r="G96" s="121"/>
      <c r="H96" s="121"/>
      <c r="I96" s="121"/>
      <c r="J96" s="121"/>
      <c r="K96" s="121"/>
      <c r="L96" s="121"/>
    </row>
    <row r="97" spans="1:12">
      <c r="D97" s="121"/>
      <c r="E97" s="121"/>
      <c r="F97" s="121"/>
      <c r="G97" s="121"/>
      <c r="H97" s="121"/>
      <c r="I97" s="121"/>
      <c r="J97" s="121"/>
      <c r="K97" s="121"/>
      <c r="L97" s="121"/>
    </row>
    <row r="98" spans="1:12">
      <c r="D98" s="121"/>
      <c r="E98" s="121"/>
      <c r="F98" s="121"/>
      <c r="G98" s="121"/>
      <c r="H98" s="121"/>
      <c r="I98" s="121"/>
      <c r="J98" s="121"/>
      <c r="K98" s="121"/>
      <c r="L98" s="121"/>
    </row>
    <row r="99" spans="1:12">
      <c r="D99" s="121"/>
      <c r="E99" s="121"/>
      <c r="F99" s="121"/>
      <c r="G99" s="121"/>
      <c r="H99" s="121"/>
      <c r="I99" s="121"/>
      <c r="J99" s="121"/>
      <c r="K99" s="121"/>
      <c r="L99" s="121"/>
    </row>
    <row r="100" spans="1:12">
      <c r="D100" s="121"/>
      <c r="E100" s="121"/>
      <c r="F100" s="121"/>
      <c r="G100" s="121"/>
      <c r="H100" s="121"/>
      <c r="I100" s="121"/>
      <c r="J100" s="121"/>
      <c r="K100" s="121"/>
      <c r="L100" s="121"/>
    </row>
    <row r="101" spans="1:12" ht="10.5" customHeight="1">
      <c r="A101" s="428"/>
      <c r="B101" s="120"/>
      <c r="C101" s="429"/>
      <c r="D101" s="121"/>
      <c r="E101" s="121"/>
      <c r="F101" s="121"/>
      <c r="G101" s="121"/>
      <c r="H101" s="121"/>
      <c r="I101" s="121"/>
      <c r="J101" s="121"/>
      <c r="K101" s="121"/>
      <c r="L101" s="121"/>
    </row>
    <row r="102" spans="1:12">
      <c r="A102" s="428"/>
      <c r="B102" s="430"/>
      <c r="C102" s="429"/>
      <c r="D102" s="121"/>
      <c r="E102" s="121"/>
      <c r="F102" s="121"/>
      <c r="G102" s="121"/>
      <c r="H102" s="121"/>
      <c r="I102" s="121"/>
      <c r="J102" s="121"/>
      <c r="K102" s="121"/>
      <c r="L102" s="121"/>
    </row>
    <row r="103" spans="1:12">
      <c r="A103" s="428"/>
      <c r="B103" s="432"/>
      <c r="C103" s="429"/>
      <c r="D103" s="121"/>
      <c r="E103" s="121"/>
      <c r="F103" s="121"/>
      <c r="G103" s="121"/>
      <c r="H103" s="121"/>
      <c r="I103" s="121"/>
      <c r="J103" s="121"/>
      <c r="K103" s="121"/>
      <c r="L103" s="121"/>
    </row>
    <row r="104" spans="1:12">
      <c r="A104" s="428"/>
      <c r="B104" s="120"/>
      <c r="C104" s="429"/>
      <c r="D104" s="121"/>
      <c r="E104" s="121"/>
      <c r="F104" s="121"/>
      <c r="G104" s="121"/>
      <c r="H104" s="121"/>
      <c r="I104" s="121"/>
      <c r="J104" s="121"/>
      <c r="K104" s="121"/>
      <c r="L104" s="121"/>
    </row>
    <row r="105" spans="1:12">
      <c r="A105" s="428"/>
      <c r="B105" s="120"/>
      <c r="C105" s="429"/>
      <c r="D105" s="121"/>
      <c r="E105" s="121"/>
      <c r="F105" s="121"/>
      <c r="G105" s="121"/>
      <c r="H105" s="121"/>
      <c r="I105" s="121"/>
      <c r="J105" s="121"/>
      <c r="K105" s="121"/>
      <c r="L105" s="121"/>
    </row>
    <row r="106" spans="1:12">
      <c r="A106" s="428"/>
      <c r="B106" s="120"/>
      <c r="C106" s="429"/>
      <c r="D106" s="121"/>
      <c r="E106" s="121"/>
      <c r="F106" s="121"/>
      <c r="G106" s="121"/>
      <c r="H106" s="121"/>
      <c r="I106" s="121"/>
      <c r="J106" s="121"/>
      <c r="K106" s="121"/>
      <c r="L106" s="121"/>
    </row>
    <row r="107" spans="1:12">
      <c r="A107" s="428"/>
      <c r="B107" s="120"/>
      <c r="C107" s="429"/>
      <c r="D107" s="121"/>
      <c r="E107" s="121"/>
      <c r="F107" s="121"/>
      <c r="G107" s="121"/>
      <c r="H107" s="121"/>
      <c r="I107" s="121"/>
      <c r="J107" s="121"/>
      <c r="K107" s="121"/>
      <c r="L107" s="121"/>
    </row>
    <row r="108" spans="1:12">
      <c r="A108" s="428"/>
      <c r="B108" s="120"/>
      <c r="C108" s="429"/>
      <c r="D108" s="121"/>
      <c r="E108" s="121"/>
      <c r="F108" s="121"/>
      <c r="G108" s="121"/>
      <c r="H108" s="121"/>
      <c r="I108" s="121"/>
      <c r="J108" s="121"/>
      <c r="K108" s="121"/>
      <c r="L108" s="121"/>
    </row>
    <row r="109" spans="1:12">
      <c r="A109" s="428"/>
      <c r="B109" s="120"/>
      <c r="C109" s="429"/>
      <c r="D109" s="121"/>
      <c r="E109" s="121"/>
      <c r="F109" s="121"/>
      <c r="G109" s="121"/>
      <c r="H109" s="121"/>
      <c r="I109" s="121"/>
      <c r="J109" s="121"/>
      <c r="K109" s="121"/>
      <c r="L109" s="121"/>
    </row>
    <row r="110" spans="1:12">
      <c r="A110" s="428"/>
      <c r="B110" s="434"/>
      <c r="C110" s="435"/>
      <c r="D110" s="121"/>
      <c r="E110" s="121"/>
      <c r="F110" s="121"/>
      <c r="G110" s="121"/>
      <c r="H110" s="121"/>
      <c r="I110" s="121"/>
      <c r="J110" s="121"/>
      <c r="K110" s="121"/>
      <c r="L110" s="121"/>
    </row>
    <row r="111" spans="1:12">
      <c r="A111" s="428"/>
      <c r="C111" s="429"/>
      <c r="D111" s="121"/>
      <c r="E111" s="121"/>
      <c r="F111" s="121"/>
      <c r="G111" s="121"/>
      <c r="H111" s="121"/>
      <c r="I111" s="121"/>
      <c r="J111" s="121"/>
      <c r="K111" s="121"/>
      <c r="L111" s="121"/>
    </row>
    <row r="112" spans="1:12">
      <c r="D112" s="121"/>
      <c r="E112" s="121"/>
      <c r="F112" s="121"/>
      <c r="G112" s="121"/>
      <c r="H112" s="121"/>
      <c r="I112" s="121"/>
      <c r="J112" s="121"/>
      <c r="K112" s="121"/>
      <c r="L112" s="121"/>
    </row>
    <row r="113" spans="4:12">
      <c r="D113" s="121"/>
      <c r="E113" s="121"/>
      <c r="F113" s="121"/>
      <c r="G113" s="121"/>
      <c r="H113" s="121"/>
      <c r="I113" s="121"/>
      <c r="J113" s="121"/>
      <c r="K113" s="121"/>
      <c r="L113" s="121"/>
    </row>
    <row r="114" spans="4:12">
      <c r="D114" s="121"/>
      <c r="E114" s="121"/>
      <c r="F114" s="121"/>
      <c r="G114" s="121"/>
      <c r="H114" s="121"/>
      <c r="I114" s="121"/>
      <c r="J114" s="121"/>
      <c r="K114" s="121"/>
      <c r="L114" s="121"/>
    </row>
    <row r="115" spans="4:12">
      <c r="D115" s="121"/>
      <c r="E115" s="121"/>
      <c r="F115" s="121"/>
      <c r="G115" s="121"/>
      <c r="H115" s="121"/>
      <c r="I115" s="121"/>
      <c r="J115" s="121"/>
      <c r="K115" s="121"/>
      <c r="L115" s="121"/>
    </row>
    <row r="116" spans="4:12">
      <c r="D116" s="121"/>
      <c r="E116" s="121"/>
      <c r="F116" s="121"/>
      <c r="G116" s="121"/>
      <c r="H116" s="121"/>
      <c r="I116" s="121"/>
      <c r="J116" s="121"/>
      <c r="K116" s="121"/>
      <c r="L116" s="121"/>
    </row>
    <row r="117" spans="4:12">
      <c r="D117" s="121"/>
      <c r="E117" s="121"/>
      <c r="F117" s="121"/>
      <c r="G117" s="121"/>
      <c r="H117" s="121"/>
      <c r="I117" s="121"/>
      <c r="J117" s="121"/>
      <c r="K117" s="121"/>
      <c r="L117" s="121"/>
    </row>
    <row r="118" spans="4:12">
      <c r="D118" s="121"/>
      <c r="E118" s="121"/>
      <c r="F118" s="121"/>
      <c r="G118" s="121"/>
      <c r="H118" s="121"/>
      <c r="I118" s="121"/>
      <c r="J118" s="121"/>
      <c r="K118" s="121"/>
      <c r="L118" s="121"/>
    </row>
    <row r="119" spans="4:12">
      <c r="D119" s="121"/>
      <c r="E119" s="121"/>
      <c r="F119" s="121"/>
      <c r="G119" s="121"/>
      <c r="H119" s="121"/>
      <c r="I119" s="121"/>
      <c r="J119" s="121"/>
      <c r="K119" s="121"/>
      <c r="L119" s="121"/>
    </row>
    <row r="120" spans="4:12">
      <c r="D120" s="121"/>
      <c r="E120" s="121"/>
      <c r="F120" s="121"/>
      <c r="G120" s="121"/>
      <c r="H120" s="121"/>
      <c r="I120" s="121"/>
      <c r="J120" s="121"/>
      <c r="K120" s="121"/>
      <c r="L120" s="121"/>
    </row>
    <row r="121" spans="4:12">
      <c r="D121" s="121"/>
      <c r="E121" s="121"/>
      <c r="F121" s="121"/>
      <c r="G121" s="121"/>
      <c r="H121" s="121"/>
      <c r="I121" s="121"/>
      <c r="J121" s="121"/>
      <c r="K121" s="121"/>
      <c r="L121" s="121"/>
    </row>
    <row r="122" spans="4:12">
      <c r="D122" s="121"/>
      <c r="E122" s="121"/>
      <c r="F122" s="121"/>
      <c r="G122" s="121"/>
      <c r="H122" s="121"/>
      <c r="I122" s="121"/>
      <c r="J122" s="121"/>
      <c r="K122" s="121"/>
      <c r="L122" s="121"/>
    </row>
    <row r="123" spans="4:12">
      <c r="D123" s="121"/>
      <c r="E123" s="121"/>
      <c r="F123" s="121"/>
      <c r="G123" s="121"/>
      <c r="H123" s="121"/>
      <c r="I123" s="121"/>
      <c r="J123" s="121"/>
      <c r="K123" s="121"/>
      <c r="L123" s="121"/>
    </row>
    <row r="124" spans="4:12">
      <c r="D124" s="121"/>
      <c r="E124" s="121"/>
      <c r="F124" s="121"/>
      <c r="G124" s="121"/>
      <c r="H124" s="121"/>
      <c r="I124" s="121"/>
      <c r="J124" s="121"/>
      <c r="K124" s="121"/>
      <c r="L124" s="121"/>
    </row>
    <row r="125" spans="4:12">
      <c r="D125" s="121"/>
      <c r="E125" s="121"/>
      <c r="F125" s="121"/>
      <c r="G125" s="121"/>
      <c r="H125" s="121"/>
      <c r="I125" s="121"/>
      <c r="J125" s="121"/>
      <c r="K125" s="121"/>
      <c r="L125" s="121"/>
    </row>
    <row r="126" spans="4:12">
      <c r="D126" s="121"/>
      <c r="E126" s="121"/>
      <c r="F126" s="121"/>
      <c r="G126" s="121"/>
      <c r="H126" s="121"/>
      <c r="I126" s="121"/>
      <c r="J126" s="121"/>
      <c r="K126" s="121"/>
      <c r="L126" s="121"/>
    </row>
    <row r="127" spans="4:12">
      <c r="D127" s="121"/>
      <c r="E127" s="121"/>
      <c r="F127" s="121"/>
      <c r="G127" s="121"/>
      <c r="H127" s="121"/>
      <c r="I127" s="121"/>
      <c r="J127" s="121"/>
      <c r="K127" s="121"/>
      <c r="L127" s="121"/>
    </row>
    <row r="128" spans="4:12">
      <c r="D128" s="121"/>
      <c r="E128" s="121"/>
      <c r="F128" s="121"/>
      <c r="G128" s="121"/>
      <c r="H128" s="121"/>
      <c r="I128" s="121"/>
      <c r="J128" s="121"/>
      <c r="K128" s="121"/>
      <c r="L128" s="121"/>
    </row>
    <row r="129" spans="1:12">
      <c r="D129" s="121"/>
      <c r="E129" s="121"/>
      <c r="F129" s="121"/>
      <c r="G129" s="121"/>
      <c r="H129" s="121"/>
      <c r="I129" s="121"/>
      <c r="J129" s="121"/>
      <c r="K129" s="121"/>
      <c r="L129" s="121"/>
    </row>
    <row r="130" spans="1:12">
      <c r="D130" s="121"/>
      <c r="E130" s="121"/>
      <c r="F130" s="121"/>
      <c r="G130" s="121"/>
      <c r="H130" s="121"/>
      <c r="I130" s="121"/>
      <c r="J130" s="121"/>
      <c r="K130" s="121"/>
      <c r="L130" s="121"/>
    </row>
    <row r="131" spans="1:12">
      <c r="D131" s="121"/>
      <c r="E131" s="121"/>
      <c r="F131" s="121"/>
      <c r="G131" s="121"/>
      <c r="H131" s="121"/>
      <c r="I131" s="121"/>
      <c r="J131" s="121"/>
      <c r="K131" s="121"/>
      <c r="L131" s="121"/>
    </row>
    <row r="132" spans="1:12">
      <c r="D132" s="121"/>
      <c r="E132" s="121"/>
      <c r="F132" s="121"/>
      <c r="G132" s="121"/>
      <c r="H132" s="121"/>
      <c r="I132" s="121"/>
      <c r="J132" s="121"/>
      <c r="K132" s="121"/>
      <c r="L132" s="121"/>
    </row>
    <row r="133" spans="1:12">
      <c r="D133" s="121"/>
      <c r="E133" s="121"/>
      <c r="F133" s="121"/>
      <c r="G133" s="121"/>
      <c r="H133" s="121"/>
      <c r="I133" s="121"/>
      <c r="J133" s="121"/>
      <c r="K133" s="121"/>
      <c r="L133" s="121"/>
    </row>
    <row r="134" spans="1:12">
      <c r="D134" s="121"/>
      <c r="E134" s="121"/>
      <c r="F134" s="121"/>
      <c r="G134" s="121"/>
      <c r="H134" s="121"/>
      <c r="I134" s="121"/>
      <c r="J134" s="121"/>
      <c r="K134" s="121"/>
      <c r="L134" s="121"/>
    </row>
    <row r="135" spans="1:12">
      <c r="D135" s="121"/>
      <c r="E135" s="121"/>
      <c r="F135" s="121"/>
      <c r="G135" s="121"/>
      <c r="H135" s="121"/>
      <c r="I135" s="121"/>
      <c r="J135" s="121"/>
      <c r="K135" s="121"/>
      <c r="L135" s="121"/>
    </row>
    <row r="136" spans="1:12">
      <c r="D136" s="121"/>
      <c r="E136" s="121"/>
      <c r="F136" s="121"/>
      <c r="G136" s="121"/>
      <c r="H136" s="121"/>
      <c r="I136" s="121"/>
      <c r="J136" s="121"/>
      <c r="K136" s="121"/>
      <c r="L136" s="121"/>
    </row>
    <row r="137" spans="1:12">
      <c r="D137" s="121"/>
      <c r="E137" s="121"/>
      <c r="F137" s="121"/>
      <c r="G137" s="121"/>
      <c r="H137" s="121"/>
      <c r="I137" s="121"/>
      <c r="J137" s="121"/>
      <c r="K137" s="121"/>
      <c r="L137" s="121"/>
    </row>
    <row r="138" spans="1:12">
      <c r="D138" s="121"/>
      <c r="E138" s="121"/>
      <c r="F138" s="121"/>
      <c r="G138" s="121"/>
      <c r="H138" s="121"/>
      <c r="I138" s="121"/>
      <c r="J138" s="121"/>
      <c r="K138" s="121"/>
      <c r="L138" s="121"/>
    </row>
    <row r="139" spans="1:12">
      <c r="D139" s="121"/>
      <c r="E139" s="121"/>
      <c r="F139" s="121"/>
      <c r="G139" s="121"/>
      <c r="H139" s="121"/>
      <c r="I139" s="121"/>
      <c r="J139" s="121"/>
      <c r="K139" s="121"/>
      <c r="L139" s="121"/>
    </row>
    <row r="140" spans="1:12">
      <c r="D140" s="121"/>
      <c r="E140" s="121"/>
      <c r="F140" s="121"/>
      <c r="G140" s="121"/>
      <c r="H140" s="121"/>
      <c r="I140" s="121"/>
      <c r="J140" s="121"/>
      <c r="K140" s="121"/>
      <c r="L140" s="121"/>
    </row>
    <row r="141" spans="1:12">
      <c r="A141" s="428"/>
      <c r="C141" s="429"/>
      <c r="D141" s="121"/>
      <c r="E141" s="121"/>
      <c r="F141" s="121"/>
      <c r="G141" s="121"/>
      <c r="H141" s="121"/>
      <c r="I141" s="121"/>
      <c r="J141" s="121"/>
      <c r="K141" s="121"/>
      <c r="L141" s="121"/>
    </row>
    <row r="142" spans="1:12">
      <c r="A142" s="428"/>
      <c r="B142" s="436"/>
      <c r="C142" s="437"/>
      <c r="D142" s="121"/>
      <c r="E142" s="121"/>
      <c r="F142" s="121"/>
      <c r="G142" s="121"/>
      <c r="H142" s="121"/>
      <c r="I142" s="121"/>
      <c r="J142" s="121"/>
      <c r="K142" s="121"/>
      <c r="L142" s="121"/>
    </row>
    <row r="143" spans="1:12">
      <c r="A143" s="428"/>
      <c r="B143" s="436"/>
      <c r="D143" s="121"/>
      <c r="E143" s="121"/>
      <c r="F143" s="121"/>
      <c r="G143" s="121"/>
      <c r="H143" s="121"/>
      <c r="I143" s="121"/>
      <c r="J143" s="121"/>
      <c r="K143" s="121"/>
      <c r="L143" s="121"/>
    </row>
    <row r="144" spans="1:12">
      <c r="A144" s="428"/>
      <c r="B144" s="432"/>
      <c r="D144" s="121"/>
      <c r="E144" s="121"/>
      <c r="F144" s="121"/>
      <c r="G144" s="121"/>
      <c r="H144" s="121"/>
      <c r="I144" s="121"/>
      <c r="J144" s="121"/>
      <c r="K144" s="121"/>
      <c r="L144" s="121"/>
    </row>
    <row r="145" spans="1:12">
      <c r="A145" s="428"/>
      <c r="B145" s="120"/>
      <c r="C145" s="429"/>
      <c r="D145" s="121"/>
      <c r="E145" s="121"/>
      <c r="F145" s="121"/>
      <c r="G145" s="121"/>
      <c r="H145" s="121"/>
      <c r="I145" s="121"/>
      <c r="J145" s="121"/>
      <c r="K145" s="121"/>
      <c r="L145" s="121"/>
    </row>
    <row r="146" spans="1:12">
      <c r="A146" s="428"/>
      <c r="B146" s="120"/>
      <c r="C146" s="429"/>
      <c r="D146" s="121"/>
      <c r="E146" s="121"/>
      <c r="F146" s="121"/>
      <c r="G146" s="121"/>
      <c r="H146" s="121"/>
      <c r="I146" s="121"/>
      <c r="J146" s="121"/>
      <c r="K146" s="121"/>
      <c r="L146" s="121"/>
    </row>
    <row r="147" spans="1:12">
      <c r="A147" s="428"/>
      <c r="B147" s="120"/>
      <c r="C147" s="429"/>
      <c r="D147" s="121"/>
      <c r="E147" s="121"/>
      <c r="F147" s="121"/>
      <c r="G147" s="121"/>
      <c r="H147" s="121"/>
      <c r="I147" s="121"/>
      <c r="J147" s="121"/>
      <c r="K147" s="121"/>
      <c r="L147" s="121"/>
    </row>
    <row r="148" spans="1:12">
      <c r="A148" s="428"/>
      <c r="B148" s="120"/>
      <c r="C148" s="429"/>
      <c r="D148" s="121"/>
      <c r="E148" s="121"/>
      <c r="F148" s="121"/>
      <c r="G148" s="121"/>
      <c r="H148" s="121"/>
      <c r="I148" s="121"/>
      <c r="J148" s="121"/>
      <c r="K148" s="121"/>
      <c r="L148" s="121"/>
    </row>
    <row r="149" spans="1:12">
      <c r="A149" s="428"/>
      <c r="B149" s="120"/>
      <c r="C149" s="429"/>
      <c r="D149" s="121"/>
      <c r="E149" s="121"/>
      <c r="F149" s="121"/>
      <c r="G149" s="121"/>
      <c r="H149" s="121"/>
      <c r="I149" s="121"/>
      <c r="J149" s="121"/>
      <c r="K149" s="121"/>
      <c r="L149" s="121"/>
    </row>
    <row r="150" spans="1:12">
      <c r="A150" s="428"/>
      <c r="B150" s="120"/>
      <c r="C150" s="429"/>
      <c r="D150" s="121"/>
      <c r="E150" s="121"/>
      <c r="F150" s="121"/>
      <c r="G150" s="121"/>
      <c r="H150" s="121"/>
      <c r="I150" s="121"/>
      <c r="J150" s="121"/>
      <c r="K150" s="121"/>
      <c r="L150" s="121"/>
    </row>
    <row r="151" spans="1:12">
      <c r="A151" s="428"/>
      <c r="B151" s="432"/>
      <c r="C151" s="433"/>
      <c r="D151" s="121"/>
      <c r="E151" s="121"/>
      <c r="F151" s="121"/>
      <c r="G151" s="121"/>
      <c r="H151" s="121"/>
      <c r="I151" s="121"/>
      <c r="J151" s="121"/>
      <c r="K151" s="121"/>
      <c r="L151" s="121"/>
    </row>
    <row r="152" spans="1:12">
      <c r="A152" s="428"/>
      <c r="C152" s="429"/>
      <c r="D152" s="121"/>
      <c r="E152" s="121"/>
      <c r="F152" s="121"/>
      <c r="G152" s="121"/>
      <c r="H152" s="121"/>
      <c r="I152" s="121"/>
      <c r="J152" s="121"/>
      <c r="K152" s="121"/>
      <c r="L152" s="121"/>
    </row>
    <row r="153" spans="1:12">
      <c r="A153" s="428"/>
      <c r="B153" s="432"/>
      <c r="C153" s="429"/>
      <c r="D153" s="121"/>
      <c r="E153" s="121"/>
      <c r="F153" s="121"/>
      <c r="G153" s="121"/>
      <c r="H153" s="121"/>
      <c r="I153" s="121"/>
      <c r="J153" s="121"/>
      <c r="K153" s="121"/>
      <c r="L153" s="121"/>
    </row>
    <row r="154" spans="1:12">
      <c r="A154" s="428"/>
      <c r="B154" s="430"/>
      <c r="C154" s="437"/>
      <c r="D154" s="121"/>
      <c r="E154" s="121"/>
      <c r="F154" s="121"/>
      <c r="G154" s="121"/>
      <c r="H154" s="121"/>
      <c r="I154" s="121"/>
      <c r="J154" s="121"/>
      <c r="K154" s="121"/>
      <c r="L154" s="121"/>
    </row>
    <row r="155" spans="1:12">
      <c r="A155" s="428"/>
      <c r="B155" s="430"/>
      <c r="D155" s="121"/>
      <c r="E155" s="121"/>
      <c r="F155" s="121"/>
      <c r="G155" s="121"/>
      <c r="H155" s="121"/>
      <c r="I155" s="121"/>
      <c r="J155" s="121"/>
      <c r="K155" s="121"/>
      <c r="L155" s="121"/>
    </row>
    <row r="156" spans="1:12">
      <c r="A156" s="428"/>
      <c r="B156" s="432"/>
      <c r="C156" s="429"/>
      <c r="D156" s="121"/>
      <c r="E156" s="121"/>
      <c r="F156" s="121"/>
      <c r="G156" s="121"/>
      <c r="H156" s="121"/>
      <c r="I156" s="121"/>
      <c r="J156" s="121"/>
      <c r="K156" s="121"/>
      <c r="L156" s="121"/>
    </row>
    <row r="157" spans="1:12">
      <c r="A157" s="428"/>
      <c r="B157" s="120"/>
      <c r="C157" s="429"/>
      <c r="D157" s="121"/>
      <c r="E157" s="121"/>
      <c r="F157" s="121"/>
      <c r="G157" s="121"/>
      <c r="H157" s="121"/>
      <c r="I157" s="121"/>
      <c r="J157" s="121"/>
      <c r="K157" s="121"/>
      <c r="L157" s="121"/>
    </row>
    <row r="158" spans="1:12">
      <c r="A158" s="428"/>
      <c r="B158" s="120"/>
      <c r="C158" s="429"/>
      <c r="D158" s="121"/>
      <c r="E158" s="121"/>
      <c r="F158" s="121"/>
      <c r="G158" s="121"/>
      <c r="H158" s="121"/>
      <c r="I158" s="121"/>
      <c r="J158" s="121"/>
      <c r="K158" s="121"/>
      <c r="L158" s="121"/>
    </row>
    <row r="159" spans="1:12">
      <c r="A159" s="428"/>
      <c r="B159" s="120"/>
      <c r="C159" s="429"/>
      <c r="D159" s="121"/>
      <c r="E159" s="121"/>
      <c r="F159" s="121"/>
      <c r="G159" s="121"/>
      <c r="H159" s="121"/>
      <c r="I159" s="121"/>
      <c r="J159" s="121"/>
      <c r="K159" s="121"/>
      <c r="L159" s="121"/>
    </row>
    <row r="160" spans="1:12">
      <c r="A160" s="428"/>
      <c r="B160" s="120"/>
      <c r="C160" s="429"/>
      <c r="D160" s="121"/>
      <c r="E160" s="121"/>
      <c r="F160" s="121"/>
      <c r="G160" s="121"/>
      <c r="H160" s="121"/>
      <c r="I160" s="121"/>
      <c r="J160" s="121"/>
      <c r="K160" s="121"/>
      <c r="L160" s="121"/>
    </row>
    <row r="161" spans="1:12">
      <c r="A161" s="428"/>
      <c r="B161" s="120"/>
      <c r="C161" s="429"/>
      <c r="D161" s="121"/>
      <c r="E161" s="121"/>
      <c r="F161" s="121"/>
      <c r="G161" s="121"/>
      <c r="H161" s="121"/>
      <c r="I161" s="121"/>
      <c r="J161" s="121"/>
      <c r="K161" s="121"/>
      <c r="L161" s="121"/>
    </row>
    <row r="162" spans="1:12">
      <c r="A162" s="428"/>
      <c r="B162" s="120"/>
      <c r="C162" s="429"/>
      <c r="D162" s="121"/>
      <c r="E162" s="121"/>
      <c r="F162" s="121"/>
      <c r="G162" s="121"/>
      <c r="H162" s="121"/>
      <c r="I162" s="121"/>
      <c r="J162" s="121"/>
      <c r="K162" s="121"/>
      <c r="L162" s="121"/>
    </row>
    <row r="163" spans="1:12">
      <c r="A163" s="428"/>
      <c r="B163" s="432"/>
      <c r="C163" s="433"/>
      <c r="D163" s="121"/>
      <c r="E163" s="121"/>
      <c r="F163" s="121"/>
      <c r="G163" s="121"/>
      <c r="H163" s="121"/>
      <c r="I163" s="121"/>
      <c r="J163" s="121"/>
      <c r="K163" s="121"/>
      <c r="L163" s="121"/>
    </row>
    <row r="164" spans="1:12">
      <c r="A164" s="428"/>
      <c r="C164" s="429"/>
      <c r="D164" s="121"/>
      <c r="E164" s="121"/>
      <c r="F164" s="121"/>
      <c r="G164" s="121"/>
      <c r="H164" s="121"/>
      <c r="I164" s="121"/>
      <c r="J164" s="121"/>
      <c r="K164" s="121"/>
      <c r="L164" s="121"/>
    </row>
    <row r="165" spans="1:12">
      <c r="A165" s="428"/>
      <c r="B165" s="430"/>
      <c r="C165" s="429"/>
      <c r="D165" s="121"/>
      <c r="E165" s="121"/>
      <c r="F165" s="121"/>
      <c r="G165" s="121"/>
      <c r="H165" s="121"/>
      <c r="I165" s="121"/>
      <c r="J165" s="121"/>
      <c r="K165" s="121"/>
      <c r="L165" s="121"/>
    </row>
    <row r="166" spans="1:12">
      <c r="A166" s="428"/>
      <c r="B166" s="432"/>
      <c r="C166" s="429"/>
      <c r="D166" s="121"/>
      <c r="E166" s="121"/>
      <c r="F166" s="121"/>
      <c r="G166" s="121"/>
      <c r="H166" s="121"/>
      <c r="I166" s="121"/>
      <c r="J166" s="121"/>
      <c r="K166" s="121"/>
      <c r="L166" s="121"/>
    </row>
    <row r="167" spans="1:12">
      <c r="A167" s="428"/>
      <c r="B167" s="120"/>
      <c r="C167" s="429"/>
      <c r="D167" s="121"/>
      <c r="E167" s="121"/>
      <c r="F167" s="121"/>
      <c r="G167" s="121"/>
      <c r="H167" s="121"/>
      <c r="I167" s="121"/>
      <c r="J167" s="121"/>
      <c r="K167" s="121"/>
      <c r="L167" s="121"/>
    </row>
    <row r="168" spans="1:12">
      <c r="A168" s="428"/>
      <c r="B168" s="120"/>
      <c r="C168" s="429"/>
      <c r="D168" s="121"/>
      <c r="E168" s="121"/>
      <c r="F168" s="121"/>
      <c r="G168" s="121"/>
      <c r="H168" s="121"/>
      <c r="I168" s="121"/>
      <c r="J168" s="121"/>
      <c r="K168" s="121"/>
      <c r="L168" s="121"/>
    </row>
    <row r="169" spans="1:12">
      <c r="A169" s="428"/>
      <c r="B169" s="120"/>
      <c r="C169" s="429"/>
      <c r="D169" s="121"/>
      <c r="E169" s="121"/>
      <c r="F169" s="121"/>
      <c r="G169" s="121"/>
      <c r="H169" s="121"/>
      <c r="I169" s="121"/>
      <c r="J169" s="121"/>
      <c r="K169" s="121"/>
      <c r="L169" s="121"/>
    </row>
    <row r="170" spans="1:12">
      <c r="A170" s="428"/>
      <c r="B170" s="120"/>
      <c r="C170" s="429"/>
      <c r="D170" s="121"/>
      <c r="E170" s="121"/>
      <c r="F170" s="121"/>
      <c r="G170" s="121"/>
      <c r="H170" s="121"/>
      <c r="I170" s="121"/>
      <c r="J170" s="121"/>
      <c r="K170" s="121"/>
      <c r="L170" s="121"/>
    </row>
    <row r="171" spans="1:12">
      <c r="A171" s="428"/>
      <c r="B171" s="120"/>
      <c r="C171" s="429"/>
      <c r="D171" s="121"/>
      <c r="E171" s="121"/>
      <c r="F171" s="121"/>
      <c r="G171" s="121"/>
      <c r="H171" s="121"/>
      <c r="I171" s="121"/>
      <c r="J171" s="121"/>
      <c r="K171" s="121"/>
      <c r="L171" s="121"/>
    </row>
    <row r="172" spans="1:12">
      <c r="A172" s="428"/>
      <c r="B172" s="120"/>
      <c r="C172" s="429"/>
      <c r="D172" s="121"/>
      <c r="E172" s="121"/>
      <c r="F172" s="121"/>
      <c r="G172" s="121"/>
      <c r="H172" s="121"/>
      <c r="I172" s="121"/>
      <c r="J172" s="121"/>
      <c r="K172" s="121"/>
      <c r="L172" s="121"/>
    </row>
    <row r="173" spans="1:12">
      <c r="A173" s="428"/>
      <c r="B173" s="432"/>
      <c r="C173" s="433"/>
      <c r="D173" s="121"/>
      <c r="E173" s="121"/>
      <c r="F173" s="121"/>
      <c r="G173" s="121"/>
      <c r="H173" s="121"/>
      <c r="I173" s="121"/>
      <c r="J173" s="121"/>
      <c r="K173" s="121"/>
      <c r="L173" s="121"/>
    </row>
    <row r="174" spans="1:12">
      <c r="A174" s="428"/>
      <c r="C174" s="429"/>
      <c r="D174" s="121"/>
      <c r="E174" s="121"/>
      <c r="F174" s="121"/>
      <c r="G174" s="121"/>
      <c r="H174" s="121"/>
      <c r="I174" s="121"/>
      <c r="J174" s="121"/>
      <c r="K174" s="121"/>
      <c r="L174" s="121"/>
    </row>
    <row r="175" spans="1:12">
      <c r="A175" s="428"/>
      <c r="B175" s="436"/>
      <c r="C175" s="429"/>
      <c r="D175" s="121"/>
      <c r="E175" s="121"/>
      <c r="F175" s="121"/>
      <c r="G175" s="121"/>
      <c r="H175" s="121"/>
      <c r="I175" s="121"/>
      <c r="J175" s="121"/>
      <c r="K175" s="121"/>
      <c r="L175" s="121"/>
    </row>
    <row r="176" spans="1:12">
      <c r="A176" s="428"/>
      <c r="B176" s="432"/>
      <c r="C176" s="429"/>
      <c r="D176" s="121"/>
      <c r="E176" s="121"/>
      <c r="F176" s="121"/>
      <c r="G176" s="121"/>
      <c r="H176" s="121"/>
      <c r="I176" s="121"/>
      <c r="J176" s="121"/>
      <c r="K176" s="121"/>
      <c r="L176" s="121"/>
    </row>
    <row r="177" spans="1:12">
      <c r="A177" s="428"/>
      <c r="B177" s="120"/>
      <c r="C177" s="429"/>
      <c r="D177" s="121"/>
      <c r="E177" s="121"/>
      <c r="F177" s="121"/>
      <c r="G177" s="121"/>
      <c r="H177" s="121"/>
      <c r="I177" s="121"/>
      <c r="J177" s="121"/>
      <c r="K177" s="121"/>
      <c r="L177" s="121"/>
    </row>
    <row r="178" spans="1:12">
      <c r="A178" s="428"/>
      <c r="B178" s="120"/>
      <c r="C178" s="429"/>
      <c r="D178" s="121"/>
      <c r="E178" s="121"/>
      <c r="F178" s="121"/>
      <c r="G178" s="121"/>
      <c r="H178" s="121"/>
      <c r="I178" s="121"/>
      <c r="J178" s="121"/>
      <c r="K178" s="121"/>
      <c r="L178" s="121"/>
    </row>
    <row r="179" spans="1:12">
      <c r="A179" s="428"/>
      <c r="B179" s="120"/>
      <c r="C179" s="429"/>
      <c r="D179" s="121"/>
      <c r="E179" s="121"/>
      <c r="F179" s="121"/>
      <c r="G179" s="121"/>
      <c r="H179" s="121"/>
      <c r="I179" s="121"/>
      <c r="J179" s="121"/>
      <c r="K179" s="121"/>
      <c r="L179" s="121"/>
    </row>
    <row r="180" spans="1:12">
      <c r="A180" s="428"/>
      <c r="B180" s="120"/>
      <c r="C180" s="429"/>
      <c r="D180" s="121"/>
      <c r="E180" s="121"/>
      <c r="F180" s="121"/>
      <c r="G180" s="121"/>
      <c r="H180" s="121"/>
      <c r="I180" s="121"/>
      <c r="J180" s="121"/>
      <c r="K180" s="121"/>
      <c r="L180" s="121"/>
    </row>
    <row r="181" spans="1:12">
      <c r="A181" s="428"/>
      <c r="B181" s="120"/>
      <c r="C181" s="429"/>
      <c r="D181" s="121"/>
      <c r="E181" s="121"/>
      <c r="F181" s="121"/>
      <c r="G181" s="121"/>
      <c r="H181" s="121"/>
      <c r="I181" s="121"/>
      <c r="J181" s="121"/>
      <c r="K181" s="121"/>
      <c r="L181" s="121"/>
    </row>
    <row r="182" spans="1:12">
      <c r="A182" s="428"/>
      <c r="B182" s="120"/>
      <c r="C182" s="429"/>
      <c r="D182" s="121"/>
      <c r="E182" s="121"/>
      <c r="F182" s="121"/>
      <c r="G182" s="121"/>
      <c r="H182" s="121"/>
      <c r="I182" s="121"/>
      <c r="J182" s="121"/>
      <c r="K182" s="121"/>
      <c r="L182" s="121"/>
    </row>
    <row r="183" spans="1:12">
      <c r="A183" s="428"/>
      <c r="B183" s="432"/>
      <c r="C183" s="433"/>
      <c r="D183" s="121"/>
      <c r="E183" s="121"/>
      <c r="F183" s="121"/>
      <c r="G183" s="121"/>
      <c r="H183" s="121"/>
      <c r="I183" s="121"/>
      <c r="J183" s="121"/>
      <c r="K183" s="121"/>
      <c r="L183" s="121"/>
    </row>
    <row r="184" spans="1:12">
      <c r="D184" s="121"/>
      <c r="E184" s="121"/>
      <c r="F184" s="121"/>
      <c r="G184" s="121"/>
      <c r="H184" s="121"/>
      <c r="I184" s="121"/>
      <c r="J184" s="121"/>
      <c r="K184" s="121"/>
      <c r="L184" s="121"/>
    </row>
    <row r="185" spans="1:12">
      <c r="D185" s="121"/>
      <c r="E185" s="121"/>
      <c r="F185" s="121"/>
      <c r="G185" s="121"/>
      <c r="H185" s="121"/>
      <c r="I185" s="121"/>
      <c r="J185" s="121"/>
      <c r="K185" s="121"/>
      <c r="L185" s="121"/>
    </row>
    <row r="186" spans="1:12">
      <c r="D186" s="121"/>
      <c r="E186" s="121"/>
      <c r="F186" s="121"/>
      <c r="G186" s="121"/>
      <c r="H186" s="121"/>
      <c r="I186" s="121"/>
      <c r="J186" s="121"/>
      <c r="K186" s="121"/>
      <c r="L186" s="121"/>
    </row>
    <row r="187" spans="1:12">
      <c r="D187" s="121"/>
      <c r="E187" s="121"/>
      <c r="F187" s="121"/>
      <c r="G187" s="121"/>
      <c r="H187" s="121"/>
      <c r="I187" s="121"/>
      <c r="J187" s="121"/>
      <c r="K187" s="121"/>
      <c r="L187" s="121"/>
    </row>
    <row r="188" spans="1:12">
      <c r="D188" s="121"/>
      <c r="E188" s="121"/>
      <c r="F188" s="121"/>
      <c r="G188" s="121"/>
      <c r="H188" s="121"/>
      <c r="I188" s="121"/>
      <c r="J188" s="121"/>
      <c r="K188" s="121"/>
      <c r="L188" s="121"/>
    </row>
    <row r="189" spans="1:12">
      <c r="D189" s="121"/>
      <c r="E189" s="121"/>
      <c r="F189" s="121"/>
      <c r="G189" s="121"/>
      <c r="H189" s="121"/>
      <c r="I189" s="121"/>
      <c r="J189" s="121"/>
      <c r="K189" s="121"/>
      <c r="L189" s="121"/>
    </row>
    <row r="190" spans="1:12">
      <c r="D190" s="121"/>
      <c r="E190" s="121"/>
      <c r="F190" s="121"/>
      <c r="G190" s="121"/>
      <c r="H190" s="121"/>
      <c r="I190" s="121"/>
      <c r="J190" s="121"/>
      <c r="K190" s="121"/>
      <c r="L190" s="121"/>
    </row>
    <row r="191" spans="1:12">
      <c r="D191" s="121"/>
      <c r="E191" s="121"/>
      <c r="F191" s="121"/>
      <c r="G191" s="121"/>
      <c r="H191" s="121"/>
      <c r="I191" s="121"/>
      <c r="J191" s="121"/>
      <c r="K191" s="121"/>
      <c r="L191" s="121"/>
    </row>
    <row r="192" spans="1:12">
      <c r="D192" s="121"/>
      <c r="E192" s="121"/>
      <c r="F192" s="121"/>
      <c r="G192" s="121"/>
      <c r="H192" s="121"/>
      <c r="I192" s="121"/>
      <c r="J192" s="121"/>
      <c r="K192" s="121"/>
      <c r="L192" s="121"/>
    </row>
    <row r="193" spans="4:12">
      <c r="D193" s="121"/>
      <c r="E193" s="427"/>
      <c r="F193" s="427"/>
      <c r="G193" s="427"/>
      <c r="H193" s="121"/>
      <c r="I193" s="121"/>
      <c r="J193" s="121"/>
      <c r="K193" s="121"/>
      <c r="L193" s="121"/>
    </row>
    <row r="194" spans="4:12">
      <c r="D194" s="121"/>
      <c r="E194" s="121"/>
      <c r="F194" s="121"/>
      <c r="G194" s="121"/>
      <c r="H194" s="121"/>
      <c r="I194" s="121"/>
      <c r="J194" s="121"/>
      <c r="K194" s="121"/>
      <c r="L194" s="121"/>
    </row>
    <row r="195" spans="4:12">
      <c r="D195" s="121"/>
      <c r="E195" s="121"/>
      <c r="F195" s="121"/>
      <c r="G195" s="121"/>
      <c r="H195" s="121"/>
      <c r="I195" s="121"/>
      <c r="J195" s="121"/>
      <c r="K195" s="121"/>
      <c r="L195" s="121"/>
    </row>
    <row r="196" spans="4:12">
      <c r="D196" s="121"/>
      <c r="E196" s="121"/>
      <c r="F196" s="121"/>
      <c r="G196" s="121"/>
      <c r="H196" s="121"/>
      <c r="I196" s="121"/>
      <c r="J196" s="121"/>
      <c r="K196" s="121"/>
      <c r="L196" s="121"/>
    </row>
    <row r="197" spans="4:12">
      <c r="D197" s="121"/>
      <c r="E197" s="121"/>
      <c r="F197" s="121"/>
      <c r="G197" s="121"/>
      <c r="H197" s="121"/>
      <c r="I197" s="121"/>
      <c r="J197" s="121"/>
      <c r="K197" s="121"/>
      <c r="L197" s="121"/>
    </row>
    <row r="198" spans="4:12">
      <c r="D198" s="121"/>
      <c r="E198" s="121"/>
      <c r="F198" s="121"/>
      <c r="G198" s="121"/>
      <c r="H198" s="121"/>
      <c r="I198" s="121"/>
      <c r="J198" s="121"/>
      <c r="K198" s="121"/>
      <c r="L198" s="121"/>
    </row>
    <row r="199" spans="4:12">
      <c r="D199" s="121"/>
      <c r="E199" s="121"/>
      <c r="F199" s="121"/>
      <c r="G199" s="121"/>
      <c r="H199" s="121"/>
      <c r="I199" s="121"/>
      <c r="J199" s="121"/>
      <c r="K199" s="121"/>
      <c r="L199" s="121"/>
    </row>
    <row r="200" spans="4:12">
      <c r="D200" s="121"/>
      <c r="E200" s="121"/>
      <c r="F200" s="121"/>
      <c r="G200" s="121"/>
      <c r="H200" s="121"/>
      <c r="I200" s="121"/>
      <c r="J200" s="121"/>
      <c r="K200" s="121"/>
      <c r="L200" s="121"/>
    </row>
    <row r="201" spans="4:12">
      <c r="D201" s="121"/>
      <c r="E201" s="121"/>
      <c r="F201" s="121"/>
      <c r="G201" s="121"/>
      <c r="H201" s="121"/>
      <c r="I201" s="121"/>
      <c r="J201" s="121"/>
      <c r="K201" s="121"/>
      <c r="L201" s="121"/>
    </row>
    <row r="202" spans="4:12">
      <c r="D202" s="121"/>
      <c r="E202" s="121"/>
      <c r="F202" s="121"/>
      <c r="G202" s="121"/>
      <c r="H202" s="121"/>
      <c r="I202" s="121"/>
      <c r="J202" s="121"/>
      <c r="K202" s="121"/>
      <c r="L202" s="121"/>
    </row>
    <row r="203" spans="4:12">
      <c r="D203" s="121"/>
      <c r="E203" s="121"/>
      <c r="F203" s="121"/>
      <c r="G203" s="121"/>
      <c r="H203" s="121"/>
      <c r="I203" s="121"/>
      <c r="J203" s="121"/>
      <c r="K203" s="121"/>
      <c r="L203" s="121"/>
    </row>
    <row r="204" spans="4:12">
      <c r="D204" s="121"/>
      <c r="E204" s="121"/>
      <c r="F204" s="121"/>
      <c r="G204" s="121"/>
      <c r="H204" s="121"/>
      <c r="I204" s="121"/>
      <c r="J204" s="121"/>
      <c r="K204" s="121"/>
      <c r="L204" s="121"/>
    </row>
    <row r="205" spans="4:12">
      <c r="D205" s="121"/>
      <c r="E205" s="121"/>
      <c r="F205" s="121"/>
      <c r="G205" s="121"/>
      <c r="H205" s="121"/>
      <c r="I205" s="121"/>
      <c r="J205" s="121"/>
      <c r="K205" s="121"/>
      <c r="L205" s="121"/>
    </row>
    <row r="206" spans="4:12">
      <c r="D206" s="121"/>
      <c r="E206" s="121"/>
      <c r="F206" s="121"/>
      <c r="G206" s="121"/>
      <c r="H206" s="121"/>
      <c r="I206" s="121"/>
      <c r="J206" s="121"/>
      <c r="K206" s="121"/>
      <c r="L206" s="121"/>
    </row>
    <row r="207" spans="4:12">
      <c r="D207" s="121"/>
      <c r="E207" s="121"/>
      <c r="F207" s="121"/>
      <c r="G207" s="121"/>
      <c r="H207" s="121"/>
      <c r="I207" s="121"/>
      <c r="J207" s="121"/>
      <c r="K207" s="121"/>
      <c r="L207" s="121"/>
    </row>
    <row r="208" spans="4:12">
      <c r="D208" s="121"/>
      <c r="E208" s="121"/>
      <c r="F208" s="121"/>
      <c r="G208" s="121"/>
      <c r="H208" s="121"/>
      <c r="I208" s="121"/>
      <c r="J208" s="121"/>
      <c r="K208" s="121"/>
      <c r="L208" s="121"/>
    </row>
    <row r="209" spans="4:12">
      <c r="D209" s="121"/>
      <c r="E209" s="121"/>
      <c r="F209" s="121"/>
      <c r="G209" s="121"/>
      <c r="H209" s="121"/>
      <c r="I209" s="121"/>
      <c r="J209" s="121"/>
      <c r="K209" s="121"/>
      <c r="L209" s="121"/>
    </row>
    <row r="210" spans="4:12">
      <c r="D210" s="121"/>
      <c r="E210" s="121"/>
      <c r="F210" s="121"/>
      <c r="G210" s="121"/>
      <c r="H210" s="121"/>
      <c r="I210" s="121"/>
      <c r="J210" s="121"/>
      <c r="K210" s="121"/>
      <c r="L210" s="121"/>
    </row>
    <row r="211" spans="4:12">
      <c r="D211" s="121"/>
      <c r="E211" s="121"/>
      <c r="F211" s="121"/>
      <c r="G211" s="121"/>
      <c r="H211" s="121"/>
      <c r="I211" s="121"/>
      <c r="J211" s="121"/>
      <c r="K211" s="121"/>
      <c r="L211" s="121"/>
    </row>
    <row r="212" spans="4:12">
      <c r="D212" s="121"/>
      <c r="E212" s="121"/>
      <c r="F212" s="121"/>
      <c r="G212" s="121"/>
      <c r="H212" s="121"/>
      <c r="I212" s="121"/>
      <c r="J212" s="121"/>
      <c r="K212" s="121"/>
      <c r="L212" s="121"/>
    </row>
    <row r="213" spans="4:12">
      <c r="D213" s="121"/>
      <c r="E213" s="121"/>
      <c r="F213" s="121"/>
      <c r="G213" s="121"/>
      <c r="H213" s="121"/>
      <c r="I213" s="121"/>
      <c r="J213" s="121"/>
      <c r="K213" s="121"/>
      <c r="L213" s="121"/>
    </row>
    <row r="214" spans="4:12">
      <c r="D214" s="121"/>
      <c r="E214" s="121"/>
      <c r="F214" s="121"/>
      <c r="G214" s="121"/>
      <c r="H214" s="121"/>
      <c r="I214" s="121"/>
      <c r="J214" s="121"/>
      <c r="K214" s="121"/>
      <c r="L214" s="121"/>
    </row>
    <row r="215" spans="4:12">
      <c r="D215" s="121"/>
      <c r="E215" s="121"/>
      <c r="F215" s="121"/>
      <c r="G215" s="121"/>
      <c r="H215" s="121"/>
      <c r="I215" s="121"/>
      <c r="J215" s="121"/>
      <c r="K215" s="121"/>
      <c r="L215" s="121"/>
    </row>
    <row r="216" spans="4:12">
      <c r="D216" s="121"/>
      <c r="E216" s="121"/>
      <c r="F216" s="121"/>
      <c r="G216" s="121"/>
      <c r="H216" s="121"/>
      <c r="I216" s="121"/>
      <c r="J216" s="121"/>
      <c r="K216" s="121"/>
      <c r="L216" s="121"/>
    </row>
    <row r="217" spans="4:12">
      <c r="D217" s="121"/>
      <c r="E217" s="121"/>
      <c r="F217" s="121"/>
      <c r="G217" s="121"/>
      <c r="H217" s="121"/>
      <c r="I217" s="121"/>
      <c r="J217" s="121"/>
      <c r="K217" s="121"/>
      <c r="L217" s="121"/>
    </row>
    <row r="218" spans="4:12">
      <c r="D218" s="121"/>
      <c r="E218" s="121"/>
      <c r="F218" s="121"/>
      <c r="G218" s="121"/>
      <c r="H218" s="121"/>
      <c r="I218" s="121"/>
      <c r="J218" s="121"/>
      <c r="K218" s="121"/>
      <c r="L218" s="121"/>
    </row>
    <row r="219" spans="4:12">
      <c r="D219" s="121"/>
      <c r="E219" s="121"/>
      <c r="F219" s="121"/>
      <c r="G219" s="121"/>
      <c r="H219" s="121"/>
      <c r="I219" s="121"/>
      <c r="J219" s="121"/>
      <c r="K219" s="121"/>
      <c r="L219" s="121"/>
    </row>
    <row r="220" spans="4:12">
      <c r="D220" s="121"/>
      <c r="E220" s="121"/>
      <c r="F220" s="121"/>
      <c r="G220" s="121"/>
      <c r="H220" s="121"/>
      <c r="I220" s="121"/>
      <c r="J220" s="121"/>
      <c r="K220" s="121"/>
      <c r="L220" s="121"/>
    </row>
    <row r="221" spans="4:12">
      <c r="D221" s="121"/>
      <c r="E221" s="121"/>
      <c r="F221" s="121"/>
      <c r="G221" s="121"/>
      <c r="H221" s="121"/>
      <c r="I221" s="121"/>
      <c r="J221" s="121"/>
      <c r="K221" s="121"/>
      <c r="L221" s="121"/>
    </row>
    <row r="222" spans="4:12">
      <c r="D222" s="121"/>
      <c r="E222" s="121"/>
      <c r="F222" s="121"/>
      <c r="G222" s="121"/>
      <c r="H222" s="121"/>
      <c r="I222" s="121"/>
      <c r="J222" s="121"/>
      <c r="K222" s="121"/>
      <c r="L222" s="121"/>
    </row>
    <row r="223" spans="4:12">
      <c r="D223" s="121"/>
      <c r="E223" s="121"/>
      <c r="F223" s="121"/>
      <c r="G223" s="121"/>
      <c r="H223" s="121"/>
      <c r="I223" s="121"/>
      <c r="J223" s="121"/>
      <c r="K223" s="121"/>
      <c r="L223" s="121"/>
    </row>
    <row r="224" spans="4:12">
      <c r="D224" s="121"/>
      <c r="E224" s="121"/>
      <c r="F224" s="121"/>
      <c r="G224" s="121"/>
      <c r="H224" s="121"/>
      <c r="I224" s="121"/>
      <c r="J224" s="121"/>
      <c r="K224" s="121"/>
      <c r="L224" s="121"/>
    </row>
  </sheetData>
  <mergeCells count="2">
    <mergeCell ref="B1:G1"/>
    <mergeCell ref="A3:G3"/>
  </mergeCells>
  <pageMargins left="0.39370078740157483" right="0.39370078740157483" top="0.74803149606299213" bottom="0.74803149606299213" header="0.31496062992125984" footer="0.31496062992125984"/>
  <pageSetup paperSize="8" scale="92" orientation="portrait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18"/>
  <sheetViews>
    <sheetView zoomScaleNormal="100" workbookViewId="0">
      <selection activeCell="B5" sqref="B5"/>
    </sheetView>
  </sheetViews>
  <sheetFormatPr defaultRowHeight="14.4"/>
  <cols>
    <col min="1" max="1" width="8.109375" customWidth="1"/>
    <col min="2" max="2" width="41" customWidth="1"/>
    <col min="3" max="3" width="32.88671875" customWidth="1"/>
    <col min="257" max="257" width="8.109375" customWidth="1"/>
    <col min="258" max="258" width="41" customWidth="1"/>
    <col min="259" max="259" width="32.88671875" customWidth="1"/>
    <col min="513" max="513" width="8.109375" customWidth="1"/>
    <col min="514" max="514" width="41" customWidth="1"/>
    <col min="515" max="515" width="32.88671875" customWidth="1"/>
    <col min="769" max="769" width="8.109375" customWidth="1"/>
    <col min="770" max="770" width="41" customWidth="1"/>
    <col min="771" max="771" width="32.88671875" customWidth="1"/>
    <col min="1025" max="1025" width="8.109375" customWidth="1"/>
    <col min="1026" max="1026" width="41" customWidth="1"/>
    <col min="1027" max="1027" width="32.88671875" customWidth="1"/>
    <col min="1281" max="1281" width="8.109375" customWidth="1"/>
    <col min="1282" max="1282" width="41" customWidth="1"/>
    <col min="1283" max="1283" width="32.88671875" customWidth="1"/>
    <col min="1537" max="1537" width="8.109375" customWidth="1"/>
    <col min="1538" max="1538" width="41" customWidth="1"/>
    <col min="1539" max="1539" width="32.88671875" customWidth="1"/>
    <col min="1793" max="1793" width="8.109375" customWidth="1"/>
    <col min="1794" max="1794" width="41" customWidth="1"/>
    <col min="1795" max="1795" width="32.88671875" customWidth="1"/>
    <col min="2049" max="2049" width="8.109375" customWidth="1"/>
    <col min="2050" max="2050" width="41" customWidth="1"/>
    <col min="2051" max="2051" width="32.88671875" customWidth="1"/>
    <col min="2305" max="2305" width="8.109375" customWidth="1"/>
    <col min="2306" max="2306" width="41" customWidth="1"/>
    <col min="2307" max="2307" width="32.88671875" customWidth="1"/>
    <col min="2561" max="2561" width="8.109375" customWidth="1"/>
    <col min="2562" max="2562" width="41" customWidth="1"/>
    <col min="2563" max="2563" width="32.88671875" customWidth="1"/>
    <col min="2817" max="2817" width="8.109375" customWidth="1"/>
    <col min="2818" max="2818" width="41" customWidth="1"/>
    <col min="2819" max="2819" width="32.88671875" customWidth="1"/>
    <col min="3073" max="3073" width="8.109375" customWidth="1"/>
    <col min="3074" max="3074" width="41" customWidth="1"/>
    <col min="3075" max="3075" width="32.88671875" customWidth="1"/>
    <col min="3329" max="3329" width="8.109375" customWidth="1"/>
    <col min="3330" max="3330" width="41" customWidth="1"/>
    <col min="3331" max="3331" width="32.88671875" customWidth="1"/>
    <col min="3585" max="3585" width="8.109375" customWidth="1"/>
    <col min="3586" max="3586" width="41" customWidth="1"/>
    <col min="3587" max="3587" width="32.88671875" customWidth="1"/>
    <col min="3841" max="3841" width="8.109375" customWidth="1"/>
    <col min="3842" max="3842" width="41" customWidth="1"/>
    <col min="3843" max="3843" width="32.88671875" customWidth="1"/>
    <col min="4097" max="4097" width="8.109375" customWidth="1"/>
    <col min="4098" max="4098" width="41" customWidth="1"/>
    <col min="4099" max="4099" width="32.88671875" customWidth="1"/>
    <col min="4353" max="4353" width="8.109375" customWidth="1"/>
    <col min="4354" max="4354" width="41" customWidth="1"/>
    <col min="4355" max="4355" width="32.88671875" customWidth="1"/>
    <col min="4609" max="4609" width="8.109375" customWidth="1"/>
    <col min="4610" max="4610" width="41" customWidth="1"/>
    <col min="4611" max="4611" width="32.88671875" customWidth="1"/>
    <col min="4865" max="4865" width="8.109375" customWidth="1"/>
    <col min="4866" max="4866" width="41" customWidth="1"/>
    <col min="4867" max="4867" width="32.88671875" customWidth="1"/>
    <col min="5121" max="5121" width="8.109375" customWidth="1"/>
    <col min="5122" max="5122" width="41" customWidth="1"/>
    <col min="5123" max="5123" width="32.88671875" customWidth="1"/>
    <col min="5377" max="5377" width="8.109375" customWidth="1"/>
    <col min="5378" max="5378" width="41" customWidth="1"/>
    <col min="5379" max="5379" width="32.88671875" customWidth="1"/>
    <col min="5633" max="5633" width="8.109375" customWidth="1"/>
    <col min="5634" max="5634" width="41" customWidth="1"/>
    <col min="5635" max="5635" width="32.88671875" customWidth="1"/>
    <col min="5889" max="5889" width="8.109375" customWidth="1"/>
    <col min="5890" max="5890" width="41" customWidth="1"/>
    <col min="5891" max="5891" width="32.88671875" customWidth="1"/>
    <col min="6145" max="6145" width="8.109375" customWidth="1"/>
    <col min="6146" max="6146" width="41" customWidth="1"/>
    <col min="6147" max="6147" width="32.88671875" customWidth="1"/>
    <col min="6401" max="6401" width="8.109375" customWidth="1"/>
    <col min="6402" max="6402" width="41" customWidth="1"/>
    <col min="6403" max="6403" width="32.88671875" customWidth="1"/>
    <col min="6657" max="6657" width="8.109375" customWidth="1"/>
    <col min="6658" max="6658" width="41" customWidth="1"/>
    <col min="6659" max="6659" width="32.88671875" customWidth="1"/>
    <col min="6913" max="6913" width="8.109375" customWidth="1"/>
    <col min="6914" max="6914" width="41" customWidth="1"/>
    <col min="6915" max="6915" width="32.88671875" customWidth="1"/>
    <col min="7169" max="7169" width="8.109375" customWidth="1"/>
    <col min="7170" max="7170" width="41" customWidth="1"/>
    <col min="7171" max="7171" width="32.88671875" customWidth="1"/>
    <col min="7425" max="7425" width="8.109375" customWidth="1"/>
    <col min="7426" max="7426" width="41" customWidth="1"/>
    <col min="7427" max="7427" width="32.88671875" customWidth="1"/>
    <col min="7681" max="7681" width="8.109375" customWidth="1"/>
    <col min="7682" max="7682" width="41" customWidth="1"/>
    <col min="7683" max="7683" width="32.88671875" customWidth="1"/>
    <col min="7937" max="7937" width="8.109375" customWidth="1"/>
    <col min="7938" max="7938" width="41" customWidth="1"/>
    <col min="7939" max="7939" width="32.88671875" customWidth="1"/>
    <col min="8193" max="8193" width="8.109375" customWidth="1"/>
    <col min="8194" max="8194" width="41" customWidth="1"/>
    <col min="8195" max="8195" width="32.88671875" customWidth="1"/>
    <col min="8449" max="8449" width="8.109375" customWidth="1"/>
    <col min="8450" max="8450" width="41" customWidth="1"/>
    <col min="8451" max="8451" width="32.88671875" customWidth="1"/>
    <col min="8705" max="8705" width="8.109375" customWidth="1"/>
    <col min="8706" max="8706" width="41" customWidth="1"/>
    <col min="8707" max="8707" width="32.88671875" customWidth="1"/>
    <col min="8961" max="8961" width="8.109375" customWidth="1"/>
    <col min="8962" max="8962" width="41" customWidth="1"/>
    <col min="8963" max="8963" width="32.88671875" customWidth="1"/>
    <col min="9217" max="9217" width="8.109375" customWidth="1"/>
    <col min="9218" max="9218" width="41" customWidth="1"/>
    <col min="9219" max="9219" width="32.88671875" customWidth="1"/>
    <col min="9473" max="9473" width="8.109375" customWidth="1"/>
    <col min="9474" max="9474" width="41" customWidth="1"/>
    <col min="9475" max="9475" width="32.88671875" customWidth="1"/>
    <col min="9729" max="9729" width="8.109375" customWidth="1"/>
    <col min="9730" max="9730" width="41" customWidth="1"/>
    <col min="9731" max="9731" width="32.88671875" customWidth="1"/>
    <col min="9985" max="9985" width="8.109375" customWidth="1"/>
    <col min="9986" max="9986" width="41" customWidth="1"/>
    <col min="9987" max="9987" width="32.88671875" customWidth="1"/>
    <col min="10241" max="10241" width="8.109375" customWidth="1"/>
    <col min="10242" max="10242" width="41" customWidth="1"/>
    <col min="10243" max="10243" width="32.88671875" customWidth="1"/>
    <col min="10497" max="10497" width="8.109375" customWidth="1"/>
    <col min="10498" max="10498" width="41" customWidth="1"/>
    <col min="10499" max="10499" width="32.88671875" customWidth="1"/>
    <col min="10753" max="10753" width="8.109375" customWidth="1"/>
    <col min="10754" max="10754" width="41" customWidth="1"/>
    <col min="10755" max="10755" width="32.88671875" customWidth="1"/>
    <col min="11009" max="11009" width="8.109375" customWidth="1"/>
    <col min="11010" max="11010" width="41" customWidth="1"/>
    <col min="11011" max="11011" width="32.88671875" customWidth="1"/>
    <col min="11265" max="11265" width="8.109375" customWidth="1"/>
    <col min="11266" max="11266" width="41" customWidth="1"/>
    <col min="11267" max="11267" width="32.88671875" customWidth="1"/>
    <col min="11521" max="11521" width="8.109375" customWidth="1"/>
    <col min="11522" max="11522" width="41" customWidth="1"/>
    <col min="11523" max="11523" width="32.88671875" customWidth="1"/>
    <col min="11777" max="11777" width="8.109375" customWidth="1"/>
    <col min="11778" max="11778" width="41" customWidth="1"/>
    <col min="11779" max="11779" width="32.88671875" customWidth="1"/>
    <col min="12033" max="12033" width="8.109375" customWidth="1"/>
    <col min="12034" max="12034" width="41" customWidth="1"/>
    <col min="12035" max="12035" width="32.88671875" customWidth="1"/>
    <col min="12289" max="12289" width="8.109375" customWidth="1"/>
    <col min="12290" max="12290" width="41" customWidth="1"/>
    <col min="12291" max="12291" width="32.88671875" customWidth="1"/>
    <col min="12545" max="12545" width="8.109375" customWidth="1"/>
    <col min="12546" max="12546" width="41" customWidth="1"/>
    <col min="12547" max="12547" width="32.88671875" customWidth="1"/>
    <col min="12801" max="12801" width="8.109375" customWidth="1"/>
    <col min="12802" max="12802" width="41" customWidth="1"/>
    <col min="12803" max="12803" width="32.88671875" customWidth="1"/>
    <col min="13057" max="13057" width="8.109375" customWidth="1"/>
    <col min="13058" max="13058" width="41" customWidth="1"/>
    <col min="13059" max="13059" width="32.88671875" customWidth="1"/>
    <col min="13313" max="13313" width="8.109375" customWidth="1"/>
    <col min="13314" max="13314" width="41" customWidth="1"/>
    <col min="13315" max="13315" width="32.88671875" customWidth="1"/>
    <col min="13569" max="13569" width="8.109375" customWidth="1"/>
    <col min="13570" max="13570" width="41" customWidth="1"/>
    <col min="13571" max="13571" width="32.88671875" customWidth="1"/>
    <col min="13825" max="13825" width="8.109375" customWidth="1"/>
    <col min="13826" max="13826" width="41" customWidth="1"/>
    <col min="13827" max="13827" width="32.88671875" customWidth="1"/>
    <col min="14081" max="14081" width="8.109375" customWidth="1"/>
    <col min="14082" max="14082" width="41" customWidth="1"/>
    <col min="14083" max="14083" width="32.88671875" customWidth="1"/>
    <col min="14337" max="14337" width="8.109375" customWidth="1"/>
    <col min="14338" max="14338" width="41" customWidth="1"/>
    <col min="14339" max="14339" width="32.88671875" customWidth="1"/>
    <col min="14593" max="14593" width="8.109375" customWidth="1"/>
    <col min="14594" max="14594" width="41" customWidth="1"/>
    <col min="14595" max="14595" width="32.88671875" customWidth="1"/>
    <col min="14849" max="14849" width="8.109375" customWidth="1"/>
    <col min="14850" max="14850" width="41" customWidth="1"/>
    <col min="14851" max="14851" width="32.88671875" customWidth="1"/>
    <col min="15105" max="15105" width="8.109375" customWidth="1"/>
    <col min="15106" max="15106" width="41" customWidth="1"/>
    <col min="15107" max="15107" width="32.88671875" customWidth="1"/>
    <col min="15361" max="15361" width="8.109375" customWidth="1"/>
    <col min="15362" max="15362" width="41" customWidth="1"/>
    <col min="15363" max="15363" width="32.88671875" customWidth="1"/>
    <col min="15617" max="15617" width="8.109375" customWidth="1"/>
    <col min="15618" max="15618" width="41" customWidth="1"/>
    <col min="15619" max="15619" width="32.88671875" customWidth="1"/>
    <col min="15873" max="15873" width="8.109375" customWidth="1"/>
    <col min="15874" max="15874" width="41" customWidth="1"/>
    <col min="15875" max="15875" width="32.88671875" customWidth="1"/>
    <col min="16129" max="16129" width="8.109375" customWidth="1"/>
    <col min="16130" max="16130" width="41" customWidth="1"/>
    <col min="16131" max="16131" width="32.88671875" customWidth="1"/>
  </cols>
  <sheetData>
    <row r="1" spans="1:3" ht="15.6">
      <c r="A1" s="152"/>
      <c r="B1" s="705" t="s">
        <v>703</v>
      </c>
      <c r="C1" s="737"/>
    </row>
    <row r="2" spans="1:3" ht="15.6">
      <c r="A2" s="152"/>
      <c r="B2" s="152"/>
      <c r="C2" s="152"/>
    </row>
    <row r="3" spans="1:3" ht="15.6">
      <c r="A3" s="152"/>
      <c r="B3" s="152"/>
      <c r="C3" s="152"/>
    </row>
    <row r="4" spans="1:3" ht="15.6">
      <c r="A4" s="152"/>
      <c r="B4" s="731" t="s">
        <v>44</v>
      </c>
      <c r="C4" s="736"/>
    </row>
    <row r="5" spans="1:3" ht="15.6">
      <c r="A5" s="152"/>
      <c r="B5" s="159"/>
      <c r="C5" s="160"/>
    </row>
    <row r="6" spans="1:3" ht="15.6">
      <c r="A6" s="734" t="s">
        <v>691</v>
      </c>
      <c r="B6" s="735"/>
      <c r="C6" s="735"/>
    </row>
    <row r="7" spans="1:3" ht="15.6">
      <c r="A7" s="151"/>
      <c r="B7" s="151" t="s">
        <v>53</v>
      </c>
      <c r="C7" s="151" t="s">
        <v>235</v>
      </c>
    </row>
    <row r="8" spans="1:3" ht="15.6">
      <c r="A8" s="151">
        <v>1</v>
      </c>
      <c r="B8" s="151">
        <v>2</v>
      </c>
      <c r="C8" s="151">
        <v>3</v>
      </c>
    </row>
    <row r="9" spans="1:3" ht="31.2">
      <c r="A9" s="153">
        <v>1</v>
      </c>
      <c r="B9" s="154" t="s">
        <v>236</v>
      </c>
      <c r="C9" s="155">
        <v>17507038</v>
      </c>
    </row>
    <row r="10" spans="1:3" ht="31.2">
      <c r="A10" s="153">
        <v>2</v>
      </c>
      <c r="B10" s="154" t="s">
        <v>237</v>
      </c>
      <c r="C10" s="155">
        <v>25697086</v>
      </c>
    </row>
    <row r="11" spans="1:3" ht="31.2">
      <c r="A11" s="156">
        <v>3</v>
      </c>
      <c r="B11" s="157" t="s">
        <v>238</v>
      </c>
      <c r="C11" s="158">
        <v>-8190048</v>
      </c>
    </row>
    <row r="12" spans="1:3" ht="31.2">
      <c r="A12" s="153">
        <v>4</v>
      </c>
      <c r="B12" s="154" t="s">
        <v>239</v>
      </c>
      <c r="C12" s="155">
        <v>18823114</v>
      </c>
    </row>
    <row r="13" spans="1:3" ht="31.2">
      <c r="A13" s="153">
        <v>5</v>
      </c>
      <c r="B13" s="154" t="s">
        <v>240</v>
      </c>
      <c r="C13" s="155">
        <v>437372</v>
      </c>
    </row>
    <row r="14" spans="1:3" ht="31.2">
      <c r="A14" s="156">
        <v>6</v>
      </c>
      <c r="B14" s="157" t="s">
        <v>241</v>
      </c>
      <c r="C14" s="158">
        <v>18385742</v>
      </c>
    </row>
    <row r="15" spans="1:3" ht="31.2">
      <c r="A15" s="156">
        <v>7</v>
      </c>
      <c r="B15" s="157" t="s">
        <v>242</v>
      </c>
      <c r="C15" s="158">
        <v>10195694</v>
      </c>
    </row>
    <row r="16" spans="1:3" ht="15.6">
      <c r="A16" s="156">
        <v>8</v>
      </c>
      <c r="B16" s="157" t="s">
        <v>243</v>
      </c>
      <c r="C16" s="158">
        <v>10195694</v>
      </c>
    </row>
    <row r="17" spans="1:3" ht="31.2">
      <c r="A17" s="156">
        <v>9</v>
      </c>
      <c r="B17" s="157" t="s">
        <v>588</v>
      </c>
      <c r="C17" s="158">
        <v>151861</v>
      </c>
    </row>
    <row r="18" spans="1:3" ht="55.5" customHeight="1">
      <c r="A18" s="156">
        <v>10</v>
      </c>
      <c r="B18" s="157" t="s">
        <v>244</v>
      </c>
      <c r="C18" s="158">
        <v>10043833</v>
      </c>
    </row>
  </sheetData>
  <mergeCells count="3">
    <mergeCell ref="A6:C6"/>
    <mergeCell ref="B4:C4"/>
    <mergeCell ref="B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59"/>
  <sheetViews>
    <sheetView zoomScaleNormal="100" workbookViewId="0">
      <selection activeCell="C13" sqref="C13"/>
    </sheetView>
  </sheetViews>
  <sheetFormatPr defaultRowHeight="14.4"/>
  <cols>
    <col min="1" max="1" width="8.109375" customWidth="1"/>
    <col min="2" max="2" width="41" customWidth="1"/>
    <col min="3" max="3" width="32.88671875" customWidth="1"/>
    <col min="4" max="4" width="26.88671875" customWidth="1"/>
    <col min="5" max="5" width="32.88671875" customWidth="1"/>
    <col min="257" max="257" width="8.109375" customWidth="1"/>
    <col min="258" max="258" width="41" customWidth="1"/>
    <col min="259" max="261" width="32.88671875" customWidth="1"/>
    <col min="513" max="513" width="8.109375" customWidth="1"/>
    <col min="514" max="514" width="41" customWidth="1"/>
    <col min="515" max="517" width="32.88671875" customWidth="1"/>
    <col min="769" max="769" width="8.109375" customWidth="1"/>
    <col min="770" max="770" width="41" customWidth="1"/>
    <col min="771" max="773" width="32.88671875" customWidth="1"/>
    <col min="1025" max="1025" width="8.109375" customWidth="1"/>
    <col min="1026" max="1026" width="41" customWidth="1"/>
    <col min="1027" max="1029" width="32.88671875" customWidth="1"/>
    <col min="1281" max="1281" width="8.109375" customWidth="1"/>
    <col min="1282" max="1282" width="41" customWidth="1"/>
    <col min="1283" max="1285" width="32.88671875" customWidth="1"/>
    <col min="1537" max="1537" width="8.109375" customWidth="1"/>
    <col min="1538" max="1538" width="41" customWidth="1"/>
    <col min="1539" max="1541" width="32.88671875" customWidth="1"/>
    <col min="1793" max="1793" width="8.109375" customWidth="1"/>
    <col min="1794" max="1794" width="41" customWidth="1"/>
    <col min="1795" max="1797" width="32.88671875" customWidth="1"/>
    <col min="2049" max="2049" width="8.109375" customWidth="1"/>
    <col min="2050" max="2050" width="41" customWidth="1"/>
    <col min="2051" max="2053" width="32.88671875" customWidth="1"/>
    <col min="2305" max="2305" width="8.109375" customWidth="1"/>
    <col min="2306" max="2306" width="41" customWidth="1"/>
    <col min="2307" max="2309" width="32.88671875" customWidth="1"/>
    <col min="2561" max="2561" width="8.109375" customWidth="1"/>
    <col min="2562" max="2562" width="41" customWidth="1"/>
    <col min="2563" max="2565" width="32.88671875" customWidth="1"/>
    <col min="2817" max="2817" width="8.109375" customWidth="1"/>
    <col min="2818" max="2818" width="41" customWidth="1"/>
    <col min="2819" max="2821" width="32.88671875" customWidth="1"/>
    <col min="3073" max="3073" width="8.109375" customWidth="1"/>
    <col min="3074" max="3074" width="41" customWidth="1"/>
    <col min="3075" max="3077" width="32.88671875" customWidth="1"/>
    <col min="3329" max="3329" width="8.109375" customWidth="1"/>
    <col min="3330" max="3330" width="41" customWidth="1"/>
    <col min="3331" max="3333" width="32.88671875" customWidth="1"/>
    <col min="3585" max="3585" width="8.109375" customWidth="1"/>
    <col min="3586" max="3586" width="41" customWidth="1"/>
    <col min="3587" max="3589" width="32.88671875" customWidth="1"/>
    <col min="3841" max="3841" width="8.109375" customWidth="1"/>
    <col min="3842" max="3842" width="41" customWidth="1"/>
    <col min="3843" max="3845" width="32.88671875" customWidth="1"/>
    <col min="4097" max="4097" width="8.109375" customWidth="1"/>
    <col min="4098" max="4098" width="41" customWidth="1"/>
    <col min="4099" max="4101" width="32.88671875" customWidth="1"/>
    <col min="4353" max="4353" width="8.109375" customWidth="1"/>
    <col min="4354" max="4354" width="41" customWidth="1"/>
    <col min="4355" max="4357" width="32.88671875" customWidth="1"/>
    <col min="4609" max="4609" width="8.109375" customWidth="1"/>
    <col min="4610" max="4610" width="41" customWidth="1"/>
    <col min="4611" max="4613" width="32.88671875" customWidth="1"/>
    <col min="4865" max="4865" width="8.109375" customWidth="1"/>
    <col min="4866" max="4866" width="41" customWidth="1"/>
    <col min="4867" max="4869" width="32.88671875" customWidth="1"/>
    <col min="5121" max="5121" width="8.109375" customWidth="1"/>
    <col min="5122" max="5122" width="41" customWidth="1"/>
    <col min="5123" max="5125" width="32.88671875" customWidth="1"/>
    <col min="5377" max="5377" width="8.109375" customWidth="1"/>
    <col min="5378" max="5378" width="41" customWidth="1"/>
    <col min="5379" max="5381" width="32.88671875" customWidth="1"/>
    <col min="5633" max="5633" width="8.109375" customWidth="1"/>
    <col min="5634" max="5634" width="41" customWidth="1"/>
    <col min="5635" max="5637" width="32.88671875" customWidth="1"/>
    <col min="5889" max="5889" width="8.109375" customWidth="1"/>
    <col min="5890" max="5890" width="41" customWidth="1"/>
    <col min="5891" max="5893" width="32.88671875" customWidth="1"/>
    <col min="6145" max="6145" width="8.109375" customWidth="1"/>
    <col min="6146" max="6146" width="41" customWidth="1"/>
    <col min="6147" max="6149" width="32.88671875" customWidth="1"/>
    <col min="6401" max="6401" width="8.109375" customWidth="1"/>
    <col min="6402" max="6402" width="41" customWidth="1"/>
    <col min="6403" max="6405" width="32.88671875" customWidth="1"/>
    <col min="6657" max="6657" width="8.109375" customWidth="1"/>
    <col min="6658" max="6658" width="41" customWidth="1"/>
    <col min="6659" max="6661" width="32.88671875" customWidth="1"/>
    <col min="6913" max="6913" width="8.109375" customWidth="1"/>
    <col min="6914" max="6914" width="41" customWidth="1"/>
    <col min="6915" max="6917" width="32.88671875" customWidth="1"/>
    <col min="7169" max="7169" width="8.109375" customWidth="1"/>
    <col min="7170" max="7170" width="41" customWidth="1"/>
    <col min="7171" max="7173" width="32.88671875" customWidth="1"/>
    <col min="7425" max="7425" width="8.109375" customWidth="1"/>
    <col min="7426" max="7426" width="41" customWidth="1"/>
    <col min="7427" max="7429" width="32.88671875" customWidth="1"/>
    <col min="7681" max="7681" width="8.109375" customWidth="1"/>
    <col min="7682" max="7682" width="41" customWidth="1"/>
    <col min="7683" max="7685" width="32.88671875" customWidth="1"/>
    <col min="7937" max="7937" width="8.109375" customWidth="1"/>
    <col min="7938" max="7938" width="41" customWidth="1"/>
    <col min="7939" max="7941" width="32.88671875" customWidth="1"/>
    <col min="8193" max="8193" width="8.109375" customWidth="1"/>
    <col min="8194" max="8194" width="41" customWidth="1"/>
    <col min="8195" max="8197" width="32.88671875" customWidth="1"/>
    <col min="8449" max="8449" width="8.109375" customWidth="1"/>
    <col min="8450" max="8450" width="41" customWidth="1"/>
    <col min="8451" max="8453" width="32.88671875" customWidth="1"/>
    <col min="8705" max="8705" width="8.109375" customWidth="1"/>
    <col min="8706" max="8706" width="41" customWidth="1"/>
    <col min="8707" max="8709" width="32.88671875" customWidth="1"/>
    <col min="8961" max="8961" width="8.109375" customWidth="1"/>
    <col min="8962" max="8962" width="41" customWidth="1"/>
    <col min="8963" max="8965" width="32.88671875" customWidth="1"/>
    <col min="9217" max="9217" width="8.109375" customWidth="1"/>
    <col min="9218" max="9218" width="41" customWidth="1"/>
    <col min="9219" max="9221" width="32.88671875" customWidth="1"/>
    <col min="9473" max="9473" width="8.109375" customWidth="1"/>
    <col min="9474" max="9474" width="41" customWidth="1"/>
    <col min="9475" max="9477" width="32.88671875" customWidth="1"/>
    <col min="9729" max="9729" width="8.109375" customWidth="1"/>
    <col min="9730" max="9730" width="41" customWidth="1"/>
    <col min="9731" max="9733" width="32.88671875" customWidth="1"/>
    <col min="9985" max="9985" width="8.109375" customWidth="1"/>
    <col min="9986" max="9986" width="41" customWidth="1"/>
    <col min="9987" max="9989" width="32.88671875" customWidth="1"/>
    <col min="10241" max="10241" width="8.109375" customWidth="1"/>
    <col min="10242" max="10242" width="41" customWidth="1"/>
    <col min="10243" max="10245" width="32.88671875" customWidth="1"/>
    <col min="10497" max="10497" width="8.109375" customWidth="1"/>
    <col min="10498" max="10498" width="41" customWidth="1"/>
    <col min="10499" max="10501" width="32.88671875" customWidth="1"/>
    <col min="10753" max="10753" width="8.109375" customWidth="1"/>
    <col min="10754" max="10754" width="41" customWidth="1"/>
    <col min="10755" max="10757" width="32.88671875" customWidth="1"/>
    <col min="11009" max="11009" width="8.109375" customWidth="1"/>
    <col min="11010" max="11010" width="41" customWidth="1"/>
    <col min="11011" max="11013" width="32.88671875" customWidth="1"/>
    <col min="11265" max="11265" width="8.109375" customWidth="1"/>
    <col min="11266" max="11266" width="41" customWidth="1"/>
    <col min="11267" max="11269" width="32.88671875" customWidth="1"/>
    <col min="11521" max="11521" width="8.109375" customWidth="1"/>
    <col min="11522" max="11522" width="41" customWidth="1"/>
    <col min="11523" max="11525" width="32.88671875" customWidth="1"/>
    <col min="11777" max="11777" width="8.109375" customWidth="1"/>
    <col min="11778" max="11778" width="41" customWidth="1"/>
    <col min="11779" max="11781" width="32.88671875" customWidth="1"/>
    <col min="12033" max="12033" width="8.109375" customWidth="1"/>
    <col min="12034" max="12034" width="41" customWidth="1"/>
    <col min="12035" max="12037" width="32.88671875" customWidth="1"/>
    <col min="12289" max="12289" width="8.109375" customWidth="1"/>
    <col min="12290" max="12290" width="41" customWidth="1"/>
    <col min="12291" max="12293" width="32.88671875" customWidth="1"/>
    <col min="12545" max="12545" width="8.109375" customWidth="1"/>
    <col min="12546" max="12546" width="41" customWidth="1"/>
    <col min="12547" max="12549" width="32.88671875" customWidth="1"/>
    <col min="12801" max="12801" width="8.109375" customWidth="1"/>
    <col min="12802" max="12802" width="41" customWidth="1"/>
    <col min="12803" max="12805" width="32.88671875" customWidth="1"/>
    <col min="13057" max="13057" width="8.109375" customWidth="1"/>
    <col min="13058" max="13058" width="41" customWidth="1"/>
    <col min="13059" max="13061" width="32.88671875" customWidth="1"/>
    <col min="13313" max="13313" width="8.109375" customWidth="1"/>
    <col min="13314" max="13314" width="41" customWidth="1"/>
    <col min="13315" max="13317" width="32.88671875" customWidth="1"/>
    <col min="13569" max="13569" width="8.109375" customWidth="1"/>
    <col min="13570" max="13570" width="41" customWidth="1"/>
    <col min="13571" max="13573" width="32.88671875" customWidth="1"/>
    <col min="13825" max="13825" width="8.109375" customWidth="1"/>
    <col min="13826" max="13826" width="41" customWidth="1"/>
    <col min="13827" max="13829" width="32.88671875" customWidth="1"/>
    <col min="14081" max="14081" width="8.109375" customWidth="1"/>
    <col min="14082" max="14082" width="41" customWidth="1"/>
    <col min="14083" max="14085" width="32.88671875" customWidth="1"/>
    <col min="14337" max="14337" width="8.109375" customWidth="1"/>
    <col min="14338" max="14338" width="41" customWidth="1"/>
    <col min="14339" max="14341" width="32.88671875" customWidth="1"/>
    <col min="14593" max="14593" width="8.109375" customWidth="1"/>
    <col min="14594" max="14594" width="41" customWidth="1"/>
    <col min="14595" max="14597" width="32.88671875" customWidth="1"/>
    <col min="14849" max="14849" width="8.109375" customWidth="1"/>
    <col min="14850" max="14850" width="41" customWidth="1"/>
    <col min="14851" max="14853" width="32.88671875" customWidth="1"/>
    <col min="15105" max="15105" width="8.109375" customWidth="1"/>
    <col min="15106" max="15106" width="41" customWidth="1"/>
    <col min="15107" max="15109" width="32.88671875" customWidth="1"/>
    <col min="15361" max="15361" width="8.109375" customWidth="1"/>
    <col min="15362" max="15362" width="41" customWidth="1"/>
    <col min="15363" max="15365" width="32.88671875" customWidth="1"/>
    <col min="15617" max="15617" width="8.109375" customWidth="1"/>
    <col min="15618" max="15618" width="41" customWidth="1"/>
    <col min="15619" max="15621" width="32.88671875" customWidth="1"/>
    <col min="15873" max="15873" width="8.109375" customWidth="1"/>
    <col min="15874" max="15874" width="41" customWidth="1"/>
    <col min="15875" max="15877" width="32.88671875" customWidth="1"/>
    <col min="16129" max="16129" width="8.109375" customWidth="1"/>
    <col min="16130" max="16130" width="41" customWidth="1"/>
    <col min="16131" max="16133" width="32.88671875" customWidth="1"/>
  </cols>
  <sheetData>
    <row r="1" spans="1:5" ht="15.6">
      <c r="B1" s="705" t="s">
        <v>704</v>
      </c>
      <c r="C1" s="705"/>
      <c r="D1" s="705"/>
      <c r="E1" s="705"/>
    </row>
    <row r="3" spans="1:5" ht="43.5" customHeight="1">
      <c r="B3" s="740" t="s">
        <v>597</v>
      </c>
      <c r="C3" s="740"/>
      <c r="D3" s="740"/>
      <c r="E3" s="740"/>
    </row>
    <row r="4" spans="1:5" ht="15">
      <c r="A4" s="738"/>
      <c r="B4" s="739"/>
      <c r="C4" s="739"/>
      <c r="D4" s="739"/>
      <c r="E4" s="739"/>
    </row>
    <row r="5" spans="1:5" ht="15.6">
      <c r="A5" s="637"/>
      <c r="B5" s="637" t="s">
        <v>53</v>
      </c>
      <c r="C5" s="637" t="s">
        <v>251</v>
      </c>
      <c r="D5" s="637" t="s">
        <v>252</v>
      </c>
      <c r="E5" s="637" t="s">
        <v>253</v>
      </c>
    </row>
    <row r="6" spans="1:5" ht="15.6">
      <c r="A6" s="637">
        <v>1</v>
      </c>
      <c r="B6" s="637">
        <v>2</v>
      </c>
      <c r="C6" s="637">
        <v>3</v>
      </c>
      <c r="D6" s="637">
        <v>4</v>
      </c>
      <c r="E6" s="637">
        <v>5</v>
      </c>
    </row>
    <row r="7" spans="1:5" ht="22.5" customHeight="1">
      <c r="A7" s="153">
        <v>1</v>
      </c>
      <c r="B7" s="154" t="s">
        <v>254</v>
      </c>
      <c r="C7" s="155">
        <v>726945</v>
      </c>
      <c r="D7" s="155">
        <v>0</v>
      </c>
      <c r="E7" s="155">
        <v>479445</v>
      </c>
    </row>
    <row r="8" spans="1:5" ht="31.2">
      <c r="A8" s="156">
        <v>2</v>
      </c>
      <c r="B8" s="157" t="s">
        <v>255</v>
      </c>
      <c r="C8" s="158">
        <v>726945</v>
      </c>
      <c r="D8" s="158">
        <v>0</v>
      </c>
      <c r="E8" s="158">
        <v>479445</v>
      </c>
    </row>
    <row r="9" spans="1:5" ht="31.2">
      <c r="A9" s="153">
        <v>3</v>
      </c>
      <c r="B9" s="154" t="s">
        <v>256</v>
      </c>
      <c r="C9" s="155">
        <v>126927391</v>
      </c>
      <c r="D9" s="155">
        <v>0</v>
      </c>
      <c r="E9" s="155">
        <v>124980718</v>
      </c>
    </row>
    <row r="10" spans="1:5" ht="31.2">
      <c r="A10" s="153">
        <v>4</v>
      </c>
      <c r="B10" s="154" t="s">
        <v>257</v>
      </c>
      <c r="C10" s="155">
        <v>435256</v>
      </c>
      <c r="D10" s="155">
        <v>0</v>
      </c>
      <c r="E10" s="155">
        <v>6729593</v>
      </c>
    </row>
    <row r="11" spans="1:5" ht="15.6">
      <c r="A11" s="156">
        <v>5</v>
      </c>
      <c r="B11" s="157" t="s">
        <v>258</v>
      </c>
      <c r="C11" s="158">
        <v>127362647</v>
      </c>
      <c r="D11" s="158">
        <v>0</v>
      </c>
      <c r="E11" s="158">
        <v>131710311</v>
      </c>
    </row>
    <row r="12" spans="1:5" ht="31.2">
      <c r="A12" s="153">
        <v>6</v>
      </c>
      <c r="B12" s="154" t="s">
        <v>259</v>
      </c>
      <c r="C12" s="155">
        <v>2920000</v>
      </c>
      <c r="D12" s="155">
        <v>0</v>
      </c>
      <c r="E12" s="155">
        <v>2920000</v>
      </c>
    </row>
    <row r="13" spans="1:5" ht="31.2">
      <c r="A13" s="153">
        <v>7</v>
      </c>
      <c r="B13" s="154" t="s">
        <v>260</v>
      </c>
      <c r="C13" s="155">
        <v>2920000</v>
      </c>
      <c r="D13" s="155">
        <v>0</v>
      </c>
      <c r="E13" s="155">
        <v>2920000</v>
      </c>
    </row>
    <row r="14" spans="1:5" ht="31.2">
      <c r="A14" s="156">
        <v>8</v>
      </c>
      <c r="B14" s="157" t="s">
        <v>261</v>
      </c>
      <c r="C14" s="158">
        <v>2920000</v>
      </c>
      <c r="D14" s="158">
        <v>0</v>
      </c>
      <c r="E14" s="158">
        <v>2920000</v>
      </c>
    </row>
    <row r="15" spans="1:5" ht="46.8">
      <c r="A15" s="153">
        <v>9</v>
      </c>
      <c r="B15" s="154" t="s">
        <v>262</v>
      </c>
      <c r="C15" s="155">
        <v>25385854</v>
      </c>
      <c r="D15" s="155">
        <v>0</v>
      </c>
      <c r="E15" s="155">
        <v>24817268</v>
      </c>
    </row>
    <row r="16" spans="1:5" ht="25.5" customHeight="1">
      <c r="A16" s="153">
        <v>10</v>
      </c>
      <c r="B16" s="154" t="s">
        <v>263</v>
      </c>
      <c r="C16" s="155">
        <v>25385854</v>
      </c>
      <c r="D16" s="155">
        <v>0</v>
      </c>
      <c r="E16" s="155">
        <v>24817268</v>
      </c>
    </row>
    <row r="17" spans="1:5" ht="31.2">
      <c r="A17" s="156">
        <v>11</v>
      </c>
      <c r="B17" s="157" t="s">
        <v>264</v>
      </c>
      <c r="C17" s="158">
        <v>25385854</v>
      </c>
      <c r="D17" s="158">
        <v>0</v>
      </c>
      <c r="E17" s="158">
        <v>24817268</v>
      </c>
    </row>
    <row r="18" spans="1:5" ht="46.8">
      <c r="A18" s="156">
        <v>12</v>
      </c>
      <c r="B18" s="157" t="s">
        <v>265</v>
      </c>
      <c r="C18" s="158">
        <v>156395446</v>
      </c>
      <c r="D18" s="158">
        <v>0</v>
      </c>
      <c r="E18" s="158">
        <v>159927024</v>
      </c>
    </row>
    <row r="19" spans="1:5" ht="15.6">
      <c r="A19" s="153">
        <v>13</v>
      </c>
      <c r="B19" s="154" t="s">
        <v>266</v>
      </c>
      <c r="C19" s="155">
        <v>93105</v>
      </c>
      <c r="D19" s="155">
        <v>0</v>
      </c>
      <c r="E19" s="155">
        <v>101705</v>
      </c>
    </row>
    <row r="20" spans="1:5" ht="31.2">
      <c r="A20" s="156">
        <v>14</v>
      </c>
      <c r="B20" s="157" t="s">
        <v>267</v>
      </c>
      <c r="C20" s="158">
        <v>93105</v>
      </c>
      <c r="D20" s="158">
        <v>0</v>
      </c>
      <c r="E20" s="158">
        <v>101705</v>
      </c>
    </row>
    <row r="21" spans="1:5" ht="15.6">
      <c r="A21" s="153">
        <v>15</v>
      </c>
      <c r="B21" s="154" t="s">
        <v>268</v>
      </c>
      <c r="C21" s="155">
        <v>17770605</v>
      </c>
      <c r="D21" s="155">
        <v>0</v>
      </c>
      <c r="E21" s="155">
        <v>11172963</v>
      </c>
    </row>
    <row r="22" spans="1:5" ht="25.5" customHeight="1">
      <c r="A22" s="156">
        <v>16</v>
      </c>
      <c r="B22" s="157" t="s">
        <v>269</v>
      </c>
      <c r="C22" s="158">
        <v>17770605</v>
      </c>
      <c r="D22" s="158">
        <v>0</v>
      </c>
      <c r="E22" s="158">
        <v>11172963</v>
      </c>
    </row>
    <row r="23" spans="1:5" ht="34.5" customHeight="1">
      <c r="A23" s="156">
        <v>17</v>
      </c>
      <c r="B23" s="157" t="s">
        <v>270</v>
      </c>
      <c r="C23" s="158">
        <v>17863710</v>
      </c>
      <c r="D23" s="158">
        <v>0</v>
      </c>
      <c r="E23" s="158">
        <v>11274668</v>
      </c>
    </row>
    <row r="24" spans="1:5" ht="46.8">
      <c r="A24" s="153">
        <v>18</v>
      </c>
      <c r="B24" s="154" t="s">
        <v>271</v>
      </c>
      <c r="C24" s="155">
        <v>467064</v>
      </c>
      <c r="D24" s="155">
        <v>0</v>
      </c>
      <c r="E24" s="155">
        <v>164221</v>
      </c>
    </row>
    <row r="25" spans="1:5" ht="31.2">
      <c r="A25" s="153">
        <v>19</v>
      </c>
      <c r="B25" s="154" t="s">
        <v>272</v>
      </c>
      <c r="C25" s="155">
        <v>99518</v>
      </c>
      <c r="D25" s="155">
        <v>0</v>
      </c>
      <c r="E25" s="155">
        <v>11228</v>
      </c>
    </row>
    <row r="26" spans="1:5" ht="46.8">
      <c r="A26" s="153">
        <v>20</v>
      </c>
      <c r="B26" s="154" t="s">
        <v>273</v>
      </c>
      <c r="C26" s="155">
        <v>322325</v>
      </c>
      <c r="D26" s="155">
        <v>0</v>
      </c>
      <c r="E26" s="155">
        <v>134418</v>
      </c>
    </row>
    <row r="27" spans="1:5" ht="31.2">
      <c r="A27" s="153">
        <v>21</v>
      </c>
      <c r="B27" s="154" t="s">
        <v>274</v>
      </c>
      <c r="C27" s="155">
        <v>45221</v>
      </c>
      <c r="D27" s="155">
        <v>0</v>
      </c>
      <c r="E27" s="155">
        <v>18575</v>
      </c>
    </row>
    <row r="28" spans="1:5" ht="46.8">
      <c r="A28" s="153">
        <v>22</v>
      </c>
      <c r="B28" s="154" t="s">
        <v>275</v>
      </c>
      <c r="C28" s="155">
        <v>337395</v>
      </c>
      <c r="D28" s="155">
        <v>0</v>
      </c>
      <c r="E28" s="155">
        <v>410022</v>
      </c>
    </row>
    <row r="29" spans="1:5" ht="62.4">
      <c r="A29" s="153">
        <v>23</v>
      </c>
      <c r="B29" s="154" t="s">
        <v>276</v>
      </c>
      <c r="C29" s="155">
        <v>166163</v>
      </c>
      <c r="D29" s="155">
        <v>0</v>
      </c>
      <c r="E29" s="155">
        <v>117845</v>
      </c>
    </row>
    <row r="30" spans="1:5" ht="46.8">
      <c r="A30" s="153">
        <v>24</v>
      </c>
      <c r="B30" s="154" t="s">
        <v>277</v>
      </c>
      <c r="C30" s="155">
        <v>151012</v>
      </c>
      <c r="D30" s="155">
        <v>0</v>
      </c>
      <c r="E30" s="155">
        <v>265924</v>
      </c>
    </row>
    <row r="31" spans="1:5" ht="31.2">
      <c r="A31" s="153">
        <v>25</v>
      </c>
      <c r="B31" s="154" t="s">
        <v>278</v>
      </c>
      <c r="C31" s="155">
        <v>20220</v>
      </c>
      <c r="D31" s="155">
        <v>0</v>
      </c>
      <c r="E31" s="155">
        <v>26253</v>
      </c>
    </row>
    <row r="32" spans="1:5" ht="31.2">
      <c r="A32" s="156">
        <v>26</v>
      </c>
      <c r="B32" s="157" t="s">
        <v>279</v>
      </c>
      <c r="C32" s="158">
        <v>804459</v>
      </c>
      <c r="D32" s="158">
        <v>0</v>
      </c>
      <c r="E32" s="158">
        <v>574243</v>
      </c>
    </row>
    <row r="33" spans="1:5" s="438" customFormat="1" ht="57" customHeight="1">
      <c r="A33" s="156"/>
      <c r="B33" s="637" t="s">
        <v>53</v>
      </c>
      <c r="C33" s="637" t="s">
        <v>251</v>
      </c>
      <c r="D33" s="637" t="s">
        <v>252</v>
      </c>
      <c r="E33" s="637" t="s">
        <v>253</v>
      </c>
    </row>
    <row r="34" spans="1:5" ht="15.6">
      <c r="A34" s="153">
        <v>27</v>
      </c>
      <c r="B34" s="637">
        <v>2</v>
      </c>
      <c r="C34" s="637">
        <v>3</v>
      </c>
      <c r="D34" s="637">
        <v>4</v>
      </c>
      <c r="E34" s="637">
        <v>5</v>
      </c>
    </row>
    <row r="35" spans="1:5" ht="31.2">
      <c r="A35" s="153">
        <v>28</v>
      </c>
      <c r="B35" s="154" t="s">
        <v>590</v>
      </c>
      <c r="C35" s="155">
        <v>0</v>
      </c>
      <c r="D35" s="155">
        <v>0</v>
      </c>
      <c r="E35" s="155">
        <v>10000</v>
      </c>
    </row>
    <row r="36" spans="1:5" ht="46.8">
      <c r="A36" s="153">
        <v>29</v>
      </c>
      <c r="B36" s="154" t="s">
        <v>280</v>
      </c>
      <c r="C36" s="155">
        <v>1841200</v>
      </c>
      <c r="D36" s="155">
        <v>0</v>
      </c>
      <c r="E36" s="155">
        <v>1528534</v>
      </c>
    </row>
    <row r="37" spans="1:5" ht="46.8">
      <c r="A37" s="156">
        <v>30</v>
      </c>
      <c r="B37" s="157" t="s">
        <v>281</v>
      </c>
      <c r="C37" s="158">
        <v>1841200</v>
      </c>
      <c r="D37" s="158">
        <v>0</v>
      </c>
      <c r="E37" s="158">
        <v>1538534</v>
      </c>
    </row>
    <row r="38" spans="1:5" ht="31.2">
      <c r="A38" s="153">
        <v>31</v>
      </c>
      <c r="B38" s="154" t="s">
        <v>591</v>
      </c>
      <c r="C38" s="155">
        <v>0</v>
      </c>
      <c r="D38" s="155">
        <v>0</v>
      </c>
      <c r="E38" s="155">
        <v>1758</v>
      </c>
    </row>
    <row r="39" spans="1:5" ht="31.2">
      <c r="A39" s="153">
        <v>32</v>
      </c>
      <c r="B39" s="154" t="s">
        <v>592</v>
      </c>
      <c r="C39" s="155">
        <v>0</v>
      </c>
      <c r="D39" s="155">
        <v>0</v>
      </c>
      <c r="E39" s="155">
        <v>1758</v>
      </c>
    </row>
    <row r="40" spans="1:5" ht="31.2">
      <c r="A40" s="156">
        <v>33</v>
      </c>
      <c r="B40" s="157" t="s">
        <v>593</v>
      </c>
      <c r="C40" s="158">
        <v>0</v>
      </c>
      <c r="D40" s="158">
        <v>0</v>
      </c>
      <c r="E40" s="158">
        <v>1758</v>
      </c>
    </row>
    <row r="41" spans="1:5" ht="15.6">
      <c r="A41" s="156">
        <v>34</v>
      </c>
      <c r="B41" s="157" t="s">
        <v>282</v>
      </c>
      <c r="C41" s="158">
        <v>2645659</v>
      </c>
      <c r="D41" s="158">
        <v>0</v>
      </c>
      <c r="E41" s="158">
        <v>2114535</v>
      </c>
    </row>
    <row r="42" spans="1:5" ht="31.2">
      <c r="A42" s="156">
        <v>35</v>
      </c>
      <c r="B42" s="157" t="s">
        <v>283</v>
      </c>
      <c r="C42" s="158">
        <v>176904815</v>
      </c>
      <c r="D42" s="158">
        <v>0</v>
      </c>
      <c r="E42" s="158">
        <v>173316227</v>
      </c>
    </row>
    <row r="43" spans="1:5" ht="15.6">
      <c r="A43" s="153">
        <v>36</v>
      </c>
      <c r="B43" s="154" t="s">
        <v>284</v>
      </c>
      <c r="C43" s="155">
        <v>117264760</v>
      </c>
      <c r="D43" s="155">
        <v>0</v>
      </c>
      <c r="E43" s="155">
        <v>117264760</v>
      </c>
    </row>
    <row r="44" spans="1:5" ht="15.6">
      <c r="A44" s="153">
        <v>37</v>
      </c>
      <c r="B44" s="154" t="s">
        <v>285</v>
      </c>
      <c r="C44" s="155">
        <v>-395668</v>
      </c>
      <c r="D44" s="155">
        <v>0</v>
      </c>
      <c r="E44" s="155">
        <v>-964254</v>
      </c>
    </row>
    <row r="45" spans="1:5" ht="31.2">
      <c r="A45" s="153">
        <v>38</v>
      </c>
      <c r="B45" s="154" t="s">
        <v>594</v>
      </c>
      <c r="C45" s="155">
        <v>7805338</v>
      </c>
      <c r="D45" s="155">
        <v>0</v>
      </c>
      <c r="E45" s="155">
        <v>7805338</v>
      </c>
    </row>
    <row r="46" spans="1:5" ht="15.6">
      <c r="A46" s="153">
        <v>39</v>
      </c>
      <c r="B46" s="154" t="s">
        <v>286</v>
      </c>
      <c r="C46" s="155">
        <v>54752320</v>
      </c>
      <c r="D46" s="155">
        <v>0</v>
      </c>
      <c r="E46" s="155">
        <v>51317056</v>
      </c>
    </row>
    <row r="47" spans="1:5" ht="15.6">
      <c r="A47" s="153">
        <v>40</v>
      </c>
      <c r="B47" s="154" t="s">
        <v>287</v>
      </c>
      <c r="C47" s="155">
        <v>-3435264</v>
      </c>
      <c r="D47" s="155">
        <v>0</v>
      </c>
      <c r="E47" s="155">
        <v>-4788030</v>
      </c>
    </row>
    <row r="48" spans="1:5" ht="15.6">
      <c r="A48" s="156">
        <v>41</v>
      </c>
      <c r="B48" s="157" t="s">
        <v>288</v>
      </c>
      <c r="C48" s="158">
        <v>175991486</v>
      </c>
      <c r="D48" s="158">
        <v>0</v>
      </c>
      <c r="E48" s="158">
        <v>170634870</v>
      </c>
    </row>
    <row r="49" spans="1:5" ht="31.2">
      <c r="A49" s="153">
        <v>42</v>
      </c>
      <c r="B49" s="154" t="s">
        <v>595</v>
      </c>
      <c r="C49" s="155">
        <v>0</v>
      </c>
      <c r="D49" s="155">
        <v>0</v>
      </c>
      <c r="E49" s="155">
        <v>151861</v>
      </c>
    </row>
    <row r="50" spans="1:5" ht="46.8">
      <c r="A50" s="153">
        <v>43</v>
      </c>
      <c r="B50" s="154" t="s">
        <v>289</v>
      </c>
      <c r="C50" s="155">
        <v>437372</v>
      </c>
      <c r="D50" s="155">
        <v>0</v>
      </c>
      <c r="E50" s="155">
        <v>452133</v>
      </c>
    </row>
    <row r="51" spans="1:5" ht="46.8">
      <c r="A51" s="153">
        <v>44</v>
      </c>
      <c r="B51" s="154" t="s">
        <v>290</v>
      </c>
      <c r="C51" s="155">
        <v>437372</v>
      </c>
      <c r="D51" s="155">
        <v>0</v>
      </c>
      <c r="E51" s="155">
        <v>452133</v>
      </c>
    </row>
    <row r="52" spans="1:5" ht="46.8">
      <c r="A52" s="156">
        <v>45</v>
      </c>
      <c r="B52" s="157" t="s">
        <v>291</v>
      </c>
      <c r="C52" s="158">
        <v>437372</v>
      </c>
      <c r="D52" s="158">
        <v>0</v>
      </c>
      <c r="E52" s="158">
        <v>603994</v>
      </c>
    </row>
    <row r="53" spans="1:5" ht="15.6">
      <c r="A53" s="153">
        <v>46</v>
      </c>
      <c r="B53" s="154" t="s">
        <v>596</v>
      </c>
      <c r="C53" s="155">
        <v>0</v>
      </c>
      <c r="D53" s="155">
        <v>0</v>
      </c>
      <c r="E53" s="155">
        <v>1586994</v>
      </c>
    </row>
    <row r="54" spans="1:5" ht="31.2">
      <c r="A54" s="153">
        <v>47</v>
      </c>
      <c r="B54" s="154" t="s">
        <v>292</v>
      </c>
      <c r="C54" s="155">
        <v>30581</v>
      </c>
      <c r="D54" s="155">
        <v>0</v>
      </c>
      <c r="E54" s="155">
        <v>31590</v>
      </c>
    </row>
    <row r="55" spans="1:5" ht="31.2">
      <c r="A55" s="156">
        <v>48</v>
      </c>
      <c r="B55" s="157" t="s">
        <v>293</v>
      </c>
      <c r="C55" s="158">
        <v>30581</v>
      </c>
      <c r="D55" s="158">
        <v>0</v>
      </c>
      <c r="E55" s="158">
        <v>1618584</v>
      </c>
    </row>
    <row r="56" spans="1:5" ht="31.2">
      <c r="A56" s="156">
        <v>49</v>
      </c>
      <c r="B56" s="157" t="s">
        <v>294</v>
      </c>
      <c r="C56" s="158">
        <v>467953</v>
      </c>
      <c r="D56" s="158">
        <v>0</v>
      </c>
      <c r="E56" s="158">
        <v>2222578</v>
      </c>
    </row>
    <row r="57" spans="1:5" ht="31.2">
      <c r="A57" s="153">
        <v>50</v>
      </c>
      <c r="B57" s="154" t="s">
        <v>295</v>
      </c>
      <c r="C57" s="155">
        <v>445376</v>
      </c>
      <c r="D57" s="155">
        <v>0</v>
      </c>
      <c r="E57" s="155">
        <v>458779</v>
      </c>
    </row>
    <row r="58" spans="1:5" ht="35.25" customHeight="1">
      <c r="A58" s="156">
        <v>51</v>
      </c>
      <c r="B58" s="157" t="s">
        <v>296</v>
      </c>
      <c r="C58" s="158">
        <v>445376</v>
      </c>
      <c r="D58" s="158">
        <v>0</v>
      </c>
      <c r="E58" s="158">
        <v>458779</v>
      </c>
    </row>
    <row r="59" spans="1:5" ht="41.25" customHeight="1">
      <c r="A59" s="156">
        <v>52</v>
      </c>
      <c r="B59" s="157" t="s">
        <v>297</v>
      </c>
      <c r="C59" s="158">
        <v>176904815</v>
      </c>
      <c r="D59" s="158">
        <v>0</v>
      </c>
      <c r="E59" s="158">
        <v>173316227</v>
      </c>
    </row>
  </sheetData>
  <mergeCells count="3">
    <mergeCell ref="B1:E1"/>
    <mergeCell ref="A4:E4"/>
    <mergeCell ref="B3:E3"/>
  </mergeCells>
  <pageMargins left="0.7" right="0.7" top="0.75" bottom="0.75" header="0.3" footer="0.3"/>
  <pageSetup paperSize="9" scale="59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8</vt:i4>
      </vt:variant>
    </vt:vector>
  </HeadingPairs>
  <TitlesOfParts>
    <vt:vector size="28" baseType="lpstr">
      <vt:lpstr>1.bevételek-kiadások</vt:lpstr>
      <vt:lpstr>1.pénzügyi mérleg</vt:lpstr>
      <vt:lpstr>2.rovatos</vt:lpstr>
      <vt:lpstr>3.1működési</vt:lpstr>
      <vt:lpstr>3.2felhalm.</vt:lpstr>
      <vt:lpstr>4.beruházás,felújítás</vt:lpstr>
      <vt:lpstr>5.kiemelt ei.feladatonként</vt:lpstr>
      <vt:lpstr>6.maradvány</vt:lpstr>
      <vt:lpstr>7.Mérleg</vt:lpstr>
      <vt:lpstr> 8.vagyonkimutat.</vt:lpstr>
      <vt:lpstr>felhalmozási3</vt:lpstr>
      <vt:lpstr>9.Eredmény</vt:lpstr>
      <vt:lpstr>10.pénzeszköz vál.</vt:lpstr>
      <vt:lpstr>11.állami elsz.</vt:lpstr>
      <vt:lpstr>12.adósságot kel. ügylet</vt:lpstr>
      <vt:lpstr>13.köv.3 év</vt:lpstr>
      <vt:lpstr>14.több éves</vt:lpstr>
      <vt:lpstr>15.részesedések</vt:lpstr>
      <vt:lpstr>több éves kih. dönt.7</vt:lpstr>
      <vt:lpstr>következő 3 év.8</vt:lpstr>
      <vt:lpstr>' 8.vagyonkimutat.'!Nyomtatási_terület</vt:lpstr>
      <vt:lpstr>'1.bevételek-kiadások'!Nyomtatási_terület</vt:lpstr>
      <vt:lpstr>'10.pénzeszköz vál.'!Nyomtatási_terület</vt:lpstr>
      <vt:lpstr>'12.adósságot kel. ügylet'!Nyomtatási_terület</vt:lpstr>
      <vt:lpstr>'13.köv.3 év'!Nyomtatási_terület</vt:lpstr>
      <vt:lpstr>'3.2felhalm.'!Nyomtatási_terület</vt:lpstr>
      <vt:lpstr>'5.kiemelt ei.feladatonként'!Nyomtatási_terület</vt:lpstr>
      <vt:lpstr>'9.Eredmény'!Nyomtatási_terület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2019-05-22T11:33:23Z</cp:lastPrinted>
  <dcterms:created xsi:type="dcterms:W3CDTF">2016-02-06T13:39:12Z</dcterms:created>
  <dcterms:modified xsi:type="dcterms:W3CDTF">2019-05-22T11:33:34Z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