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7.3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  <c r="E76" i="1"/>
  <c r="F72" i="1"/>
  <c r="E72" i="1"/>
  <c r="E64" i="1"/>
  <c r="E74" i="1" s="1"/>
  <c r="E83" i="1" s="1"/>
  <c r="H57" i="1"/>
  <c r="H64" i="1" s="1"/>
  <c r="F57" i="1"/>
  <c r="F23" i="1"/>
  <c r="F11" i="1"/>
  <c r="F64" i="1" s="1"/>
  <c r="F74" i="1" s="1"/>
  <c r="F83" i="1" s="1"/>
</calcChain>
</file>

<file path=xl/sharedStrings.xml><?xml version="1.0" encoding="utf-8"?>
<sst xmlns="http://schemas.openxmlformats.org/spreadsheetml/2006/main" count="216" uniqueCount="183">
  <si>
    <t>2017. évi eredeti ei.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</si>
  <si>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</si>
  <si>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</si>
  <si>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</si>
  <si>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</si>
  <si>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</si>
  <si>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</si>
  <si>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</si>
  <si>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</si>
  <si>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</si>
  <si>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</si>
  <si>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</si>
  <si>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</si>
  <si>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</si>
  <si>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</si>
  <si>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</si>
  <si>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</si>
  <si>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</si>
  <si>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</si>
  <si>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</si>
  <si>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</si>
  <si>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</si>
  <si>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</si>
  <si>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Önkormányzat</t>
  </si>
  <si>
    <t>011130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</si>
  <si>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</si>
  <si>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</si>
  <si>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</si>
  <si>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</si>
  <si>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045120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</si>
  <si>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</si>
  <si>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</si>
  <si>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</si>
  <si>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</si>
  <si>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</si>
  <si>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</si>
  <si>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</si>
  <si>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</si>
  <si>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</si>
  <si>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</si>
  <si>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</si>
  <si>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>082092</t>
  </si>
  <si>
    <t xml:space="preserve">Közművelődés - hagyományos közösségi kulturális értékek gondozása </t>
  </si>
  <si>
    <t>086030</t>
  </si>
  <si>
    <t>Nemzetközi kulturális együttműködés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</si>
  <si>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</si>
  <si>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</si>
  <si>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</si>
  <si>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</si>
  <si>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</si>
  <si>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</si>
  <si>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</si>
  <si>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</si>
  <si>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</si>
  <si>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</si>
  <si>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</si>
  <si>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</si>
  <si>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</si>
  <si>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</si>
  <si>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</si>
  <si>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</si>
  <si>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</si>
  <si>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</si>
  <si>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</si>
  <si>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</si>
  <si>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</si>
  <si>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</si>
  <si>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</si>
  <si>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</si>
  <si>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</si>
  <si>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</si>
  <si>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</si>
  <si>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</si>
  <si>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</si>
  <si>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</si>
  <si>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</si>
  <si>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</si>
  <si>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</si>
  <si>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</si>
  <si>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</si>
  <si>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045161</t>
  </si>
  <si>
    <t>Kerékpárutak üzemeltetése, fenntartása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</si>
  <si>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</si>
  <si>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</si>
  <si>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</si>
  <si>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</si>
  <si>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</si>
  <si>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</si>
  <si>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072112</t>
  </si>
  <si>
    <t>Háziorvosi ügyelti ellátás</t>
  </si>
  <si>
    <t>22.</t>
  </si>
  <si>
    <t>074032</t>
  </si>
  <si>
    <t xml:space="preserve">Ifjúság-egészségügyi gondozás                               </t>
  </si>
  <si>
    <t>23.</t>
  </si>
  <si>
    <t>081030</t>
  </si>
  <si>
    <t xml:space="preserve">Sportlétesítmények, edzőtáborok működtetése és fejlesztése </t>
  </si>
  <si>
    <t>24.</t>
  </si>
  <si>
    <t>081041</t>
  </si>
  <si>
    <t>Versenysport-és utánpótlás-nevelési tevékenység és fejlesztése</t>
  </si>
  <si>
    <t>25.</t>
  </si>
  <si>
    <t>082044</t>
  </si>
  <si>
    <t>Könyvtári szolgáltatások</t>
  </si>
  <si>
    <t>26.</t>
  </si>
  <si>
    <t>27.</t>
  </si>
  <si>
    <t>083050</t>
  </si>
  <si>
    <t xml:space="preserve">Televízió-műsor szolgáltatása és támogatása                 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</si>
  <si>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</si>
  <si>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</si>
  <si>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</si>
  <si>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</si>
  <si>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</si>
  <si>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</si>
  <si>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</si>
  <si>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084040</t>
  </si>
  <si>
    <t>Egyházak közösségi és hitéleti tevékenységének támogatása</t>
  </si>
  <si>
    <t>31.</t>
  </si>
  <si>
    <t>086010</t>
  </si>
  <si>
    <t>Határon túli magyarok egyéb támogatásai</t>
  </si>
  <si>
    <t>32.</t>
  </si>
  <si>
    <t>33.</t>
  </si>
  <si>
    <t xml:space="preserve">Óvodai nevelés, ellátás szakmai feladatai                   </t>
  </si>
  <si>
    <t>34.</t>
  </si>
  <si>
    <t>091211</t>
  </si>
  <si>
    <t>Köznevelési intézményben tanulók nappali rendsz. nevelésének, oktatásának szakmai faladatai</t>
  </si>
  <si>
    <t>35.</t>
  </si>
  <si>
    <t>36.</t>
  </si>
  <si>
    <t>37.</t>
  </si>
  <si>
    <t>38.</t>
  </si>
  <si>
    <t>102031</t>
  </si>
  <si>
    <t>39.</t>
  </si>
  <si>
    <t>104042</t>
  </si>
  <si>
    <t>Gyermekjóléti szolgáltatás</t>
  </si>
  <si>
    <t>40.</t>
  </si>
  <si>
    <t>41.</t>
  </si>
  <si>
    <t>42.</t>
  </si>
  <si>
    <t>43.</t>
  </si>
  <si>
    <t>107052</t>
  </si>
  <si>
    <t>Házi segítségnyújtás</t>
  </si>
  <si>
    <t>44.</t>
  </si>
  <si>
    <t>107054</t>
  </si>
  <si>
    <t>Családsegítés</t>
  </si>
  <si>
    <t>45.</t>
  </si>
  <si>
    <t>107055</t>
  </si>
  <si>
    <t>Falugondnoki, tanyagondnoki szolgáltatás</t>
  </si>
  <si>
    <t>46.</t>
  </si>
  <si>
    <t>107060</t>
  </si>
  <si>
    <t>Egyéb szociális pénzbeli és természetbeni ellátások, támogat</t>
  </si>
  <si>
    <t>47.</t>
  </si>
  <si>
    <t>Pályázatok:</t>
  </si>
  <si>
    <t>48.</t>
  </si>
  <si>
    <t xml:space="preserve">TOP-3.1.1-15 Alsóörs-Veszprém összekötő kerékpárút </t>
  </si>
  <si>
    <t>49.</t>
  </si>
  <si>
    <t>TOP-1.4.1-15 Bölcsöde építés</t>
  </si>
  <si>
    <t>50.</t>
  </si>
  <si>
    <t>TOP-3.2.1-15 Energetikai fejlesztés, előkészítés</t>
  </si>
  <si>
    <t>51.</t>
  </si>
  <si>
    <t>52.</t>
  </si>
  <si>
    <t>EFOP-1.5.2-16-2017-00016 Humánszolgáltatások fejlesztése</t>
  </si>
  <si>
    <t>KEHOP-2.2.1-15-2015-00005 Bonyhád és aggl.térség szennyvíztelep fejlesztése</t>
  </si>
  <si>
    <t>54.</t>
  </si>
  <si>
    <t>55.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</si>
  <si>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</si>
  <si>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</si>
  <si>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</si>
  <si>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</si>
  <si>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</si>
  <si>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</si>
  <si>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</si>
  <si>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</si>
  <si>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</si>
  <si>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</si>
  <si>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>Idősek nappali ellátása</t>
  </si>
  <si>
    <t>7. melléklet a  4/2018.(II.28.)önkormányzati rendelethez</t>
  </si>
  <si>
    <t>2018. évi tervezett ei.</t>
  </si>
  <si>
    <t>047320</t>
  </si>
  <si>
    <t>Turizmusfejlesztés támogatás és egyéb tevékenységek</t>
  </si>
  <si>
    <t>KEOP-2014-4.10.0/N napelemes rendszer záró audit</t>
  </si>
  <si>
    <t>Bölcsőde építés</t>
  </si>
  <si>
    <t>56.</t>
  </si>
  <si>
    <t>57.</t>
  </si>
  <si>
    <t xml:space="preserve">2018. évi költségvetés </t>
  </si>
  <si>
    <t>3. dologi kiadás (Ft)</t>
  </si>
  <si>
    <t>maradvány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</si>
</sst>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03">
    <xf numFmtId="0" fontId="0" fillId="0" borderId="0" xfId="0"/>
    <xf numFmtId="0" fontId="1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3" fontId="2" fillId="0" borderId="4" xfId="0" applyNumberFormat="1" applyFont="1" applyFill="1" applyBorder="1"/>
    <xf numFmtId="0" fontId="2" fillId="0" borderId="3" xfId="0" applyFont="1" applyFill="1" applyBorder="1" applyAlignment="1">
      <alignment horizontal="center" wrapText="1"/>
    </xf>
    <xf numFmtId="3" fontId="2" fillId="0" borderId="2" xfId="0" applyNumberFormat="1" applyFont="1" applyFill="1" applyBorder="1"/>
    <xf numFmtId="3" fontId="4" fillId="0" borderId="7" xfId="0" applyNumberFormat="1" applyFont="1" applyFill="1" applyBorder="1"/>
    <xf numFmtId="0" fontId="4" fillId="0" borderId="0" xfId="0" applyFont="1" applyFill="1"/>
    <xf numFmtId="3" fontId="4" fillId="0" borderId="15" xfId="0" applyNumberFormat="1" applyFont="1" applyFill="1" applyBorder="1"/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 wrapText="1"/>
    </xf>
    <xf numFmtId="0" fontId="4" fillId="0" borderId="6" xfId="0" applyFont="1" applyFill="1" applyBorder="1"/>
    <xf numFmtId="0" fontId="2" fillId="0" borderId="8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left" wrapText="1"/>
    </xf>
    <xf numFmtId="49" fontId="4" fillId="0" borderId="25" xfId="0" applyNumberFormat="1" applyFont="1" applyFill="1" applyBorder="1" applyAlignment="1">
      <alignment horizontal="left" wrapText="1"/>
    </xf>
    <xf numFmtId="49" fontId="2" fillId="0" borderId="28" xfId="0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left" wrapText="1"/>
    </xf>
    <xf numFmtId="49" fontId="2" fillId="0" borderId="26" xfId="0" applyNumberFormat="1" applyFont="1" applyFill="1" applyBorder="1" applyAlignment="1">
      <alignment horizontal="center"/>
    </xf>
    <xf numFmtId="0" fontId="7" fillId="0" borderId="23" xfId="0" applyFont="1" applyFill="1" applyBorder="1"/>
    <xf numFmtId="0" fontId="2" fillId="0" borderId="0" xfId="0" applyFont="1" applyFill="1"/>
    <xf numFmtId="49" fontId="2" fillId="0" borderId="27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 wrapText="1"/>
    </xf>
    <xf numFmtId="49" fontId="2" fillId="3" borderId="28" xfId="0" applyNumberFormat="1" applyFont="1" applyFill="1" applyBorder="1" applyAlignment="1">
      <alignment horizontal="center"/>
    </xf>
    <xf numFmtId="0" fontId="4" fillId="3" borderId="23" xfId="0" applyFont="1" applyFill="1" applyBorder="1"/>
    <xf numFmtId="49" fontId="4" fillId="0" borderId="19" xfId="0" applyNumberFormat="1" applyFont="1" applyFill="1" applyBorder="1" applyAlignment="1">
      <alignment horizontal="left" wrapText="1"/>
    </xf>
    <xf numFmtId="0" fontId="7" fillId="0" borderId="19" xfId="0" applyFont="1" applyFill="1" applyBorder="1"/>
    <xf numFmtId="49" fontId="2" fillId="2" borderId="28" xfId="0" applyNumberFormat="1" applyFont="1" applyFill="1" applyBorder="1" applyAlignment="1">
      <alignment horizontal="center"/>
    </xf>
    <xf numFmtId="3" fontId="4" fillId="0" borderId="0" xfId="0" applyNumberFormat="1" applyFont="1" applyFill="1"/>
    <xf numFmtId="0" fontId="2" fillId="0" borderId="1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13" xfId="0" applyFont="1" applyFill="1" applyBorder="1"/>
    <xf numFmtId="0" fontId="4" fillId="0" borderId="34" xfId="0" applyFont="1" applyFill="1" applyBorder="1" applyAlignment="1">
      <alignment horizontal="center"/>
    </xf>
    <xf numFmtId="3" fontId="4" fillId="0" borderId="6" xfId="0" applyNumberFormat="1" applyFont="1" applyFill="1" applyBorder="1"/>
    <xf numFmtId="0" fontId="4" fillId="0" borderId="35" xfId="0" applyFont="1" applyFill="1" applyBorder="1" applyAlignment="1">
      <alignment horizontal="center"/>
    </xf>
    <xf numFmtId="49" fontId="4" fillId="0" borderId="36" xfId="0" applyNumberFormat="1" applyFont="1" applyFill="1" applyBorder="1" applyAlignment="1">
      <alignment horizontal="center"/>
    </xf>
    <xf numFmtId="0" fontId="4" fillId="0" borderId="37" xfId="0" quotePrefix="1" applyFont="1" applyFill="1" applyBorder="1" applyAlignment="1">
      <alignment wrapText="1"/>
    </xf>
    <xf numFmtId="3" fontId="4" fillId="0" borderId="1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wrapText="1"/>
    </xf>
    <xf numFmtId="3" fontId="4" fillId="0" borderId="4" xfId="0" applyNumberFormat="1" applyFont="1" applyFill="1" applyBorder="1"/>
    <xf numFmtId="49" fontId="4" fillId="0" borderId="27" xfId="0" applyNumberFormat="1" applyFont="1" applyFill="1" applyBorder="1"/>
    <xf numFmtId="0" fontId="2" fillId="0" borderId="31" xfId="0" quotePrefix="1" applyFont="1" applyFill="1" applyBorder="1" applyAlignment="1">
      <alignment wrapText="1"/>
    </xf>
    <xf numFmtId="0" fontId="2" fillId="0" borderId="23" xfId="0" applyFont="1" applyFill="1" applyBorder="1" applyAlignment="1">
      <alignment wrapText="1"/>
    </xf>
    <xf numFmtId="0" fontId="2" fillId="0" borderId="13" xfId="0" applyFont="1" applyFill="1" applyBorder="1" applyAlignment="1"/>
    <xf numFmtId="0" fontId="2" fillId="0" borderId="33" xfId="0" applyFont="1" applyFill="1" applyBorder="1" applyAlignment="1"/>
    <xf numFmtId="0" fontId="4" fillId="0" borderId="18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2" fillId="0" borderId="12" xfId="0" applyFont="1" applyFill="1" applyBorder="1" applyAlignment="1">
      <alignment horizontal="left"/>
    </xf>
    <xf numFmtId="3" fontId="2" fillId="0" borderId="6" xfId="0" applyNumberFormat="1" applyFont="1" applyFill="1" applyBorder="1"/>
    <xf numFmtId="0" fontId="2" fillId="3" borderId="8" xfId="0" applyFont="1" applyFill="1" applyBorder="1" applyAlignment="1">
      <alignment horizontal="center"/>
    </xf>
    <xf numFmtId="3" fontId="4" fillId="3" borderId="7" xfId="0" applyNumberFormat="1" applyFont="1" applyFill="1" applyBorder="1"/>
    <xf numFmtId="3" fontId="2" fillId="0" borderId="4" xfId="0" applyNumberFormat="1" applyFont="1" applyFill="1" applyBorder="1" applyAlignment="1"/>
    <xf numFmtId="3" fontId="4" fillId="0" borderId="0" xfId="0" applyNumberFormat="1" applyFont="1" applyFill="1" applyBorder="1"/>
    <xf numFmtId="4" fontId="4" fillId="0" borderId="0" xfId="0" applyNumberFormat="1" applyFont="1" applyFill="1" applyBorder="1"/>
    <xf numFmtId="0" fontId="4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4" fillId="0" borderId="32" xfId="0" quotePrefix="1" applyFont="1" applyFill="1" applyBorder="1" applyAlignment="1">
      <alignment wrapText="1"/>
    </xf>
    <xf numFmtId="0" fontId="4" fillId="0" borderId="29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1" xfId="0" applyFont="1" applyFill="1" applyBorder="1" applyAlignment="1">
      <alignment horizontal="center"/>
    </xf>
    <xf numFmtId="0" fontId="2" fillId="0" borderId="37" xfId="0" applyFont="1" applyFill="1" applyBorder="1" applyAlignment="1">
      <alignment wrapText="1"/>
    </xf>
    <xf numFmtId="0" fontId="2" fillId="0" borderId="9" xfId="0" applyFont="1" applyFill="1" applyBorder="1" applyAlignment="1"/>
    <xf numFmtId="3" fontId="2" fillId="0" borderId="3" xfId="0" applyNumberFormat="1" applyFont="1" applyFill="1" applyBorder="1" applyAlignment="1"/>
    <xf numFmtId="0" fontId="2" fillId="0" borderId="16" xfId="0" applyFont="1" applyFill="1" applyBorder="1" applyAlignment="1">
      <alignment horizontal="center" wrapText="1"/>
    </xf>
    <xf numFmtId="0" fontId="2" fillId="0" borderId="16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wrapText="1"/>
    </xf>
    <xf numFmtId="0" fontId="4" fillId="0" borderId="30" xfId="0" applyFont="1" applyFill="1" applyBorder="1"/>
    <xf numFmtId="0" fontId="2" fillId="0" borderId="11" xfId="0" applyFont="1" applyFill="1" applyBorder="1" applyAlignment="1">
      <alignment wrapText="1"/>
    </xf>
    <xf numFmtId="3" fontId="4" fillId="0" borderId="9" xfId="0" applyNumberFormat="1" applyFont="1" applyFill="1" applyBorder="1"/>
    <xf numFmtId="3" fontId="3" fillId="0" borderId="4" xfId="0" applyNumberFormat="1" applyFont="1" applyBorder="1" applyAlignment="1">
      <alignment horizontal="center" vertical="center" wrapText="1"/>
    </xf>
    <xf numFmtId="3" fontId="4" fillId="4" borderId="15" xfId="0" applyNumberFormat="1" applyFont="1" applyFill="1" applyBorder="1"/>
    <xf numFmtId="3" fontId="4" fillId="5" borderId="15" xfId="0" applyNumberFormat="1" applyFont="1" applyFill="1" applyBorder="1"/>
    <xf numFmtId="49" fontId="2" fillId="4" borderId="28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/>
    <xf numFmtId="0" fontId="7" fillId="4" borderId="19" xfId="0" applyFont="1" applyFill="1" applyBorder="1"/>
    <xf numFmtId="0" fontId="2" fillId="0" borderId="28" xfId="0" applyFont="1" applyFill="1" applyBorder="1" applyAlignment="1">
      <alignment horizontal="center"/>
    </xf>
    <xf numFmtId="4" fontId="4" fillId="0" borderId="0" xfId="0" applyNumberFormat="1" applyFont="1" applyFill="1"/>
    <xf numFmtId="49" fontId="2" fillId="5" borderId="28" xfId="0" applyNumberFormat="1" applyFont="1" applyFill="1" applyBorder="1" applyAlignment="1">
      <alignment horizontal="center"/>
    </xf>
    <xf numFmtId="0" fontId="7" fillId="5" borderId="19" xfId="0" applyFont="1" applyFill="1" applyBorder="1"/>
    <xf numFmtId="3" fontId="6" fillId="0" borderId="0" xfId="0" applyNumberFormat="1" applyFont="1" applyFill="1" applyBorder="1" applyAlignment="1">
      <alignment horizontal="left"/>
    </xf>
    <xf numFmtId="3" fontId="4" fillId="0" borderId="13" xfId="0" applyNumberFormat="1" applyFont="1" applyFill="1" applyBorder="1"/>
    <xf numFmtId="4" fontId="2" fillId="0" borderId="0" xfId="0" applyNumberFormat="1" applyFont="1" applyFill="1"/>
    <xf numFmtId="3" fontId="2" fillId="0" borderId="13" xfId="0" applyNumberFormat="1" applyFont="1" applyFill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workbookViewId="0">
      <selection activeCell="D38" sqref="D38"/>
    </sheetView>
  </sheetViews>
  <sheetFormatPr defaultRowHeight="12.75" x14ac:dyDescent="0.2"/>
  <cols>
    <col min="1" max="1" width="8.7109375" style="60" customWidth="1"/>
    <col min="2" max="2" width="6.42578125" style="7" customWidth="1"/>
    <col min="3" max="3" width="11.140625" style="7" customWidth="1"/>
    <col min="4" max="4" width="80.42578125" style="61" customWidth="1"/>
    <col min="5" max="5" width="14.85546875" style="7" customWidth="1"/>
    <col min="6" max="6" width="16.5703125" style="7" customWidth="1"/>
    <col min="7" max="7" width="9.140625" style="7"/>
    <col min="8" max="8" width="13.85546875" style="96" hidden="1" customWidth="1"/>
    <col min="9" max="9" width="10.140625" style="7" hidden="1" customWidth="1"/>
    <col min="10" max="10" width="10.140625" style="7" bestFit="1" customWidth="1"/>
    <col min="11" max="16384" width="9.140625" style="7"/>
  </cols>
  <sheetData>
    <row r="1" spans="1:8" x14ac:dyDescent="0.2">
      <c r="A1" s="9" t="s">
        <v>12</v>
      </c>
      <c r="B1" s="9"/>
      <c r="C1" s="9"/>
      <c r="D1" s="9"/>
      <c r="E1" s="9"/>
      <c r="F1" s="9"/>
    </row>
    <row r="2" spans="1:8" x14ac:dyDescent="0.2">
      <c r="A2" s="9" t="s">
        <v>180</v>
      </c>
      <c r="B2" s="9"/>
      <c r="C2" s="9"/>
      <c r="D2" s="9"/>
      <c r="E2" s="9"/>
      <c r="F2" s="9"/>
    </row>
    <row r="3" spans="1:8" x14ac:dyDescent="0.2">
      <c r="A3" s="9" t="s">
        <v>181</v>
      </c>
      <c r="B3" s="9"/>
      <c r="C3" s="9"/>
      <c r="D3" s="9"/>
      <c r="E3" s="9"/>
      <c r="F3" s="9"/>
    </row>
    <row r="4" spans="1:8" ht="13.5" thickBot="1" x14ac:dyDescent="0.25">
      <c r="A4" s="1" t="s">
        <v>172</v>
      </c>
      <c r="B4" s="1"/>
      <c r="C4" s="1"/>
      <c r="D4" s="1"/>
      <c r="E4" s="1"/>
      <c r="F4" s="1"/>
    </row>
    <row r="5" spans="1:8" ht="30" customHeight="1" thickBot="1" x14ac:dyDescent="0.25">
      <c r="A5" s="79" t="s">
        <v>65</v>
      </c>
      <c r="B5" s="4" t="s">
        <v>66</v>
      </c>
      <c r="C5" s="80"/>
      <c r="D5" s="10" t="s">
        <v>67</v>
      </c>
      <c r="E5" s="89" t="s">
        <v>0</v>
      </c>
      <c r="F5" s="89" t="s">
        <v>173</v>
      </c>
    </row>
    <row r="6" spans="1:8" ht="13.5" thickBot="1" x14ac:dyDescent="0.25">
      <c r="A6" s="11" t="s">
        <v>1</v>
      </c>
      <c r="B6" s="2" t="s">
        <v>2</v>
      </c>
      <c r="C6" s="2" t="s">
        <v>3</v>
      </c>
      <c r="D6" s="12" t="s">
        <v>4</v>
      </c>
      <c r="E6" s="12" t="s">
        <v>5</v>
      </c>
      <c r="F6" s="12" t="s">
        <v>6</v>
      </c>
    </row>
    <row r="7" spans="1:8" x14ac:dyDescent="0.2">
      <c r="A7" s="13" t="s">
        <v>1</v>
      </c>
      <c r="B7" s="14"/>
      <c r="C7" s="62"/>
      <c r="D7" s="15" t="s">
        <v>23</v>
      </c>
      <c r="E7" s="63"/>
      <c r="F7" s="16"/>
    </row>
    <row r="8" spans="1:8" x14ac:dyDescent="0.2">
      <c r="A8" s="17"/>
      <c r="B8" s="18" t="s">
        <v>1</v>
      </c>
      <c r="C8" s="19" t="s">
        <v>24</v>
      </c>
      <c r="D8" s="20" t="s">
        <v>25</v>
      </c>
      <c r="E8" s="6">
        <v>533400</v>
      </c>
      <c r="F8" s="6">
        <v>736600</v>
      </c>
      <c r="H8" s="67"/>
    </row>
    <row r="9" spans="1:8" x14ac:dyDescent="0.2">
      <c r="A9" s="17"/>
      <c r="B9" s="18" t="s">
        <v>2</v>
      </c>
      <c r="C9" s="19" t="s">
        <v>68</v>
      </c>
      <c r="D9" s="20" t="s">
        <v>69</v>
      </c>
      <c r="E9" s="6">
        <v>50800</v>
      </c>
      <c r="F9" s="6">
        <v>0</v>
      </c>
      <c r="H9" s="67"/>
    </row>
    <row r="10" spans="1:8" x14ac:dyDescent="0.2">
      <c r="A10" s="17"/>
      <c r="B10" s="18" t="s">
        <v>3</v>
      </c>
      <c r="C10" s="19" t="s">
        <v>70</v>
      </c>
      <c r="D10" s="21" t="s">
        <v>71</v>
      </c>
      <c r="E10" s="6">
        <v>25400</v>
      </c>
      <c r="F10" s="6">
        <v>25400</v>
      </c>
      <c r="H10" s="67"/>
    </row>
    <row r="11" spans="1:8" x14ac:dyDescent="0.2">
      <c r="A11" s="17"/>
      <c r="B11" s="18" t="s">
        <v>4</v>
      </c>
      <c r="C11" s="19" t="s">
        <v>26</v>
      </c>
      <c r="D11" s="20" t="s">
        <v>72</v>
      </c>
      <c r="E11" s="6">
        <v>2140585</v>
      </c>
      <c r="F11" s="6">
        <f>8449500-F56-F60-F61</f>
        <v>2101850</v>
      </c>
      <c r="H11" s="67"/>
    </row>
    <row r="12" spans="1:8" x14ac:dyDescent="0.2">
      <c r="A12" s="17"/>
      <c r="B12" s="18" t="s">
        <v>5</v>
      </c>
      <c r="C12" s="19" t="s">
        <v>27</v>
      </c>
      <c r="D12" s="20" t="s">
        <v>28</v>
      </c>
      <c r="E12" s="6">
        <v>2390000</v>
      </c>
      <c r="F12" s="6">
        <v>2400000</v>
      </c>
      <c r="H12" s="99"/>
    </row>
    <row r="13" spans="1:8" x14ac:dyDescent="0.2">
      <c r="A13" s="17"/>
      <c r="B13" s="18" t="s">
        <v>6</v>
      </c>
      <c r="C13" s="22" t="s">
        <v>73</v>
      </c>
      <c r="D13" s="23" t="s">
        <v>74</v>
      </c>
      <c r="E13" s="6"/>
      <c r="F13" s="6"/>
      <c r="H13" s="67"/>
    </row>
    <row r="14" spans="1:8" x14ac:dyDescent="0.2">
      <c r="A14" s="17"/>
      <c r="B14" s="18" t="s">
        <v>7</v>
      </c>
      <c r="C14" s="19" t="s">
        <v>62</v>
      </c>
      <c r="D14" s="24" t="s">
        <v>63</v>
      </c>
      <c r="E14" s="6"/>
      <c r="F14" s="6"/>
      <c r="H14" s="68"/>
    </row>
    <row r="15" spans="1:8" x14ac:dyDescent="0.2">
      <c r="A15" s="17"/>
      <c r="B15" s="18" t="s">
        <v>8</v>
      </c>
      <c r="C15" s="25" t="s">
        <v>75</v>
      </c>
      <c r="D15" s="26" t="s">
        <v>76</v>
      </c>
      <c r="E15" s="6"/>
      <c r="F15" s="6"/>
      <c r="H15" s="67"/>
    </row>
    <row r="16" spans="1:8" x14ac:dyDescent="0.2">
      <c r="A16" s="17"/>
      <c r="B16" s="18" t="s">
        <v>9</v>
      </c>
      <c r="C16" s="19" t="s">
        <v>77</v>
      </c>
      <c r="D16" s="20" t="s">
        <v>78</v>
      </c>
      <c r="E16" s="6">
        <v>458047</v>
      </c>
      <c r="F16" s="6">
        <v>398112</v>
      </c>
      <c r="H16" s="67"/>
    </row>
    <row r="17" spans="1:12" s="27" customFormat="1" x14ac:dyDescent="0.2">
      <c r="A17" s="17"/>
      <c r="B17" s="18" t="s">
        <v>10</v>
      </c>
      <c r="C17" s="19" t="s">
        <v>29</v>
      </c>
      <c r="D17" s="21" t="s">
        <v>79</v>
      </c>
      <c r="E17" s="6">
        <v>1500000</v>
      </c>
      <c r="F17" s="6">
        <v>500000</v>
      </c>
      <c r="H17" s="67"/>
    </row>
    <row r="18" spans="1:12" x14ac:dyDescent="0.2">
      <c r="A18" s="17"/>
      <c r="B18" s="18" t="s">
        <v>13</v>
      </c>
      <c r="C18" s="19" t="s">
        <v>30</v>
      </c>
      <c r="D18" s="20" t="s">
        <v>31</v>
      </c>
      <c r="E18" s="6">
        <v>2553997</v>
      </c>
      <c r="F18" s="6">
        <v>3232254</v>
      </c>
      <c r="H18" s="67"/>
    </row>
    <row r="19" spans="1:12" x14ac:dyDescent="0.2">
      <c r="A19" s="17"/>
      <c r="B19" s="18" t="s">
        <v>14</v>
      </c>
      <c r="C19" s="19" t="s">
        <v>80</v>
      </c>
      <c r="D19" s="20" t="s">
        <v>81</v>
      </c>
      <c r="E19" s="6"/>
      <c r="F19" s="6"/>
      <c r="H19" s="67"/>
    </row>
    <row r="20" spans="1:12" x14ac:dyDescent="0.2">
      <c r="A20" s="17"/>
      <c r="B20" s="18" t="s">
        <v>15</v>
      </c>
      <c r="C20" s="19" t="s">
        <v>174</v>
      </c>
      <c r="D20" s="20" t="s">
        <v>175</v>
      </c>
      <c r="E20" s="6"/>
      <c r="F20" s="6">
        <v>400000</v>
      </c>
      <c r="H20" s="67"/>
    </row>
    <row r="21" spans="1:12" x14ac:dyDescent="0.2">
      <c r="A21" s="17"/>
      <c r="B21" s="18" t="s">
        <v>16</v>
      </c>
      <c r="C21" s="19" t="s">
        <v>32</v>
      </c>
      <c r="D21" s="20" t="s">
        <v>33</v>
      </c>
      <c r="E21" s="6">
        <v>1084448</v>
      </c>
      <c r="F21" s="6">
        <v>1308100</v>
      </c>
      <c r="H21" s="67"/>
    </row>
    <row r="22" spans="1:12" x14ac:dyDescent="0.2">
      <c r="A22" s="17"/>
      <c r="B22" s="18" t="s">
        <v>17</v>
      </c>
      <c r="C22" s="19" t="s">
        <v>82</v>
      </c>
      <c r="D22" s="24" t="s">
        <v>83</v>
      </c>
      <c r="E22" s="6"/>
      <c r="F22" s="6"/>
      <c r="H22" s="67"/>
    </row>
    <row r="23" spans="1:12" x14ac:dyDescent="0.2">
      <c r="A23" s="17"/>
      <c r="B23" s="18" t="s">
        <v>18</v>
      </c>
      <c r="C23" s="19" t="s">
        <v>34</v>
      </c>
      <c r="D23" s="26" t="s">
        <v>35</v>
      </c>
      <c r="E23" s="6">
        <v>2715987</v>
      </c>
      <c r="F23" s="6">
        <f>758590-F59</f>
        <v>733353</v>
      </c>
      <c r="H23" s="67"/>
    </row>
    <row r="24" spans="1:12" x14ac:dyDescent="0.2">
      <c r="A24" s="17"/>
      <c r="B24" s="18" t="s">
        <v>19</v>
      </c>
      <c r="C24" s="28" t="s">
        <v>84</v>
      </c>
      <c r="D24" s="20" t="s">
        <v>85</v>
      </c>
      <c r="E24" s="6"/>
      <c r="F24" s="6"/>
      <c r="H24" s="67"/>
    </row>
    <row r="25" spans="1:12" x14ac:dyDescent="0.2">
      <c r="A25" s="17"/>
      <c r="B25" s="18" t="s">
        <v>20</v>
      </c>
      <c r="C25" s="19" t="s">
        <v>36</v>
      </c>
      <c r="D25" s="20" t="s">
        <v>86</v>
      </c>
      <c r="E25" s="6">
        <v>686062</v>
      </c>
      <c r="F25" s="6">
        <v>774962</v>
      </c>
      <c r="G25" s="67"/>
      <c r="H25" s="67"/>
    </row>
    <row r="26" spans="1:12" x14ac:dyDescent="0.2">
      <c r="A26" s="17"/>
      <c r="B26" s="18" t="s">
        <v>21</v>
      </c>
      <c r="C26" s="19" t="s">
        <v>37</v>
      </c>
      <c r="D26" s="20" t="s">
        <v>38</v>
      </c>
      <c r="E26" s="6">
        <v>2571750</v>
      </c>
      <c r="F26" s="6">
        <v>2580640</v>
      </c>
      <c r="H26" s="67"/>
    </row>
    <row r="27" spans="1:12" x14ac:dyDescent="0.2">
      <c r="A27" s="17"/>
      <c r="B27" s="18" t="s">
        <v>22</v>
      </c>
      <c r="C27" s="19" t="s">
        <v>56</v>
      </c>
      <c r="D27" s="20" t="s">
        <v>57</v>
      </c>
      <c r="E27" s="6">
        <v>1473200</v>
      </c>
      <c r="F27" s="6">
        <v>1574800</v>
      </c>
      <c r="H27" s="67"/>
    </row>
    <row r="28" spans="1:12" x14ac:dyDescent="0.2">
      <c r="A28" s="17"/>
      <c r="B28" s="18" t="s">
        <v>87</v>
      </c>
      <c r="C28" s="19" t="s">
        <v>39</v>
      </c>
      <c r="D28" s="20" t="s">
        <v>40</v>
      </c>
      <c r="E28" s="6">
        <v>31691893</v>
      </c>
      <c r="F28" s="6">
        <v>15670296</v>
      </c>
      <c r="H28" s="67">
        <v>4401326</v>
      </c>
      <c r="I28" s="7" t="s">
        <v>182</v>
      </c>
      <c r="J28" s="67"/>
      <c r="L28" s="35"/>
    </row>
    <row r="29" spans="1:12" x14ac:dyDescent="0.2">
      <c r="A29" s="17"/>
      <c r="B29" s="18" t="s">
        <v>90</v>
      </c>
      <c r="C29" s="19" t="s">
        <v>88</v>
      </c>
      <c r="D29" s="20" t="s">
        <v>89</v>
      </c>
      <c r="E29" s="6">
        <v>868872</v>
      </c>
      <c r="F29" s="6">
        <v>916416</v>
      </c>
      <c r="H29" s="67"/>
    </row>
    <row r="30" spans="1:12" x14ac:dyDescent="0.2">
      <c r="A30" s="17"/>
      <c r="B30" s="18" t="s">
        <v>93</v>
      </c>
      <c r="C30" s="19" t="s">
        <v>91</v>
      </c>
      <c r="D30" s="26" t="s">
        <v>92</v>
      </c>
      <c r="E30" s="6">
        <v>39600</v>
      </c>
      <c r="F30" s="6">
        <v>40200</v>
      </c>
      <c r="H30" s="67"/>
    </row>
    <row r="31" spans="1:12" x14ac:dyDescent="0.2">
      <c r="A31" s="17"/>
      <c r="B31" s="18" t="s">
        <v>96</v>
      </c>
      <c r="C31" s="19" t="s">
        <v>94</v>
      </c>
      <c r="D31" s="20" t="s">
        <v>95</v>
      </c>
      <c r="E31" s="6"/>
      <c r="F31" s="6"/>
      <c r="H31" s="67"/>
    </row>
    <row r="32" spans="1:12" x14ac:dyDescent="0.2">
      <c r="A32" s="17"/>
      <c r="B32" s="18" t="s">
        <v>99</v>
      </c>
      <c r="C32" s="19" t="s">
        <v>97</v>
      </c>
      <c r="D32" s="20" t="s">
        <v>98</v>
      </c>
      <c r="E32" s="6"/>
      <c r="F32" s="6"/>
      <c r="H32" s="67"/>
    </row>
    <row r="33" spans="1:8" x14ac:dyDescent="0.2">
      <c r="A33" s="17"/>
      <c r="B33" s="18" t="s">
        <v>102</v>
      </c>
      <c r="C33" s="19" t="s">
        <v>100</v>
      </c>
      <c r="D33" s="29" t="s">
        <v>101</v>
      </c>
      <c r="E33" s="6">
        <v>702230</v>
      </c>
      <c r="F33" s="6">
        <v>702230</v>
      </c>
      <c r="H33" s="67"/>
    </row>
    <row r="34" spans="1:8" x14ac:dyDescent="0.2">
      <c r="A34" s="17"/>
      <c r="B34" s="18" t="s">
        <v>103</v>
      </c>
      <c r="C34" s="22" t="s">
        <v>41</v>
      </c>
      <c r="D34" s="20" t="s">
        <v>42</v>
      </c>
      <c r="E34" s="6">
        <v>4048990</v>
      </c>
      <c r="F34" s="6">
        <v>4801251</v>
      </c>
      <c r="H34" s="67"/>
    </row>
    <row r="35" spans="1:8" x14ac:dyDescent="0.2">
      <c r="A35" s="17"/>
      <c r="B35" s="18" t="s">
        <v>106</v>
      </c>
      <c r="C35" s="22" t="s">
        <v>104</v>
      </c>
      <c r="D35" s="26" t="s">
        <v>105</v>
      </c>
      <c r="E35" s="6"/>
      <c r="F35" s="6">
        <v>571500</v>
      </c>
      <c r="H35" s="67"/>
    </row>
    <row r="36" spans="1:8" x14ac:dyDescent="0.2">
      <c r="A36" s="17"/>
      <c r="B36" s="18" t="s">
        <v>109</v>
      </c>
      <c r="C36" s="22" t="s">
        <v>107</v>
      </c>
      <c r="D36" s="20" t="s">
        <v>108</v>
      </c>
      <c r="E36" s="6"/>
      <c r="F36" s="6"/>
      <c r="H36" s="67"/>
    </row>
    <row r="37" spans="1:8" x14ac:dyDescent="0.2">
      <c r="A37" s="17"/>
      <c r="B37" s="18" t="s">
        <v>112</v>
      </c>
      <c r="C37" s="22" t="s">
        <v>110</v>
      </c>
      <c r="D37" s="20" t="s">
        <v>111</v>
      </c>
      <c r="E37" s="6"/>
      <c r="F37" s="6"/>
      <c r="H37" s="67"/>
    </row>
    <row r="38" spans="1:8" x14ac:dyDescent="0.2">
      <c r="A38" s="17"/>
      <c r="B38" s="18" t="s">
        <v>115</v>
      </c>
      <c r="C38" s="22" t="s">
        <v>113</v>
      </c>
      <c r="D38" s="20" t="s">
        <v>114</v>
      </c>
      <c r="E38" s="6"/>
      <c r="F38" s="6"/>
      <c r="H38" s="67"/>
    </row>
    <row r="39" spans="1:8" x14ac:dyDescent="0.2">
      <c r="A39" s="17"/>
      <c r="B39" s="18" t="s">
        <v>118</v>
      </c>
      <c r="C39" s="22" t="s">
        <v>116</v>
      </c>
      <c r="D39" s="20" t="s">
        <v>117</v>
      </c>
      <c r="E39" s="6"/>
      <c r="F39" s="6"/>
      <c r="H39" s="67"/>
    </row>
    <row r="40" spans="1:8" x14ac:dyDescent="0.2">
      <c r="A40" s="17"/>
      <c r="B40" s="18" t="s">
        <v>119</v>
      </c>
      <c r="C40" s="22" t="s">
        <v>43</v>
      </c>
      <c r="D40" s="20" t="s">
        <v>44</v>
      </c>
      <c r="E40" s="6"/>
      <c r="F40" s="6">
        <v>152400</v>
      </c>
      <c r="H40" s="67"/>
    </row>
    <row r="41" spans="1:8" x14ac:dyDescent="0.2">
      <c r="A41" s="17"/>
      <c r="B41" s="18" t="s">
        <v>121</v>
      </c>
      <c r="C41" s="22" t="s">
        <v>45</v>
      </c>
      <c r="D41" s="26" t="s">
        <v>120</v>
      </c>
      <c r="E41" s="6"/>
      <c r="F41" s="6"/>
      <c r="H41" s="67"/>
    </row>
    <row r="42" spans="1:8" x14ac:dyDescent="0.2">
      <c r="A42" s="64"/>
      <c r="B42" s="18" t="s">
        <v>124</v>
      </c>
      <c r="C42" s="30" t="s">
        <v>122</v>
      </c>
      <c r="D42" s="31" t="s">
        <v>123</v>
      </c>
      <c r="E42" s="65"/>
      <c r="F42" s="65"/>
      <c r="H42" s="67"/>
    </row>
    <row r="43" spans="1:8" x14ac:dyDescent="0.2">
      <c r="A43" s="17"/>
      <c r="B43" s="18" t="s">
        <v>125</v>
      </c>
      <c r="C43" s="22" t="s">
        <v>54</v>
      </c>
      <c r="D43" s="20" t="s">
        <v>55</v>
      </c>
      <c r="E43" s="6"/>
      <c r="F43" s="6"/>
      <c r="H43" s="67"/>
    </row>
    <row r="44" spans="1:8" x14ac:dyDescent="0.2">
      <c r="A44" s="17"/>
      <c r="B44" s="18" t="s">
        <v>126</v>
      </c>
      <c r="C44" s="22" t="s">
        <v>46</v>
      </c>
      <c r="D44" s="20" t="s">
        <v>47</v>
      </c>
      <c r="E44" s="6">
        <v>8137801</v>
      </c>
      <c r="F44" s="6">
        <v>9237106</v>
      </c>
      <c r="H44" s="67"/>
    </row>
    <row r="45" spans="1:8" x14ac:dyDescent="0.2">
      <c r="A45" s="17"/>
      <c r="B45" s="18" t="s">
        <v>127</v>
      </c>
      <c r="C45" s="22" t="s">
        <v>48</v>
      </c>
      <c r="D45" s="20" t="s">
        <v>49</v>
      </c>
      <c r="E45" s="6">
        <v>0</v>
      </c>
      <c r="F45" s="6"/>
      <c r="H45" s="67"/>
    </row>
    <row r="46" spans="1:8" x14ac:dyDescent="0.2">
      <c r="A46" s="17"/>
      <c r="B46" s="18" t="s">
        <v>129</v>
      </c>
      <c r="C46" s="22" t="s">
        <v>128</v>
      </c>
      <c r="D46" s="20" t="s">
        <v>171</v>
      </c>
      <c r="E46" s="6">
        <v>516890</v>
      </c>
      <c r="F46" s="6">
        <v>534670</v>
      </c>
      <c r="H46" s="67"/>
    </row>
    <row r="47" spans="1:8" x14ac:dyDescent="0.2">
      <c r="A47" s="17"/>
      <c r="B47" s="18" t="s">
        <v>132</v>
      </c>
      <c r="C47" s="22" t="s">
        <v>130</v>
      </c>
      <c r="D47" s="20" t="s">
        <v>131</v>
      </c>
      <c r="E47" s="6">
        <v>0</v>
      </c>
      <c r="F47" s="6"/>
      <c r="H47" s="67"/>
    </row>
    <row r="48" spans="1:8" x14ac:dyDescent="0.2">
      <c r="A48" s="17"/>
      <c r="B48" s="18" t="s">
        <v>133</v>
      </c>
      <c r="C48" s="22" t="s">
        <v>50</v>
      </c>
      <c r="D48" s="20" t="s">
        <v>51</v>
      </c>
      <c r="E48" s="6">
        <v>698500</v>
      </c>
      <c r="F48" s="6">
        <v>711200</v>
      </c>
      <c r="H48" s="67"/>
    </row>
    <row r="49" spans="1:9" x14ac:dyDescent="0.2">
      <c r="A49" s="17"/>
      <c r="B49" s="18" t="s">
        <v>134</v>
      </c>
      <c r="C49" s="22" t="s">
        <v>52</v>
      </c>
      <c r="D49" s="20" t="s">
        <v>53</v>
      </c>
      <c r="E49" s="6">
        <v>5258140</v>
      </c>
      <c r="F49" s="6">
        <v>6254150</v>
      </c>
      <c r="H49" s="67"/>
    </row>
    <row r="50" spans="1:9" x14ac:dyDescent="0.2">
      <c r="A50" s="17"/>
      <c r="B50" s="18" t="s">
        <v>135</v>
      </c>
      <c r="C50" s="22" t="s">
        <v>136</v>
      </c>
      <c r="D50" s="20" t="s">
        <v>137</v>
      </c>
      <c r="E50" s="8">
        <v>516890</v>
      </c>
      <c r="F50" s="8">
        <v>534670</v>
      </c>
      <c r="H50" s="67"/>
    </row>
    <row r="51" spans="1:9" x14ac:dyDescent="0.2">
      <c r="A51" s="17"/>
      <c r="B51" s="18" t="s">
        <v>138</v>
      </c>
      <c r="C51" s="22" t="s">
        <v>139</v>
      </c>
      <c r="D51" s="20" t="s">
        <v>140</v>
      </c>
      <c r="E51" s="8">
        <v>0</v>
      </c>
      <c r="F51" s="8"/>
      <c r="H51" s="67"/>
    </row>
    <row r="52" spans="1:9" x14ac:dyDescent="0.2">
      <c r="A52" s="17"/>
      <c r="B52" s="18" t="s">
        <v>141</v>
      </c>
      <c r="C52" s="22" t="s">
        <v>142</v>
      </c>
      <c r="D52" s="32" t="s">
        <v>143</v>
      </c>
      <c r="E52" s="8">
        <v>1936364</v>
      </c>
      <c r="F52" s="8">
        <v>1507350</v>
      </c>
      <c r="H52" s="67"/>
    </row>
    <row r="53" spans="1:9" x14ac:dyDescent="0.2">
      <c r="A53" s="17"/>
      <c r="B53" s="18" t="s">
        <v>144</v>
      </c>
      <c r="C53" s="22" t="s">
        <v>145</v>
      </c>
      <c r="D53" s="33" t="s">
        <v>146</v>
      </c>
      <c r="E53" s="8"/>
      <c r="F53" s="8"/>
      <c r="H53" s="67"/>
    </row>
    <row r="54" spans="1:9" x14ac:dyDescent="0.2">
      <c r="A54" s="17"/>
      <c r="B54" s="18" t="s">
        <v>147</v>
      </c>
      <c r="C54" s="34" t="s">
        <v>148</v>
      </c>
      <c r="D54" s="33"/>
      <c r="E54" s="8"/>
      <c r="F54" s="8"/>
      <c r="H54" s="67"/>
    </row>
    <row r="55" spans="1:9" x14ac:dyDescent="0.2">
      <c r="A55" s="17"/>
      <c r="B55" s="18" t="s">
        <v>149</v>
      </c>
      <c r="C55" s="92" t="s">
        <v>80</v>
      </c>
      <c r="D55" s="94" t="s">
        <v>150</v>
      </c>
      <c r="E55" s="90">
        <v>635000</v>
      </c>
      <c r="F55" s="90">
        <v>0</v>
      </c>
      <c r="H55" s="93"/>
    </row>
    <row r="56" spans="1:9" x14ac:dyDescent="0.2">
      <c r="A56" s="17"/>
      <c r="B56" s="18" t="s">
        <v>151</v>
      </c>
      <c r="C56" s="92" t="s">
        <v>26</v>
      </c>
      <c r="D56" s="94" t="s">
        <v>152</v>
      </c>
      <c r="E56" s="90">
        <v>75000</v>
      </c>
      <c r="F56" s="90">
        <v>100000</v>
      </c>
      <c r="H56" s="96">
        <v>100000</v>
      </c>
      <c r="I56" s="7" t="s">
        <v>182</v>
      </c>
    </row>
    <row r="57" spans="1:9" x14ac:dyDescent="0.2">
      <c r="A57" s="17"/>
      <c r="B57" s="18" t="s">
        <v>153</v>
      </c>
      <c r="C57" s="92" t="s">
        <v>24</v>
      </c>
      <c r="D57" s="94" t="s">
        <v>154</v>
      </c>
      <c r="E57" s="90">
        <v>150000</v>
      </c>
      <c r="F57" s="90">
        <f>150000+550000+1901219</f>
        <v>2601219</v>
      </c>
      <c r="H57" s="96">
        <f>150000+550000</f>
        <v>700000</v>
      </c>
      <c r="I57" s="7" t="s">
        <v>182</v>
      </c>
    </row>
    <row r="58" spans="1:9" x14ac:dyDescent="0.2">
      <c r="A58" s="17"/>
      <c r="B58" s="18" t="s">
        <v>155</v>
      </c>
      <c r="C58" s="92" t="s">
        <v>41</v>
      </c>
      <c r="D58" s="94" t="s">
        <v>157</v>
      </c>
      <c r="E58" s="90"/>
      <c r="F58" s="90">
        <v>9105000</v>
      </c>
    </row>
    <row r="59" spans="1:9" x14ac:dyDescent="0.2">
      <c r="A59" s="17"/>
      <c r="B59" s="18" t="s">
        <v>156</v>
      </c>
      <c r="C59" s="92" t="s">
        <v>34</v>
      </c>
      <c r="D59" s="94" t="s">
        <v>158</v>
      </c>
      <c r="E59" s="90"/>
      <c r="F59" s="90">
        <v>25237</v>
      </c>
    </row>
    <row r="60" spans="1:9" x14ac:dyDescent="0.2">
      <c r="A60" s="17"/>
      <c r="B60" s="18" t="s">
        <v>159</v>
      </c>
      <c r="C60" s="92" t="s">
        <v>26</v>
      </c>
      <c r="D60" s="94" t="s">
        <v>176</v>
      </c>
      <c r="E60" s="90"/>
      <c r="F60" s="90">
        <v>247650</v>
      </c>
      <c r="H60" s="96">
        <v>247650</v>
      </c>
      <c r="I60" s="7" t="s">
        <v>182</v>
      </c>
    </row>
    <row r="61" spans="1:9" x14ac:dyDescent="0.2">
      <c r="A61" s="17"/>
      <c r="B61" s="18" t="s">
        <v>160</v>
      </c>
      <c r="C61" s="97" t="s">
        <v>26</v>
      </c>
      <c r="D61" s="98" t="s">
        <v>177</v>
      </c>
      <c r="E61" s="91"/>
      <c r="F61" s="91">
        <v>6000000</v>
      </c>
    </row>
    <row r="62" spans="1:9" x14ac:dyDescent="0.2">
      <c r="A62" s="17"/>
      <c r="B62" s="18" t="s">
        <v>178</v>
      </c>
      <c r="C62" s="97"/>
      <c r="D62" s="98"/>
      <c r="E62" s="91"/>
      <c r="F62" s="91"/>
    </row>
    <row r="63" spans="1:9" ht="13.5" thickBot="1" x14ac:dyDescent="0.25">
      <c r="A63" s="17"/>
      <c r="B63" s="18" t="s">
        <v>179</v>
      </c>
      <c r="C63" s="95"/>
      <c r="D63" s="23"/>
      <c r="E63" s="50"/>
      <c r="F63" s="50"/>
    </row>
    <row r="64" spans="1:9" ht="13.5" thickBot="1" x14ac:dyDescent="0.25">
      <c r="A64" s="17"/>
      <c r="B64" s="36" t="s">
        <v>58</v>
      </c>
      <c r="C64" s="37"/>
      <c r="D64" s="38"/>
      <c r="E64" s="66">
        <f>SUM(E8:E63)</f>
        <v>73459846</v>
      </c>
      <c r="F64" s="66">
        <f>SUM(F8:F63)</f>
        <v>76478616</v>
      </c>
      <c r="H64" s="96">
        <f>SUM(H6:H62)</f>
        <v>5448976</v>
      </c>
      <c r="I64" s="96"/>
    </row>
    <row r="65" spans="1:8" ht="13.5" thickBot="1" x14ac:dyDescent="0.25">
      <c r="A65" s="17"/>
      <c r="B65" s="39"/>
      <c r="C65" s="39"/>
      <c r="D65" s="40"/>
      <c r="E65" s="67"/>
      <c r="F65" s="67"/>
    </row>
    <row r="66" spans="1:8" ht="13.5" thickBot="1" x14ac:dyDescent="0.25">
      <c r="A66" s="17" t="s">
        <v>2</v>
      </c>
      <c r="B66" s="57"/>
      <c r="C66" s="77"/>
      <c r="D66" s="71" t="s">
        <v>59</v>
      </c>
      <c r="E66" s="100"/>
      <c r="F66" s="53"/>
    </row>
    <row r="67" spans="1:8" x14ac:dyDescent="0.2">
      <c r="A67" s="41"/>
      <c r="B67" s="83" t="s">
        <v>1</v>
      </c>
      <c r="C67" s="84" t="s">
        <v>45</v>
      </c>
      <c r="D67" s="85" t="s">
        <v>161</v>
      </c>
      <c r="E67" s="46">
        <v>785050</v>
      </c>
      <c r="F67" s="46">
        <v>769650</v>
      </c>
    </row>
    <row r="68" spans="1:8" s="27" customFormat="1" x14ac:dyDescent="0.2">
      <c r="A68" s="41"/>
      <c r="B68" s="42" t="s">
        <v>2</v>
      </c>
      <c r="C68" s="19" t="s">
        <v>60</v>
      </c>
      <c r="D68" s="69" t="s">
        <v>61</v>
      </c>
      <c r="E68" s="6">
        <v>4851349</v>
      </c>
      <c r="F68" s="6">
        <v>5308319</v>
      </c>
      <c r="H68" s="101"/>
    </row>
    <row r="69" spans="1:8" x14ac:dyDescent="0.2">
      <c r="A69" s="41"/>
      <c r="B69" s="42" t="s">
        <v>3</v>
      </c>
      <c r="C69" s="19" t="s">
        <v>162</v>
      </c>
      <c r="D69" s="70" t="s">
        <v>163</v>
      </c>
      <c r="E69" s="6">
        <v>525000</v>
      </c>
      <c r="F69" s="6">
        <v>720000</v>
      </c>
    </row>
    <row r="70" spans="1:8" x14ac:dyDescent="0.2">
      <c r="A70" s="41"/>
      <c r="B70" s="42" t="s">
        <v>4</v>
      </c>
      <c r="C70" s="22" t="s">
        <v>46</v>
      </c>
      <c r="D70" s="20" t="s">
        <v>47</v>
      </c>
      <c r="E70" s="6">
        <v>8738768</v>
      </c>
      <c r="F70" s="6">
        <v>9761485</v>
      </c>
    </row>
    <row r="71" spans="1:8" ht="13.5" thickBot="1" x14ac:dyDescent="0.25">
      <c r="A71" s="41"/>
      <c r="B71" s="42" t="s">
        <v>5</v>
      </c>
      <c r="C71" s="19" t="s">
        <v>62</v>
      </c>
      <c r="D71" s="24" t="s">
        <v>63</v>
      </c>
      <c r="E71" s="50">
        <v>0</v>
      </c>
      <c r="F71" s="50"/>
    </row>
    <row r="72" spans="1:8" ht="13.5" thickBot="1" x14ac:dyDescent="0.25">
      <c r="A72" s="17"/>
      <c r="B72" s="36" t="s">
        <v>64</v>
      </c>
      <c r="C72" s="37"/>
      <c r="D72" s="37"/>
      <c r="E72" s="102">
        <f t="shared" ref="E72:F72" si="0">SUM(E67:E71)</f>
        <v>14900167</v>
      </c>
      <c r="F72" s="3">
        <f t="shared" si="0"/>
        <v>16559454</v>
      </c>
    </row>
    <row r="73" spans="1:8" ht="13.5" thickBot="1" x14ac:dyDescent="0.25">
      <c r="A73" s="17"/>
      <c r="B73" s="39"/>
      <c r="C73" s="39"/>
      <c r="D73" s="40"/>
      <c r="E73" s="88"/>
      <c r="F73" s="67"/>
    </row>
    <row r="74" spans="1:8" ht="13.5" thickBot="1" x14ac:dyDescent="0.25">
      <c r="A74" s="17"/>
      <c r="B74" s="36" t="s">
        <v>164</v>
      </c>
      <c r="C74" s="37"/>
      <c r="D74" s="38"/>
      <c r="E74" s="66">
        <f t="shared" ref="E74:F74" si="1">E64+E72</f>
        <v>88360013</v>
      </c>
      <c r="F74" s="66">
        <f t="shared" si="1"/>
        <v>93038070</v>
      </c>
    </row>
    <row r="75" spans="1:8" ht="13.5" thickBot="1" x14ac:dyDescent="0.25">
      <c r="A75" s="17"/>
      <c r="B75" s="43"/>
      <c r="C75" s="43"/>
      <c r="D75" s="40"/>
      <c r="E75" s="88"/>
      <c r="F75" s="67"/>
    </row>
    <row r="76" spans="1:8" ht="13.5" thickBot="1" x14ac:dyDescent="0.25">
      <c r="A76" s="17"/>
      <c r="B76" s="44"/>
      <c r="C76" s="86"/>
      <c r="D76" s="87" t="s">
        <v>165</v>
      </c>
      <c r="E76" s="5">
        <f t="shared" ref="E76:F76" si="2">SUM(E77:E78)</f>
        <v>0</v>
      </c>
      <c r="F76" s="5">
        <f t="shared" si="2"/>
        <v>0</v>
      </c>
    </row>
    <row r="77" spans="1:8" x14ac:dyDescent="0.2">
      <c r="A77" s="17"/>
      <c r="B77" s="81" t="s">
        <v>1</v>
      </c>
      <c r="C77" s="45"/>
      <c r="D77" s="72" t="s">
        <v>166</v>
      </c>
      <c r="E77" s="46"/>
      <c r="F77" s="46"/>
    </row>
    <row r="78" spans="1:8" ht="13.5" thickBot="1" x14ac:dyDescent="0.25">
      <c r="A78" s="17"/>
      <c r="B78" s="82" t="s">
        <v>2</v>
      </c>
      <c r="C78" s="47"/>
      <c r="D78" s="49" t="s">
        <v>167</v>
      </c>
      <c r="E78" s="50"/>
      <c r="F78" s="50"/>
    </row>
    <row r="79" spans="1:8" ht="13.5" thickBot="1" x14ac:dyDescent="0.25">
      <c r="A79" s="17"/>
      <c r="B79" s="51"/>
      <c r="C79" s="51"/>
      <c r="D79" s="52"/>
      <c r="E79" s="67"/>
      <c r="F79" s="67"/>
    </row>
    <row r="80" spans="1:8" x14ac:dyDescent="0.2">
      <c r="A80" s="17"/>
      <c r="B80" s="45" t="s">
        <v>1</v>
      </c>
      <c r="C80" s="73"/>
      <c r="D80" s="55" t="s">
        <v>11</v>
      </c>
      <c r="E80" s="74"/>
      <c r="F80" s="74"/>
    </row>
    <row r="81" spans="1:6" x14ac:dyDescent="0.2">
      <c r="A81" s="17"/>
      <c r="B81" s="75" t="s">
        <v>2</v>
      </c>
      <c r="C81" s="54"/>
      <c r="D81" s="56" t="s">
        <v>168</v>
      </c>
      <c r="E81" s="6"/>
      <c r="F81" s="6"/>
    </row>
    <row r="82" spans="1:6" ht="13.5" thickBot="1" x14ac:dyDescent="0.25">
      <c r="A82" s="17"/>
      <c r="B82" s="47" t="s">
        <v>3</v>
      </c>
      <c r="C82" s="48"/>
      <c r="D82" s="76" t="s">
        <v>169</v>
      </c>
      <c r="E82" s="50"/>
      <c r="F82" s="50"/>
    </row>
    <row r="83" spans="1:6" ht="13.5" thickBot="1" x14ac:dyDescent="0.25">
      <c r="A83" s="57" t="s">
        <v>170</v>
      </c>
      <c r="B83" s="58"/>
      <c r="C83" s="77"/>
      <c r="D83" s="59"/>
      <c r="E83" s="78">
        <f t="shared" ref="E83:F83" si="3">E74+E76+E82</f>
        <v>88360013</v>
      </c>
      <c r="F83" s="78">
        <f t="shared" si="3"/>
        <v>93038070</v>
      </c>
    </row>
  </sheetData>
  <mergeCells count="7">
    <mergeCell ref="B64:D64"/>
    <mergeCell ref="B72:D72"/>
    <mergeCell ref="B74:D74"/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7.3.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2018-02-27T13:36:13Z</dcterms:modified>
</cp:coreProperties>
</file>