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9202F418-DEAA-4293-BA62-7DAE54182B1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6.mellékl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5" l="1"/>
  <c r="W13" i="5" l="1"/>
  <c r="V13" i="5"/>
  <c r="U13" i="5"/>
  <c r="W25" i="5"/>
  <c r="W26" i="5"/>
  <c r="V26" i="5"/>
  <c r="U26" i="5"/>
  <c r="W12" i="5"/>
  <c r="V12" i="5"/>
  <c r="U12" i="5"/>
  <c r="W11" i="5"/>
  <c r="V11" i="5"/>
  <c r="U11" i="5"/>
  <c r="W10" i="5"/>
  <c r="V10" i="5"/>
  <c r="U10" i="5"/>
  <c r="W27" i="5" l="1"/>
  <c r="V27" i="5"/>
  <c r="V25" i="5"/>
  <c r="U27" i="5"/>
  <c r="U25" i="5"/>
  <c r="W23" i="5" l="1"/>
  <c r="V23" i="5"/>
  <c r="U23" i="5"/>
  <c r="D24" i="5"/>
  <c r="D29" i="5" s="1"/>
  <c r="E24" i="5"/>
  <c r="E29" i="5" s="1"/>
  <c r="F24" i="5"/>
  <c r="F29" i="5" s="1"/>
  <c r="G24" i="5"/>
  <c r="G29" i="5" s="1"/>
  <c r="H29" i="5"/>
  <c r="I24" i="5"/>
  <c r="I29" i="5" s="1"/>
  <c r="J24" i="5"/>
  <c r="J29" i="5" s="1"/>
  <c r="K24" i="5"/>
  <c r="K29" i="5" s="1"/>
  <c r="L24" i="5"/>
  <c r="L29" i="5" s="1"/>
  <c r="M24" i="5"/>
  <c r="M29" i="5" s="1"/>
  <c r="N24" i="5"/>
  <c r="N29" i="5" s="1"/>
  <c r="O24" i="5"/>
  <c r="O29" i="5" s="1"/>
  <c r="P24" i="5"/>
  <c r="P29" i="5" s="1"/>
  <c r="Q24" i="5"/>
  <c r="Q29" i="5" s="1"/>
  <c r="R24" i="5"/>
  <c r="R29" i="5" s="1"/>
  <c r="S24" i="5"/>
  <c r="S29" i="5" s="1"/>
  <c r="T24" i="5"/>
  <c r="T29" i="5" s="1"/>
  <c r="C24" i="5"/>
  <c r="C29" i="5" s="1"/>
  <c r="W17" i="5"/>
  <c r="V17" i="5"/>
  <c r="U17" i="5"/>
  <c r="W22" i="5" l="1"/>
  <c r="V22" i="5"/>
  <c r="U22" i="5"/>
  <c r="W15" i="5" l="1"/>
  <c r="W16" i="5"/>
  <c r="V15" i="5"/>
  <c r="V16" i="5"/>
  <c r="U15" i="5"/>
  <c r="U16" i="5"/>
  <c r="U28" i="5" l="1"/>
  <c r="W21" i="5"/>
  <c r="V21" i="5"/>
  <c r="U21" i="5"/>
  <c r="W20" i="5"/>
  <c r="V20" i="5"/>
  <c r="U20" i="5"/>
  <c r="W19" i="5"/>
  <c r="V19" i="5"/>
  <c r="U19" i="5"/>
  <c r="W18" i="5"/>
  <c r="V18" i="5"/>
  <c r="U18" i="5"/>
  <c r="W14" i="5"/>
  <c r="V14" i="5"/>
  <c r="U14" i="5"/>
  <c r="W9" i="5"/>
  <c r="V9" i="5"/>
  <c r="U9" i="5"/>
  <c r="V24" i="5" l="1"/>
  <c r="V29" i="5" s="1"/>
  <c r="U24" i="5"/>
  <c r="U29" i="5" s="1"/>
  <c r="W24" i="5"/>
  <c r="W29" i="5" s="1"/>
</calcChain>
</file>

<file path=xl/sharedStrings.xml><?xml version="1.0" encoding="utf-8"?>
<sst xmlns="http://schemas.openxmlformats.org/spreadsheetml/2006/main" count="56" uniqueCount="40">
  <si>
    <t>Megnevezés</t>
  </si>
  <si>
    <t>Községi Önkormányzat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</si>
  <si>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</si>
  <si>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</si>
  <si>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</si>
  <si>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</si>
  <si>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</si>
  <si>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Telj.</t>
  </si>
  <si>
    <t>Köztemető fenntartás</t>
  </si>
  <si>
    <t>Önkormányzatok működési támogatása államháztartáson belülről</t>
  </si>
  <si>
    <t>Bevételek összesen</t>
  </si>
  <si>
    <t xml:space="preserve">Eredeti </t>
  </si>
  <si>
    <t>Telj</t>
  </si>
  <si>
    <t>Szociális étkeztetés</t>
  </si>
  <si>
    <t>Házi segítség nyújtás</t>
  </si>
  <si>
    <t>Költségvetési bevételek</t>
  </si>
  <si>
    <t>MINDÖSSZESEN</t>
  </si>
  <si>
    <t>Bevételek feladatonként</t>
  </si>
  <si>
    <t>Felhalmozási célú bevételek</t>
  </si>
  <si>
    <t>Működési célú átvett pénzeszközök</t>
  </si>
  <si>
    <t>Háziorvosi alapellátás</t>
  </si>
  <si>
    <t>Önkormányzatok és önkormányzati  hivataloki jogalkotó és igazgatási tevékenysége</t>
  </si>
  <si>
    <t>Önkormányzati vagyonnal való gazdálkodái kapcsolatos feladatok funkcióra nem sorolható bevételei államháztartáson kívülről ( adó bevételek, egyéb)</t>
  </si>
  <si>
    <t>Szennyvízgyűjtése, tisztítása és elhelyezése</t>
  </si>
  <si>
    <t>Közművelődéshagyományos kulturális  értékek gondozása</t>
  </si>
  <si>
    <t>Turizmus igazgatása és támogatása</t>
  </si>
  <si>
    <t>Kormányzati funkció</t>
  </si>
  <si>
    <t>Önkormányzatok elszámolása ( Működési célú támogatás államháztartáson belül)</t>
  </si>
  <si>
    <t>Községgazdálkodás</t>
  </si>
  <si>
    <t>Előző évi pénzkészlet</t>
  </si>
  <si>
    <t>adatok: forintban</t>
  </si>
  <si>
    <t>Demjén</t>
  </si>
  <si>
    <t>Önkormányzati funkcióra el nem számolt bevételek</t>
  </si>
  <si>
    <t>Vállalkozási tevékenység</t>
  </si>
  <si>
    <t>Működési célú hitel felvétel</t>
  </si>
  <si>
    <t>Fejlesztési célú hitel felvétel</t>
  </si>
  <si>
    <t>2020.éves beszámoló</t>
  </si>
  <si>
    <t>Önkormányzati vagyonnal  való gazdálkodással kapcsolatos feladatok</t>
  </si>
  <si>
    <t>Finansszírozási bevételek</t>
  </si>
  <si>
    <t>6. melléklet a 7/2021.(V.26.)önkormányzati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</si>
</sst>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3" fontId="3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3" fontId="3" fillId="0" borderId="1" xfId="1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/>
    <xf numFmtId="3" fontId="3" fillId="2" borderId="1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"/>
  <sheetViews>
    <sheetView tabSelected="1" view="pageBreakPreview" zoomScaleSheetLayoutView="100" workbookViewId="0">
      <selection sqref="A1:W1"/>
    </sheetView>
  </sheetViews>
  <sheetFormatPr defaultRowHeight="15" x14ac:dyDescent="0.25"/>
  <cols>
    <col min="1" max="1" width="25.28515625" customWidth="1"/>
    <col min="2" max="2" width="14.42578125" customWidth="1"/>
    <col min="3" max="3" width="9.5703125" customWidth="1"/>
    <col min="4" max="4" width="11.28515625" customWidth="1"/>
    <col min="5" max="5" width="9.140625" customWidth="1"/>
    <col min="6" max="6" width="7.5703125" customWidth="1"/>
    <col min="7" max="7" width="11" customWidth="1"/>
    <col min="8" max="8" width="10" customWidth="1"/>
    <col min="9" max="9" width="8.85546875" customWidth="1"/>
    <col min="10" max="10" width="10.28515625" customWidth="1"/>
    <col min="11" max="11" width="11" customWidth="1"/>
    <col min="12" max="12" width="9" customWidth="1"/>
    <col min="13" max="13" width="10.28515625" customWidth="1"/>
    <col min="14" max="14" width="11.28515625" customWidth="1"/>
    <col min="15" max="15" width="9.7109375" customWidth="1"/>
    <col min="16" max="16" width="7.7109375" customWidth="1"/>
    <col min="17" max="17" width="7.42578125" customWidth="1"/>
    <col min="18" max="18" width="7.5703125" customWidth="1"/>
    <col min="19" max="19" width="10.140625" customWidth="1"/>
    <col min="20" max="20" width="11" customWidth="1"/>
    <col min="21" max="21" width="11.42578125" customWidth="1"/>
    <col min="22" max="22" width="10" customWidth="1"/>
    <col min="23" max="23" width="10.28515625" customWidth="1"/>
  </cols>
  <sheetData>
    <row r="1" spans="1:23" ht="23.25" customHeight="1" x14ac:dyDescent="0.25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x14ac:dyDescent="0.25">
      <c r="A2" s="23" t="s">
        <v>1</v>
      </c>
      <c r="B2" s="19"/>
      <c r="U2" s="31"/>
      <c r="V2" s="31"/>
      <c r="W2" s="31"/>
    </row>
    <row r="3" spans="1:23" x14ac:dyDescent="0.25">
      <c r="A3" s="23" t="s">
        <v>31</v>
      </c>
      <c r="B3" s="19"/>
      <c r="U3" s="35" t="s">
        <v>30</v>
      </c>
      <c r="V3" s="35"/>
      <c r="W3" s="35"/>
    </row>
    <row r="4" spans="1:23" ht="18.75" x14ac:dyDescent="0.3">
      <c r="A4" s="30" t="s">
        <v>17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spans="1:23" ht="15.75" x14ac:dyDescent="0.25">
      <c r="A5" s="29" t="s">
        <v>36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ht="45" customHeight="1" x14ac:dyDescent="0.25">
      <c r="A7" s="32" t="s">
        <v>0</v>
      </c>
      <c r="B7" s="33" t="s">
        <v>26</v>
      </c>
      <c r="C7" s="25" t="s">
        <v>9</v>
      </c>
      <c r="D7" s="26"/>
      <c r="E7" s="27"/>
      <c r="F7" s="28" t="s">
        <v>4</v>
      </c>
      <c r="G7" s="28"/>
      <c r="H7" s="28"/>
      <c r="I7" s="28" t="s">
        <v>2</v>
      </c>
      <c r="J7" s="28"/>
      <c r="K7" s="28"/>
      <c r="L7" s="28" t="s">
        <v>3</v>
      </c>
      <c r="M7" s="28"/>
      <c r="N7" s="28"/>
      <c r="O7" s="25" t="s">
        <v>19</v>
      </c>
      <c r="P7" s="26"/>
      <c r="Q7" s="27"/>
      <c r="R7" s="25" t="s">
        <v>18</v>
      </c>
      <c r="S7" s="26"/>
      <c r="T7" s="27"/>
      <c r="U7" s="28" t="s">
        <v>10</v>
      </c>
      <c r="V7" s="28"/>
      <c r="W7" s="28"/>
    </row>
    <row r="8" spans="1:23" ht="21.75" customHeight="1" x14ac:dyDescent="0.25">
      <c r="A8" s="32"/>
      <c r="B8" s="34"/>
      <c r="C8" s="2" t="s">
        <v>5</v>
      </c>
      <c r="D8" s="2" t="s">
        <v>6</v>
      </c>
      <c r="E8" s="3" t="s">
        <v>7</v>
      </c>
      <c r="F8" s="2" t="s">
        <v>5</v>
      </c>
      <c r="G8" s="2" t="s">
        <v>6</v>
      </c>
      <c r="H8" s="3" t="s">
        <v>7</v>
      </c>
      <c r="I8" s="2" t="s">
        <v>5</v>
      </c>
      <c r="J8" s="2" t="s">
        <v>6</v>
      </c>
      <c r="K8" s="3" t="s">
        <v>7</v>
      </c>
      <c r="L8" s="2" t="s">
        <v>5</v>
      </c>
      <c r="M8" s="2" t="s">
        <v>6</v>
      </c>
      <c r="N8" s="3" t="s">
        <v>7</v>
      </c>
      <c r="O8" s="3" t="s">
        <v>11</v>
      </c>
      <c r="P8" s="3" t="s">
        <v>6</v>
      </c>
      <c r="Q8" s="3" t="s">
        <v>7</v>
      </c>
      <c r="R8" s="3" t="s">
        <v>5</v>
      </c>
      <c r="S8" s="3" t="s">
        <v>6</v>
      </c>
      <c r="T8" s="3" t="s">
        <v>12</v>
      </c>
      <c r="U8" s="2" t="s">
        <v>5</v>
      </c>
      <c r="V8" s="2" t="s">
        <v>6</v>
      </c>
      <c r="W8" s="3" t="s">
        <v>7</v>
      </c>
    </row>
    <row r="9" spans="1:23" ht="45" x14ac:dyDescent="0.25">
      <c r="A9" s="4" t="s">
        <v>21</v>
      </c>
      <c r="B9" s="20">
        <v>11130</v>
      </c>
      <c r="C9" s="13"/>
      <c r="D9" s="14"/>
      <c r="E9" s="15"/>
      <c r="F9" s="14"/>
      <c r="G9" s="13">
        <v>3110515</v>
      </c>
      <c r="H9" s="16">
        <v>3110515</v>
      </c>
      <c r="I9" s="14"/>
      <c r="J9" s="14"/>
      <c r="K9" s="15"/>
      <c r="L9" s="16">
        <v>160000</v>
      </c>
      <c r="M9" s="24">
        <v>612357</v>
      </c>
      <c r="N9" s="17">
        <v>612537</v>
      </c>
      <c r="O9" s="16"/>
      <c r="P9" s="17"/>
      <c r="Q9" s="17"/>
      <c r="R9" s="17"/>
      <c r="S9" s="17">
        <v>160000</v>
      </c>
      <c r="T9" s="17"/>
      <c r="U9" s="13">
        <f>SUM(C9+F9+I9+L9+O9+R9)</f>
        <v>160000</v>
      </c>
      <c r="V9" s="13">
        <f>SUM(D9+G9+J9+M9+P9+S9)</f>
        <v>3882872</v>
      </c>
      <c r="W9" s="16">
        <f>SUM(E9+H9+K9+N9+Q9+T9)</f>
        <v>3723052</v>
      </c>
    </row>
    <row r="10" spans="1:23" x14ac:dyDescent="0.25">
      <c r="A10" s="6" t="s">
        <v>8</v>
      </c>
      <c r="B10" s="22">
        <v>13320</v>
      </c>
      <c r="C10" s="1"/>
      <c r="D10" s="1"/>
      <c r="E10" s="1"/>
      <c r="F10" s="1"/>
      <c r="G10" s="1">
        <v>4971792</v>
      </c>
      <c r="H10" s="1">
        <v>4971792</v>
      </c>
      <c r="I10" s="1"/>
      <c r="J10" s="1"/>
      <c r="K10" s="1"/>
      <c r="L10" s="1">
        <v>50000</v>
      </c>
      <c r="M10" s="1">
        <v>60000</v>
      </c>
      <c r="N10" s="1">
        <v>60000</v>
      </c>
      <c r="O10" s="1"/>
      <c r="P10" s="1"/>
      <c r="Q10" s="1"/>
      <c r="R10" s="1"/>
      <c r="S10" s="1"/>
      <c r="T10" s="1"/>
      <c r="U10" s="13">
        <f t="shared" ref="U10:U13" si="0">SUM(C10+F10+I10+L10+O10+R10)</f>
        <v>50000</v>
      </c>
      <c r="V10" s="13">
        <f t="shared" ref="V10:V13" si="1">SUM(D10+G10+J10+M10+P10+S10)</f>
        <v>5031792</v>
      </c>
      <c r="W10" s="16">
        <f t="shared" ref="W10:W13" si="2">SUM(E10+H10+K10+N10+Q10+T10)</f>
        <v>5031792</v>
      </c>
    </row>
    <row r="11" spans="1:23" ht="33.75" x14ac:dyDescent="0.25">
      <c r="A11" s="4" t="s">
        <v>37</v>
      </c>
      <c r="B11" s="20">
        <v>13350</v>
      </c>
      <c r="C11" s="13"/>
      <c r="D11" s="14"/>
      <c r="E11" s="15"/>
      <c r="F11" s="14"/>
      <c r="G11" s="14"/>
      <c r="H11" s="15"/>
      <c r="I11" s="14"/>
      <c r="J11" s="14"/>
      <c r="K11" s="17"/>
      <c r="L11" s="16"/>
      <c r="M11" s="24">
        <v>194600</v>
      </c>
      <c r="N11" s="17">
        <v>194600</v>
      </c>
      <c r="O11" s="16"/>
      <c r="P11" s="17"/>
      <c r="Q11" s="17"/>
      <c r="R11" s="17"/>
      <c r="S11" s="17"/>
      <c r="T11" s="17"/>
      <c r="U11" s="13">
        <f t="shared" si="0"/>
        <v>0</v>
      </c>
      <c r="V11" s="13">
        <f t="shared" si="1"/>
        <v>194600</v>
      </c>
      <c r="W11" s="16">
        <f t="shared" si="2"/>
        <v>194600</v>
      </c>
    </row>
    <row r="12" spans="1:23" ht="34.5" x14ac:dyDescent="0.25">
      <c r="A12" s="6" t="s">
        <v>27</v>
      </c>
      <c r="B12" s="22">
        <v>18010</v>
      </c>
      <c r="C12" s="1">
        <v>24473793</v>
      </c>
      <c r="D12" s="1">
        <v>34847374</v>
      </c>
      <c r="E12" s="1">
        <v>34847374</v>
      </c>
      <c r="F12" s="1"/>
      <c r="G12" s="1">
        <v>2447761</v>
      </c>
      <c r="H12" s="1">
        <v>24477616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3">
        <f t="shared" si="0"/>
        <v>24473793</v>
      </c>
      <c r="V12" s="13">
        <f t="shared" si="1"/>
        <v>37295135</v>
      </c>
      <c r="W12" s="16">
        <f t="shared" si="2"/>
        <v>59324990</v>
      </c>
    </row>
    <row r="13" spans="1:23" x14ac:dyDescent="0.25">
      <c r="A13" s="6"/>
      <c r="B13" s="22">
        <v>18030</v>
      </c>
      <c r="C13" s="1"/>
      <c r="D13" s="1">
        <v>398400</v>
      </c>
      <c r="E13" s="1">
        <v>1215000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3">
        <f t="shared" si="0"/>
        <v>0</v>
      </c>
      <c r="V13" s="13">
        <f t="shared" si="1"/>
        <v>398400</v>
      </c>
      <c r="W13" s="16">
        <f t="shared" si="2"/>
        <v>1215000</v>
      </c>
    </row>
    <row r="14" spans="1:23" ht="49.5" customHeight="1" x14ac:dyDescent="0.25">
      <c r="A14" s="5" t="s">
        <v>22</v>
      </c>
      <c r="B14" s="21">
        <v>9000020</v>
      </c>
      <c r="C14" s="18"/>
      <c r="D14" s="18"/>
      <c r="E14" s="18"/>
      <c r="F14" s="18"/>
      <c r="G14" s="18"/>
      <c r="H14" s="18"/>
      <c r="I14" s="18">
        <v>92280000</v>
      </c>
      <c r="J14" s="18">
        <v>106152705</v>
      </c>
      <c r="K14" s="18">
        <v>101206115</v>
      </c>
      <c r="L14" s="18"/>
      <c r="M14" s="18">
        <v>3306</v>
      </c>
      <c r="N14" s="18">
        <v>3306</v>
      </c>
      <c r="O14" s="18"/>
      <c r="P14" s="18"/>
      <c r="Q14" s="18"/>
      <c r="R14" s="18"/>
      <c r="S14" s="18"/>
      <c r="T14" s="18"/>
      <c r="U14" s="13">
        <f t="shared" ref="U14:U23" si="3">SUM(C14+F14+I14+L14+O14+R14)</f>
        <v>92280000</v>
      </c>
      <c r="V14" s="13">
        <f t="shared" ref="V14:W23" si="4">SUM(D14+G14+J14+M14+P14+S14)</f>
        <v>106156011</v>
      </c>
      <c r="W14" s="16">
        <f t="shared" si="4"/>
        <v>101209421</v>
      </c>
    </row>
    <row r="15" spans="1:23" ht="22.5" customHeight="1" x14ac:dyDescent="0.25">
      <c r="A15" s="6" t="s">
        <v>23</v>
      </c>
      <c r="B15" s="22">
        <v>52020</v>
      </c>
      <c r="C15" s="1"/>
      <c r="D15" s="1"/>
      <c r="E15" s="1"/>
      <c r="F15" s="1"/>
      <c r="G15" s="1"/>
      <c r="H15" s="1"/>
      <c r="I15" s="1"/>
      <c r="J15" s="1"/>
      <c r="K15" s="1"/>
      <c r="L15" s="1">
        <v>381000</v>
      </c>
      <c r="M15" s="1">
        <v>381000</v>
      </c>
      <c r="N15" s="1"/>
      <c r="O15" s="1"/>
      <c r="P15" s="1"/>
      <c r="Q15" s="1"/>
      <c r="R15" s="1"/>
      <c r="S15" s="1">
        <v>80000</v>
      </c>
      <c r="T15" s="1">
        <v>80000</v>
      </c>
      <c r="U15" s="13">
        <f t="shared" si="3"/>
        <v>381000</v>
      </c>
      <c r="V15" s="13">
        <f t="shared" si="4"/>
        <v>461000</v>
      </c>
      <c r="W15" s="16">
        <f t="shared" si="4"/>
        <v>80000</v>
      </c>
    </row>
    <row r="16" spans="1:23" ht="22.5" customHeight="1" x14ac:dyDescent="0.25">
      <c r="A16" s="6" t="s">
        <v>28</v>
      </c>
      <c r="B16" s="22">
        <v>66020</v>
      </c>
      <c r="C16" s="1"/>
      <c r="D16" s="1"/>
      <c r="E16" s="1"/>
      <c r="F16" s="1"/>
      <c r="G16" s="1">
        <v>106754838</v>
      </c>
      <c r="H16" s="1">
        <v>40807234</v>
      </c>
      <c r="I16" s="1"/>
      <c r="J16" s="1"/>
      <c r="K16" s="1"/>
      <c r="L16" s="1">
        <v>2805460</v>
      </c>
      <c r="M16" s="1">
        <v>894553</v>
      </c>
      <c r="N16" s="1">
        <v>894553</v>
      </c>
      <c r="O16" s="1"/>
      <c r="P16" s="1"/>
      <c r="Q16" s="1"/>
      <c r="R16" s="1"/>
      <c r="S16" s="1"/>
      <c r="T16" s="1">
        <v>427795</v>
      </c>
      <c r="U16" s="13">
        <f t="shared" si="3"/>
        <v>2805460</v>
      </c>
      <c r="V16" s="13">
        <f t="shared" si="4"/>
        <v>107649391</v>
      </c>
      <c r="W16" s="16">
        <f t="shared" si="4"/>
        <v>42129582</v>
      </c>
    </row>
    <row r="17" spans="1:23" ht="22.5" customHeight="1" x14ac:dyDescent="0.25">
      <c r="A17" s="6" t="s">
        <v>32</v>
      </c>
      <c r="B17" s="22">
        <v>900020</v>
      </c>
      <c r="C17" s="1"/>
      <c r="D17" s="1"/>
      <c r="E17" s="1"/>
      <c r="F17" s="1"/>
      <c r="G17" s="1"/>
      <c r="H17" s="1"/>
      <c r="I17" s="1"/>
      <c r="J17" s="1"/>
      <c r="K17" s="1"/>
      <c r="L17" s="1">
        <v>550000</v>
      </c>
      <c r="M17" s="1">
        <v>73324</v>
      </c>
      <c r="N17" s="1"/>
      <c r="O17" s="1"/>
      <c r="P17" s="1"/>
      <c r="Q17" s="1"/>
      <c r="R17" s="1"/>
      <c r="S17" s="1"/>
      <c r="T17" s="1"/>
      <c r="U17" s="13">
        <f t="shared" si="3"/>
        <v>550000</v>
      </c>
      <c r="V17" s="13">
        <f t="shared" si="4"/>
        <v>73324</v>
      </c>
      <c r="W17" s="16">
        <f t="shared" si="4"/>
        <v>0</v>
      </c>
    </row>
    <row r="18" spans="1:23" ht="24" customHeight="1" x14ac:dyDescent="0.25">
      <c r="A18" s="6" t="s">
        <v>13</v>
      </c>
      <c r="B18" s="22">
        <v>107051</v>
      </c>
      <c r="C18" s="1"/>
      <c r="D18" s="1"/>
      <c r="E18" s="1"/>
      <c r="F18" s="1"/>
      <c r="G18" s="1"/>
      <c r="H18" s="1"/>
      <c r="I18" s="1"/>
      <c r="J18" s="1"/>
      <c r="K18" s="1"/>
      <c r="L18" s="1">
        <v>1651000</v>
      </c>
      <c r="M18" s="1">
        <v>2014546</v>
      </c>
      <c r="N18" s="1">
        <v>2014546</v>
      </c>
      <c r="O18" s="1"/>
      <c r="P18" s="1"/>
      <c r="Q18" s="1"/>
      <c r="R18" s="1"/>
      <c r="S18" s="1"/>
      <c r="T18" s="1"/>
      <c r="U18" s="13">
        <f t="shared" si="3"/>
        <v>1651000</v>
      </c>
      <c r="V18" s="13">
        <f t="shared" si="4"/>
        <v>2014546</v>
      </c>
      <c r="W18" s="16">
        <f t="shared" si="4"/>
        <v>2014546</v>
      </c>
    </row>
    <row r="19" spans="1:23" ht="24" customHeight="1" x14ac:dyDescent="0.25">
      <c r="A19" s="6" t="s">
        <v>14</v>
      </c>
      <c r="B19" s="22">
        <v>107052</v>
      </c>
      <c r="C19" s="1"/>
      <c r="D19" s="1"/>
      <c r="E19" s="1"/>
      <c r="F19" s="1"/>
      <c r="G19" s="1"/>
      <c r="H19" s="1"/>
      <c r="I19" s="1"/>
      <c r="J19" s="1"/>
      <c r="K19" s="1"/>
      <c r="L19" s="1">
        <v>20000</v>
      </c>
      <c r="M19" s="1">
        <v>20000</v>
      </c>
      <c r="N19" s="1">
        <v>9850</v>
      </c>
      <c r="O19" s="1"/>
      <c r="P19" s="1"/>
      <c r="Q19" s="1"/>
      <c r="R19" s="1"/>
      <c r="S19" s="1"/>
      <c r="T19" s="1"/>
      <c r="U19" s="13">
        <f t="shared" si="3"/>
        <v>20000</v>
      </c>
      <c r="V19" s="13">
        <f t="shared" si="4"/>
        <v>20000</v>
      </c>
      <c r="W19" s="16">
        <f t="shared" si="4"/>
        <v>9850</v>
      </c>
    </row>
    <row r="20" spans="1:23" ht="25.5" customHeight="1" x14ac:dyDescent="0.25">
      <c r="A20" s="6" t="s">
        <v>20</v>
      </c>
      <c r="B20" s="22">
        <v>7211</v>
      </c>
      <c r="C20" s="1">
        <v>13441400</v>
      </c>
      <c r="D20" s="1">
        <v>13441400</v>
      </c>
      <c r="E20" s="1">
        <v>12997100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3">
        <f t="shared" si="3"/>
        <v>13441400</v>
      </c>
      <c r="V20" s="13">
        <f t="shared" si="4"/>
        <v>13441400</v>
      </c>
      <c r="W20" s="16">
        <f t="shared" si="4"/>
        <v>12997100</v>
      </c>
    </row>
    <row r="21" spans="1:23" ht="30" customHeight="1" x14ac:dyDescent="0.25">
      <c r="A21" s="6" t="s">
        <v>24</v>
      </c>
      <c r="B21" s="22">
        <v>82044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>
        <v>7207189</v>
      </c>
      <c r="S21" s="1">
        <v>7207189</v>
      </c>
      <c r="T21" s="1"/>
      <c r="U21" s="13">
        <f t="shared" si="3"/>
        <v>7207189</v>
      </c>
      <c r="V21" s="13">
        <f t="shared" si="4"/>
        <v>7207189</v>
      </c>
      <c r="W21" s="16">
        <f t="shared" si="4"/>
        <v>0</v>
      </c>
    </row>
    <row r="22" spans="1:23" ht="30" customHeight="1" x14ac:dyDescent="0.25">
      <c r="A22" s="6" t="s">
        <v>25</v>
      </c>
      <c r="B22" s="22">
        <v>47310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3">
        <f t="shared" si="3"/>
        <v>0</v>
      </c>
      <c r="V22" s="13">
        <f t="shared" si="4"/>
        <v>0</v>
      </c>
      <c r="W22" s="16">
        <f t="shared" si="4"/>
        <v>0</v>
      </c>
    </row>
    <row r="23" spans="1:23" ht="30" customHeight="1" x14ac:dyDescent="0.25">
      <c r="A23" s="6" t="s">
        <v>33</v>
      </c>
      <c r="B23" s="22">
        <v>900060</v>
      </c>
      <c r="C23" s="1"/>
      <c r="D23" s="1"/>
      <c r="E23" s="1"/>
      <c r="F23" s="1"/>
      <c r="G23" s="1"/>
      <c r="H23" s="1"/>
      <c r="I23" s="1"/>
      <c r="J23" s="1"/>
      <c r="K23" s="1"/>
      <c r="L23" s="1">
        <v>381000</v>
      </c>
      <c r="M23" s="1">
        <v>381000</v>
      </c>
      <c r="N23" s="1">
        <v>116770</v>
      </c>
      <c r="O23" s="1"/>
      <c r="P23" s="1"/>
      <c r="Q23" s="1"/>
      <c r="R23" s="1"/>
      <c r="S23" s="1"/>
      <c r="T23" s="1"/>
      <c r="U23" s="13">
        <f t="shared" si="3"/>
        <v>381000</v>
      </c>
      <c r="V23" s="13">
        <f t="shared" si="4"/>
        <v>381000</v>
      </c>
      <c r="W23" s="16">
        <f t="shared" si="4"/>
        <v>116770</v>
      </c>
    </row>
    <row r="24" spans="1:23" ht="19.5" customHeight="1" x14ac:dyDescent="0.25">
      <c r="A24" s="8" t="s">
        <v>15</v>
      </c>
      <c r="B24" s="8"/>
      <c r="C24" s="7">
        <f t="shared" ref="C24:W24" si="5">SUM(C9:C23)</f>
        <v>37915193</v>
      </c>
      <c r="D24" s="7">
        <f t="shared" si="5"/>
        <v>48687174</v>
      </c>
      <c r="E24" s="7">
        <f t="shared" si="5"/>
        <v>49059474</v>
      </c>
      <c r="F24" s="7">
        <f t="shared" si="5"/>
        <v>0</v>
      </c>
      <c r="G24" s="7">
        <f t="shared" si="5"/>
        <v>117284906</v>
      </c>
      <c r="H24" s="7">
        <f t="shared" si="5"/>
        <v>73367157</v>
      </c>
      <c r="I24" s="7">
        <f t="shared" si="5"/>
        <v>92280000</v>
      </c>
      <c r="J24" s="7">
        <f t="shared" si="5"/>
        <v>106152705</v>
      </c>
      <c r="K24" s="7">
        <f t="shared" si="5"/>
        <v>101206115</v>
      </c>
      <c r="L24" s="7">
        <f t="shared" si="5"/>
        <v>5998460</v>
      </c>
      <c r="M24" s="7">
        <f t="shared" si="5"/>
        <v>4634686</v>
      </c>
      <c r="N24" s="7">
        <f t="shared" si="5"/>
        <v>3906162</v>
      </c>
      <c r="O24" s="7">
        <f t="shared" si="5"/>
        <v>0</v>
      </c>
      <c r="P24" s="7">
        <f t="shared" si="5"/>
        <v>0</v>
      </c>
      <c r="Q24" s="7">
        <f t="shared" si="5"/>
        <v>0</v>
      </c>
      <c r="R24" s="7">
        <f t="shared" si="5"/>
        <v>7207189</v>
      </c>
      <c r="S24" s="7">
        <f t="shared" si="5"/>
        <v>7447189</v>
      </c>
      <c r="T24" s="7">
        <f t="shared" si="5"/>
        <v>507795</v>
      </c>
      <c r="U24" s="7">
        <f t="shared" si="5"/>
        <v>143400842</v>
      </c>
      <c r="V24" s="7">
        <f t="shared" si="5"/>
        <v>284206660</v>
      </c>
      <c r="W24" s="7">
        <f t="shared" si="5"/>
        <v>228046703</v>
      </c>
    </row>
    <row r="25" spans="1:23" ht="19.5" customHeight="1" x14ac:dyDescent="0.25">
      <c r="A25" s="8" t="s">
        <v>38</v>
      </c>
      <c r="B25" s="8">
        <v>18010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>
        <f>SUM(C26+F26+I26+L26+O26+R26)</f>
        <v>0</v>
      </c>
      <c r="V25" s="7">
        <f>SUM(D26+G26+J26+M26+P26+S26)</f>
        <v>0</v>
      </c>
      <c r="W25" s="7">
        <f>SUM(E25+H25+N25+Q25+T25)</f>
        <v>0</v>
      </c>
    </row>
    <row r="26" spans="1:23" ht="19.5" customHeight="1" x14ac:dyDescent="0.25">
      <c r="A26" s="8" t="s">
        <v>34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>
        <f>SUM(C27+F27+I27+L27+O27+R27)</f>
        <v>0</v>
      </c>
      <c r="V26" s="7">
        <f>SUM(D27+G27+J27+M27+P27+S27)</f>
        <v>0</v>
      </c>
      <c r="W26" s="7">
        <f>SUM(E27+H27+K27+N27+Q27+T27)</f>
        <v>0</v>
      </c>
    </row>
    <row r="27" spans="1:23" ht="19.5" customHeight="1" x14ac:dyDescent="0.25">
      <c r="A27" s="8" t="s">
        <v>35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>
        <f t="shared" ref="U27:W27" si="6">SUM(C27+F27+I27+L27+O27+R27)</f>
        <v>0</v>
      </c>
      <c r="V27" s="7">
        <f t="shared" si="6"/>
        <v>0</v>
      </c>
      <c r="W27" s="7">
        <f t="shared" si="6"/>
        <v>0</v>
      </c>
    </row>
    <row r="28" spans="1:23" x14ac:dyDescent="0.25">
      <c r="A28" s="8" t="s">
        <v>29</v>
      </c>
      <c r="B28" s="8"/>
      <c r="C28" s="7">
        <v>47391837</v>
      </c>
      <c r="D28" s="7"/>
      <c r="E28" s="7"/>
      <c r="F28" s="7"/>
      <c r="G28" s="7"/>
      <c r="H28" s="7"/>
      <c r="I28" s="7"/>
      <c r="J28" s="7"/>
      <c r="K28" s="7"/>
      <c r="L28" s="1"/>
      <c r="M28" s="7"/>
      <c r="N28" s="7"/>
      <c r="O28" s="7"/>
      <c r="P28" s="7"/>
      <c r="Q28" s="7"/>
      <c r="R28" s="7"/>
      <c r="S28" s="7"/>
      <c r="T28" s="7"/>
      <c r="U28" s="7">
        <f t="shared" ref="U28" si="7">SUM(C28)</f>
        <v>47391837</v>
      </c>
      <c r="V28" s="9">
        <v>47695900</v>
      </c>
      <c r="W28" s="10">
        <v>46857732</v>
      </c>
    </row>
    <row r="29" spans="1:23" x14ac:dyDescent="0.25">
      <c r="A29" s="11" t="s">
        <v>16</v>
      </c>
      <c r="B29" s="11"/>
      <c r="C29" s="12">
        <f>SUM(C24:C28)</f>
        <v>85307030</v>
      </c>
      <c r="D29" s="12">
        <f t="shared" ref="D29:R29" si="8">SUM(D24:D28)</f>
        <v>48687174</v>
      </c>
      <c r="E29" s="12">
        <f t="shared" si="8"/>
        <v>49059474</v>
      </c>
      <c r="F29" s="12">
        <f t="shared" si="8"/>
        <v>0</v>
      </c>
      <c r="G29" s="12">
        <f t="shared" si="8"/>
        <v>117284906</v>
      </c>
      <c r="H29" s="12">
        <f t="shared" si="8"/>
        <v>73367157</v>
      </c>
      <c r="I29" s="12">
        <f t="shared" si="8"/>
        <v>92280000</v>
      </c>
      <c r="J29" s="12">
        <f t="shared" si="8"/>
        <v>106152705</v>
      </c>
      <c r="K29" s="12">
        <f t="shared" si="8"/>
        <v>101206115</v>
      </c>
      <c r="L29" s="12">
        <f t="shared" si="8"/>
        <v>5998460</v>
      </c>
      <c r="M29" s="12">
        <f t="shared" si="8"/>
        <v>4634686</v>
      </c>
      <c r="N29" s="12">
        <f t="shared" si="8"/>
        <v>3906162</v>
      </c>
      <c r="O29" s="12">
        <f t="shared" si="8"/>
        <v>0</v>
      </c>
      <c r="P29" s="12">
        <f t="shared" si="8"/>
        <v>0</v>
      </c>
      <c r="Q29" s="12">
        <f t="shared" si="8"/>
        <v>0</v>
      </c>
      <c r="R29" s="12">
        <f t="shared" si="8"/>
        <v>7207189</v>
      </c>
      <c r="S29" s="12">
        <f t="shared" ref="S29" si="9">SUM(S24:S28)</f>
        <v>7447189</v>
      </c>
      <c r="T29" s="12">
        <f t="shared" ref="T29" si="10">SUM(T24:T28)</f>
        <v>507795</v>
      </c>
      <c r="U29" s="12">
        <f t="shared" ref="U29" si="11">SUM(U24:U28)</f>
        <v>190792679</v>
      </c>
      <c r="V29" s="12">
        <f t="shared" ref="V29" si="12">SUM(V24:V28)</f>
        <v>331902560</v>
      </c>
      <c r="W29" s="12">
        <f t="shared" ref="W29" si="13">SUM(W24:W28)</f>
        <v>274904435</v>
      </c>
    </row>
  </sheetData>
  <mergeCells count="15">
    <mergeCell ref="A1:W1"/>
    <mergeCell ref="R7:T7"/>
    <mergeCell ref="U7:W7"/>
    <mergeCell ref="A5:W5"/>
    <mergeCell ref="A4:W4"/>
    <mergeCell ref="U2:W2"/>
    <mergeCell ref="A7:A8"/>
    <mergeCell ref="C7:E7"/>
    <mergeCell ref="F7:H7"/>
    <mergeCell ref="I7:K7"/>
    <mergeCell ref="L7:N7"/>
    <mergeCell ref="O7:Q7"/>
    <mergeCell ref="B7:B8"/>
    <mergeCell ref="U3:W3"/>
    <mergeCell ref="A6:W6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2021-05-26T13:28:57Z</cp:lastPrinted>
  <dcterms:created xsi:type="dcterms:W3CDTF">2012-02-02T10:48:30Z</dcterms:created>
  <dcterms:modified xsi:type="dcterms:W3CDTF">2021-05-26T13:29:00Z</dcterms:modified>
</cp:coreProperties>
</file>