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R. költségvetés\"/>
    </mc:Choice>
  </mc:AlternateContent>
  <bookViews>
    <workbookView xWindow="0" yWindow="0" windowWidth="28800" windowHeight="11835"/>
  </bookViews>
  <sheets>
    <sheet name="2. mell ön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" i="1" l="1"/>
  <c r="K72" i="1"/>
  <c r="J72" i="1"/>
  <c r="H72" i="1"/>
  <c r="G72" i="1"/>
  <c r="F72" i="1"/>
  <c r="J68" i="1"/>
  <c r="I68" i="1"/>
  <c r="L67" i="1"/>
  <c r="L66" i="1" s="1"/>
  <c r="K67" i="1"/>
  <c r="J67" i="1"/>
  <c r="J66" i="1" s="1"/>
  <c r="H67" i="1"/>
  <c r="I67" i="1" s="1"/>
  <c r="G67" i="1"/>
  <c r="F67" i="1"/>
  <c r="F66" i="1" s="1"/>
  <c r="K66" i="1"/>
  <c r="G66" i="1"/>
  <c r="L65" i="1"/>
  <c r="L78" i="1" s="1"/>
  <c r="J60" i="1"/>
  <c r="I60" i="1"/>
  <c r="J59" i="1"/>
  <c r="I59" i="1"/>
  <c r="L58" i="1"/>
  <c r="K58" i="1"/>
  <c r="J58" i="1"/>
  <c r="H58" i="1"/>
  <c r="G58" i="1"/>
  <c r="I58" i="1" s="1"/>
  <c r="F58" i="1"/>
  <c r="J57" i="1"/>
  <c r="I57" i="1"/>
  <c r="J56" i="1"/>
  <c r="I56" i="1"/>
  <c r="J55" i="1"/>
  <c r="I55" i="1"/>
  <c r="I54" i="1"/>
  <c r="L53" i="1"/>
  <c r="H53" i="1"/>
  <c r="I53" i="1" s="1"/>
  <c r="G53" i="1"/>
  <c r="F53" i="1"/>
  <c r="F48" i="1" s="1"/>
  <c r="F65" i="1" s="1"/>
  <c r="F78" i="1" s="1"/>
  <c r="J52" i="1"/>
  <c r="I52" i="1"/>
  <c r="J51" i="1"/>
  <c r="I51" i="1"/>
  <c r="J50" i="1"/>
  <c r="I50" i="1"/>
  <c r="J49" i="1"/>
  <c r="I49" i="1"/>
  <c r="L48" i="1"/>
  <c r="K48" i="1"/>
  <c r="K65" i="1" s="1"/>
  <c r="K78" i="1" s="1"/>
  <c r="G48" i="1"/>
  <c r="G65" i="1" s="1"/>
  <c r="G78" i="1" s="1"/>
  <c r="J44" i="1"/>
  <c r="I44" i="1"/>
  <c r="J43" i="1"/>
  <c r="I43" i="1"/>
  <c r="L42" i="1"/>
  <c r="K42" i="1"/>
  <c r="J42" i="1"/>
  <c r="H42" i="1"/>
  <c r="G42" i="1"/>
  <c r="I42" i="1" s="1"/>
  <c r="F42" i="1"/>
  <c r="J40" i="1"/>
  <c r="I40" i="1"/>
  <c r="J39" i="1"/>
  <c r="J37" i="1"/>
  <c r="I37" i="1"/>
  <c r="J36" i="1"/>
  <c r="H36" i="1"/>
  <c r="L35" i="1"/>
  <c r="K35" i="1"/>
  <c r="J35" i="1"/>
  <c r="H35" i="1"/>
  <c r="I35" i="1" s="1"/>
  <c r="G35" i="1"/>
  <c r="F35" i="1"/>
  <c r="J34" i="1"/>
  <c r="I34" i="1"/>
  <c r="J32" i="1"/>
  <c r="I32" i="1"/>
  <c r="J28" i="1"/>
  <c r="I28" i="1"/>
  <c r="J27" i="1"/>
  <c r="I27" i="1"/>
  <c r="J26" i="1"/>
  <c r="I26" i="1"/>
  <c r="L24" i="1"/>
  <c r="K24" i="1"/>
  <c r="J24" i="1"/>
  <c r="H24" i="1"/>
  <c r="G24" i="1"/>
  <c r="I24" i="1" s="1"/>
  <c r="F24" i="1"/>
  <c r="J23" i="1"/>
  <c r="I23" i="1"/>
  <c r="J22" i="1"/>
  <c r="I22" i="1"/>
  <c r="J21" i="1"/>
  <c r="I21" i="1"/>
  <c r="J20" i="1"/>
  <c r="I20" i="1"/>
  <c r="J19" i="1"/>
  <c r="I19" i="1"/>
  <c r="J18" i="1"/>
  <c r="I18" i="1"/>
  <c r="L17" i="1"/>
  <c r="H17" i="1"/>
  <c r="J17" i="1" s="1"/>
  <c r="J16" i="1" s="1"/>
  <c r="G17" i="1"/>
  <c r="G16" i="1" s="1"/>
  <c r="F17" i="1"/>
  <c r="L16" i="1"/>
  <c r="K16" i="1"/>
  <c r="H16" i="1"/>
  <c r="I16" i="1" s="1"/>
  <c r="F16" i="1"/>
  <c r="J15" i="1"/>
  <c r="I15" i="1"/>
  <c r="J14" i="1"/>
  <c r="I14" i="1"/>
  <c r="J13" i="1"/>
  <c r="J12" i="1"/>
  <c r="I12" i="1"/>
  <c r="J11" i="1"/>
  <c r="I11" i="1"/>
  <c r="J10" i="1"/>
  <c r="I10" i="1"/>
  <c r="J8" i="1"/>
  <c r="I8" i="1"/>
  <c r="L7" i="1"/>
  <c r="L6" i="1" s="1"/>
  <c r="L41" i="1" s="1"/>
  <c r="L46" i="1" s="1"/>
  <c r="K7" i="1"/>
  <c r="J7" i="1"/>
  <c r="J6" i="1" s="1"/>
  <c r="J41" i="1" s="1"/>
  <c r="J46" i="1" s="1"/>
  <c r="H7" i="1"/>
  <c r="I7" i="1" s="1"/>
  <c r="G7" i="1"/>
  <c r="F7" i="1"/>
  <c r="F6" i="1" s="1"/>
  <c r="F41" i="1" s="1"/>
  <c r="F46" i="1" s="1"/>
  <c r="K6" i="1"/>
  <c r="K41" i="1" s="1"/>
  <c r="K46" i="1" s="1"/>
  <c r="G6" i="1"/>
  <c r="G41" i="1" s="1"/>
  <c r="G46" i="1" s="1"/>
  <c r="I17" i="1" l="1"/>
  <c r="J53" i="1"/>
  <c r="J48" i="1" s="1"/>
  <c r="J65" i="1" s="1"/>
  <c r="J78" i="1" s="1"/>
  <c r="H6" i="1"/>
  <c r="H48" i="1"/>
  <c r="H66" i="1"/>
  <c r="I66" i="1" s="1"/>
  <c r="H65" i="1" l="1"/>
  <c r="I48" i="1"/>
  <c r="H41" i="1"/>
  <c r="I6" i="1"/>
  <c r="I41" i="1" l="1"/>
  <c r="H46" i="1"/>
  <c r="I46" i="1" s="1"/>
  <c r="H78" i="1"/>
  <c r="I78" i="1" s="1"/>
  <c r="I65" i="1"/>
</calcChain>
</file>

<file path=xl/sharedStrings.xml><?xml version="1.0" encoding="utf-8"?>
<sst xmlns="http://schemas.openxmlformats.org/spreadsheetml/2006/main" count="145" uniqueCount="139">
  <si>
    <t>B E V É T E L E K</t>
  </si>
  <si>
    <t>Cím</t>
  </si>
  <si>
    <t>Alcím</t>
  </si>
  <si>
    <t>Kiemelt előirányzat</t>
  </si>
  <si>
    <t>Cím száma</t>
  </si>
  <si>
    <t>Rovat száma</t>
  </si>
  <si>
    <t xml:space="preserve"> 2020. évi eredeti előirányzat</t>
  </si>
  <si>
    <t xml:space="preserve"> 2020. évi módosított előirányzat</t>
  </si>
  <si>
    <t>Teljesítés
2020.12.31-ig</t>
  </si>
  <si>
    <t>Kötelező feladatok előirányzata</t>
  </si>
  <si>
    <t>Állami (áll.ig.) feladatok előirányzata</t>
  </si>
  <si>
    <t>Önként vállalt feladatok előirányzata</t>
  </si>
  <si>
    <t>Előirányzat-csoport, kiemelt előirányzat megnevezése</t>
  </si>
  <si>
    <t>Módosított előirányzat összesen</t>
  </si>
  <si>
    <t>Teljesítés
%</t>
  </si>
  <si>
    <t>01</t>
  </si>
  <si>
    <t>ÖNKORMÁNYZAT</t>
  </si>
  <si>
    <t>I. Működési célú támogatások államházt.belülről</t>
  </si>
  <si>
    <t>B1</t>
  </si>
  <si>
    <t>I/1. Önkormányzat működési támogatásai</t>
  </si>
  <si>
    <t>B11</t>
  </si>
  <si>
    <t>Helyi önkormányzat működésének általános támogatása</t>
  </si>
  <si>
    <t>B111</t>
  </si>
  <si>
    <t>Települési önk. egyes köznevelési feladatainak támogatása</t>
  </si>
  <si>
    <t>B112</t>
  </si>
  <si>
    <t>Települési önk. szociális és gyemekjóléti fa-ainak támogatása</t>
  </si>
  <si>
    <t>B113</t>
  </si>
  <si>
    <t>Települési önk. kulturális feladatainak támogtatása</t>
  </si>
  <si>
    <t>B114</t>
  </si>
  <si>
    <t>Működési célú központosított előirányzatok</t>
  </si>
  <si>
    <t>B115</t>
  </si>
  <si>
    <t>Helyi önkormányzat kiegészítő támogatása</t>
  </si>
  <si>
    <t>B116</t>
  </si>
  <si>
    <t>I/2. Egyéb működési célú támogatások áh-on belül</t>
  </si>
  <si>
    <t>B16</t>
  </si>
  <si>
    <t>II. Felhalmozási célú támogatások áh-on belülről</t>
  </si>
  <si>
    <t>B2</t>
  </si>
  <si>
    <t>III. Közhatalmi bevételek</t>
  </si>
  <si>
    <t>B3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</si>
  <si>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</si>
  <si>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</si>
  <si>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</si>
  <si>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</si>
  <si>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</si>
  <si>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</si>
  <si>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</si>
  <si>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</si>
  <si>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</si>
  <si>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</si>
  <si>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</si>
  <si>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</si>
  <si>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bevételek </t>
  </si>
  <si>
    <t>B4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</si>
  <si>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</si>
  <si>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</si>
  <si>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</si>
  <si>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</si>
  <si>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</si>
  <si>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</si>
  <si>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</si>
  <si>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</si>
  <si>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</si>
  <si>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</si>
  <si>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</si>
  <si>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</si>
  <si>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</si>
  <si>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</si>
  <si>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</si>
  <si>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</si>
  <si>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</si>
  <si>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</si>
  <si>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célú bevétel</t>
  </si>
  <si>
    <t>B411</t>
  </si>
  <si>
    <t xml:space="preserve">V. Felhalmozási bevételek </t>
  </si>
  <si>
    <t>B5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</si>
  <si>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</si>
  <si>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</si>
  <si>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</si>
  <si>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</si>
  <si>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</si>
  <si>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</si>
  <si>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 xml:space="preserve">  VI. Működési célú átvett pénzeszk.(áh-on kív.)</t>
  </si>
  <si>
    <t>B6</t>
  </si>
  <si>
    <t>VII. Felhalmozási célú átvett pénz.(áh-on kív.)</t>
  </si>
  <si>
    <t>B7</t>
  </si>
  <si>
    <t xml:space="preserve">KÖLTSÉGVETÉSI BEVÉTELEK ÖSSZESEN: </t>
  </si>
  <si>
    <t>B1-B7</t>
  </si>
  <si>
    <t>VIII. Finanszírozási bevételek</t>
  </si>
  <si>
    <t>B8</t>
  </si>
  <si>
    <t xml:space="preserve">Hiány belső finansz.: költségvetési maradvány </t>
  </si>
  <si>
    <t>Államháztartáson belüli megelőlegezés</t>
  </si>
  <si>
    <t>Hiány külső finanszírozása: hosszú lejáratú hitelek, kölcsönök felvétele</t>
  </si>
  <si>
    <t xml:space="preserve">BEVÉTELEK ÖSSZESEN: </t>
  </si>
  <si>
    <t>B1-B8</t>
  </si>
  <si>
    <t>K I A D Á S O K</t>
  </si>
  <si>
    <t xml:space="preserve">I. Működési költségvetés kiadásai </t>
  </si>
  <si>
    <t>K1-K5</t>
  </si>
  <si>
    <t>Személyi  juttatások</t>
  </si>
  <si>
    <t>K1</t>
  </si>
  <si>
    <t xml:space="preserve">  Munkaadókat terhelő járulékok és szoc.hozz. adó</t>
  </si>
  <si>
    <t>K2</t>
  </si>
  <si>
    <t>Dologi  kiadások</t>
  </si>
  <si>
    <t>K3</t>
  </si>
  <si>
    <t>Ellátottak pénzbeli juttatásai</t>
  </si>
  <si>
    <t>K4</t>
  </si>
  <si>
    <t>Egyéb működési célú kiadások</t>
  </si>
  <si>
    <t>K5</t>
  </si>
  <si>
    <t xml:space="preserve">  Ebből: Támogatások (4. melléklet)</t>
  </si>
  <si>
    <t>K506</t>
  </si>
  <si>
    <t xml:space="preserve">             Állami támog.visszatérítés</t>
  </si>
  <si>
    <t>K502</t>
  </si>
  <si>
    <t xml:space="preserve">             Általános tartalék</t>
  </si>
  <si>
    <t>K513</t>
  </si>
  <si>
    <t xml:space="preserve">             Céltartalék</t>
  </si>
  <si>
    <t xml:space="preserve">II. Felhalmozási költségvetés kiadásai </t>
  </si>
  <si>
    <t>K6-K8</t>
  </si>
  <si>
    <t>Beruházások</t>
  </si>
  <si>
    <t>K6</t>
  </si>
  <si>
    <t>Felújítások</t>
  </si>
  <si>
    <t>K7</t>
  </si>
  <si>
    <t>Egyéb felhalmozási célú kiadások</t>
  </si>
  <si>
    <t>K8</t>
  </si>
  <si>
    <t xml:space="preserve">KÖLTSÉGVETÉSI KIADÁSOK ÖSSZESEN </t>
  </si>
  <si>
    <t>IV. Finanszírozási kiadások</t>
  </si>
  <si>
    <t>K9</t>
  </si>
  <si>
    <t>Működési célú finanszírozási kiadások</t>
  </si>
  <si>
    <t>Államháztartáson belüli megelőlegezés visszafizetése</t>
  </si>
  <si>
    <t>Költségvetési szervek finanszírozása</t>
  </si>
  <si>
    <t>Forgatási célú belföldi értékpapírok vásárlása</t>
  </si>
  <si>
    <t>Betét elhelyezése</t>
  </si>
  <si>
    <t>Felhalmozási célú  finanszírozási kiadások</t>
  </si>
  <si>
    <t>Hosszú lejáratú hitelek törlesztése</t>
  </si>
  <si>
    <t>Kölcsön törlesztése, adott kölcsön</t>
  </si>
  <si>
    <t>Befektetési célú belföldi értékpapírok vásárlása</t>
  </si>
  <si>
    <t>Egyéb hitel, kölcsön kiadásai</t>
  </si>
  <si>
    <t xml:space="preserve"> KIADÁSOK ÖSSZESEN: </t>
  </si>
  <si>
    <t>K1-K9</t>
  </si>
  <si>
    <t>Éves engedélyezett létszám előirányzat (fő)</t>
  </si>
  <si>
    <t>Közfoglalkoztatottak létszáma (fő)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</si>
</sst>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2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0"/>
      <name val="Times New Roman CE"/>
      <charset val="238"/>
    </font>
    <font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charset val="238"/>
    </font>
    <font>
      <b/>
      <i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6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98">
    <xf numFmtId="0" fontId="0" fillId="0" borderId="0" xfId="0"/>
    <xf numFmtId="3" fontId="3" fillId="0" borderId="0" xfId="2" applyNumberFormat="1" applyFont="1"/>
    <xf numFmtId="3" fontId="4" fillId="0" borderId="0" xfId="2" applyNumberFormat="1" applyFont="1" applyAlignment="1">
      <alignment horizontal="center" vertical="center"/>
    </xf>
    <xf numFmtId="3" fontId="4" fillId="0" borderId="0" xfId="2" applyNumberFormat="1" applyFont="1" applyAlignment="1">
      <alignment horizontal="center" vertical="center"/>
    </xf>
    <xf numFmtId="3" fontId="3" fillId="0" borderId="0" xfId="0" applyNumberFormat="1" applyFont="1"/>
    <xf numFmtId="3" fontId="5" fillId="2" borderId="1" xfId="0" applyNumberFormat="1" applyFont="1" applyFill="1" applyBorder="1" applyAlignment="1">
      <alignment horizontal="center" vertical="center" textRotation="90"/>
    </xf>
    <xf numFmtId="3" fontId="5" fillId="2" borderId="2" xfId="0" applyNumberFormat="1" applyFont="1" applyFill="1" applyBorder="1" applyAlignment="1">
      <alignment horizontal="center" vertical="center" textRotation="90"/>
    </xf>
    <xf numFmtId="3" fontId="5" fillId="2" borderId="2" xfId="0" applyNumberFormat="1" applyFont="1" applyFill="1" applyBorder="1" applyAlignment="1">
      <alignment horizontal="center" vertical="center" textRotation="90" wrapText="1"/>
    </xf>
    <xf numFmtId="3" fontId="6" fillId="2" borderId="3" xfId="0" applyNumberFormat="1" applyFont="1" applyFill="1" applyBorder="1" applyAlignment="1" applyProtection="1">
      <alignment horizontal="center" vertical="center"/>
      <protection locked="0"/>
    </xf>
    <xf numFmtId="3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5" fillId="2" borderId="2" xfId="0" applyNumberFormat="1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 textRotation="90"/>
    </xf>
    <xf numFmtId="3" fontId="8" fillId="0" borderId="7" xfId="0" applyNumberFormat="1" applyFont="1" applyBorder="1" applyAlignment="1">
      <alignment horizontal="center" vertical="center" textRotation="90"/>
    </xf>
    <xf numFmtId="3" fontId="8" fillId="0" borderId="7" xfId="0" applyNumberFormat="1" applyFont="1" applyBorder="1" applyAlignment="1">
      <alignment horizontal="center" vertical="center" textRotation="90" wrapText="1"/>
    </xf>
    <xf numFmtId="3" fontId="6" fillId="2" borderId="7" xfId="0" applyNumberFormat="1" applyFont="1" applyFill="1" applyBorder="1" applyAlignment="1">
      <alignment horizontal="center" vertical="center" wrapText="1"/>
    </xf>
    <xf numFmtId="3" fontId="5" fillId="2" borderId="8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8" xfId="0" applyNumberFormat="1" applyFont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 wrapText="1"/>
    </xf>
    <xf numFmtId="3" fontId="8" fillId="0" borderId="9" xfId="0" applyNumberFormat="1" applyFont="1" applyBorder="1" applyAlignment="1">
      <alignment vertical="center" wrapText="1"/>
    </xf>
    <xf numFmtId="3" fontId="9" fillId="2" borderId="10" xfId="0" quotePrefix="1" applyNumberFormat="1" applyFont="1" applyFill="1" applyBorder="1" applyAlignment="1">
      <alignment horizontal="right" vertical="center"/>
    </xf>
    <xf numFmtId="3" fontId="9" fillId="2" borderId="11" xfId="0" applyNumberFormat="1" applyFont="1" applyFill="1" applyBorder="1" applyAlignment="1">
      <alignment horizontal="center" vertical="center"/>
    </xf>
    <xf numFmtId="3" fontId="9" fillId="2" borderId="12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 wrapText="1"/>
    </xf>
    <xf numFmtId="3" fontId="5" fillId="2" borderId="7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7" xfId="0" applyNumberFormat="1" applyFont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3" fontId="8" fillId="0" borderId="14" xfId="0" applyNumberFormat="1" applyFont="1" applyBorder="1" applyAlignment="1">
      <alignment vertical="center" wrapText="1"/>
    </xf>
    <xf numFmtId="3" fontId="10" fillId="3" borderId="10" xfId="2" applyNumberFormat="1" applyFont="1" applyFill="1" applyBorder="1" applyAlignment="1">
      <alignment horizontal="center" vertical="center" wrapText="1"/>
    </xf>
    <xf numFmtId="3" fontId="4" fillId="3" borderId="12" xfId="2" applyNumberFormat="1" applyFont="1" applyFill="1" applyBorder="1" applyAlignment="1">
      <alignment horizontal="center" vertical="center" wrapText="1"/>
    </xf>
    <xf numFmtId="3" fontId="4" fillId="3" borderId="15" xfId="2" applyNumberFormat="1" applyFont="1" applyFill="1" applyBorder="1" applyAlignment="1">
      <alignment horizontal="center" vertical="center" wrapText="1"/>
    </xf>
    <xf numFmtId="3" fontId="4" fillId="3" borderId="16" xfId="2" applyNumberFormat="1" applyFont="1" applyFill="1" applyBorder="1" applyAlignment="1">
      <alignment horizontal="center" vertical="center" wrapText="1"/>
    </xf>
    <xf numFmtId="3" fontId="2" fillId="2" borderId="1" xfId="2" applyNumberFormat="1" applyFill="1" applyBorder="1" applyAlignment="1">
      <alignment horizontal="center" vertical="center" wrapText="1"/>
    </xf>
    <xf numFmtId="3" fontId="4" fillId="2" borderId="2" xfId="2" applyNumberFormat="1" applyFont="1" applyFill="1" applyBorder="1" applyAlignment="1">
      <alignment horizontal="left" vertical="center" indent="1"/>
    </xf>
    <xf numFmtId="3" fontId="4" fillId="2" borderId="17" xfId="2" applyNumberFormat="1" applyFont="1" applyFill="1" applyBorder="1" applyAlignment="1">
      <alignment horizontal="left" vertical="center" wrapText="1" indent="1"/>
    </xf>
    <xf numFmtId="3" fontId="4" fillId="2" borderId="17" xfId="2" applyNumberFormat="1" applyFont="1" applyFill="1" applyBorder="1" applyAlignment="1">
      <alignment horizontal="right" vertical="center" wrapText="1"/>
    </xf>
    <xf numFmtId="9" fontId="4" fillId="2" borderId="17" xfId="1" applyFont="1" applyFill="1" applyBorder="1" applyAlignment="1">
      <alignment horizontal="right" vertical="center" wrapText="1"/>
    </xf>
    <xf numFmtId="3" fontId="4" fillId="2" borderId="18" xfId="2" applyNumberFormat="1" applyFont="1" applyFill="1" applyBorder="1" applyAlignment="1">
      <alignment horizontal="right" vertical="center" wrapText="1"/>
    </xf>
    <xf numFmtId="3" fontId="2" fillId="4" borderId="10" xfId="2" applyNumberFormat="1" applyFill="1" applyBorder="1" applyAlignment="1">
      <alignment horizontal="center" vertical="center" wrapText="1"/>
    </xf>
    <xf numFmtId="3" fontId="4" fillId="4" borderId="12" xfId="2" applyNumberFormat="1" applyFont="1" applyFill="1" applyBorder="1" applyAlignment="1">
      <alignment horizontal="left" vertical="center" wrapText="1" indent="1"/>
    </xf>
    <xf numFmtId="3" fontId="4" fillId="4" borderId="12" xfId="2" applyNumberFormat="1" applyFont="1" applyFill="1" applyBorder="1" applyAlignment="1" applyProtection="1">
      <alignment horizontal="right" vertical="center" wrapText="1"/>
      <protection locked="0"/>
    </xf>
    <xf numFmtId="9" fontId="4" fillId="4" borderId="12" xfId="1" applyFont="1" applyFill="1" applyBorder="1" applyAlignment="1" applyProtection="1">
      <alignment horizontal="right" vertical="center" wrapText="1"/>
      <protection locked="0"/>
    </xf>
    <xf numFmtId="3" fontId="4" fillId="4" borderId="18" xfId="2" applyNumberFormat="1" applyFont="1" applyFill="1" applyBorder="1" applyAlignment="1" applyProtection="1">
      <alignment horizontal="right" vertical="center" wrapText="1"/>
      <protection locked="0"/>
    </xf>
    <xf numFmtId="3" fontId="2" fillId="0" borderId="1" xfId="2" applyNumberFormat="1" applyBorder="1" applyAlignment="1">
      <alignment horizontal="center" vertical="center" wrapText="1"/>
    </xf>
    <xf numFmtId="3" fontId="3" fillId="0" borderId="19" xfId="2" applyNumberFormat="1" applyFont="1" applyBorder="1" applyAlignment="1">
      <alignment horizontal="left" vertical="justify" wrapText="1" indent="1"/>
    </xf>
    <xf numFmtId="3" fontId="3" fillId="0" borderId="19" xfId="2" applyNumberFormat="1" applyFont="1" applyBorder="1" applyAlignment="1">
      <alignment horizontal="left" vertical="center" wrapText="1" indent="1"/>
    </xf>
    <xf numFmtId="3" fontId="3" fillId="0" borderId="19" xfId="2" applyNumberFormat="1" applyFont="1" applyBorder="1" applyAlignment="1" applyProtection="1">
      <alignment horizontal="right" vertical="center" wrapText="1"/>
      <protection locked="0"/>
    </xf>
    <xf numFmtId="9" fontId="3" fillId="0" borderId="19" xfId="1" applyFont="1" applyBorder="1" applyAlignment="1" applyProtection="1">
      <alignment horizontal="right" vertical="center" wrapText="1"/>
      <protection locked="0"/>
    </xf>
    <xf numFmtId="3" fontId="3" fillId="0" borderId="20" xfId="2" applyNumberFormat="1" applyFont="1" applyBorder="1" applyAlignment="1" applyProtection="1">
      <alignment horizontal="right" vertical="center" wrapText="1"/>
      <protection locked="0"/>
    </xf>
    <xf numFmtId="3" fontId="2" fillId="0" borderId="21" xfId="2" applyNumberFormat="1" applyBorder="1" applyAlignment="1">
      <alignment horizontal="center" vertical="center" wrapText="1"/>
    </xf>
    <xf numFmtId="3" fontId="3" fillId="0" borderId="22" xfId="2" applyNumberFormat="1" applyFont="1" applyBorder="1" applyAlignment="1">
      <alignment horizontal="left" vertical="justify" wrapText="1" indent="1"/>
    </xf>
    <xf numFmtId="3" fontId="3" fillId="0" borderId="22" xfId="2" applyNumberFormat="1" applyFont="1" applyBorder="1" applyAlignment="1" applyProtection="1">
      <alignment horizontal="right" vertical="center" wrapText="1"/>
      <protection locked="0"/>
    </xf>
    <xf numFmtId="3" fontId="3" fillId="0" borderId="23" xfId="2" applyNumberFormat="1" applyFont="1" applyBorder="1" applyAlignment="1" applyProtection="1">
      <alignment horizontal="right" vertical="center" wrapText="1"/>
      <protection locked="0"/>
    </xf>
    <xf numFmtId="3" fontId="2" fillId="0" borderId="24" xfId="2" applyNumberFormat="1" applyBorder="1" applyAlignment="1">
      <alignment horizontal="center" vertical="center" wrapText="1"/>
    </xf>
    <xf numFmtId="3" fontId="3" fillId="0" borderId="22" xfId="2" applyNumberFormat="1" applyFont="1" applyBorder="1" applyAlignment="1">
      <alignment horizontal="left" vertical="center" wrapText="1" indent="1"/>
    </xf>
    <xf numFmtId="3" fontId="3" fillId="0" borderId="25" xfId="2" applyNumberFormat="1" applyFont="1" applyBorder="1" applyAlignment="1" applyProtection="1">
      <alignment horizontal="right" vertical="center" wrapText="1"/>
      <protection locked="0"/>
    </xf>
    <xf numFmtId="3" fontId="3" fillId="0" borderId="26" xfId="2" applyNumberFormat="1" applyFont="1" applyBorder="1" applyAlignment="1" applyProtection="1">
      <alignment horizontal="right" vertical="center" wrapText="1"/>
      <protection locked="0"/>
    </xf>
    <xf numFmtId="3" fontId="3" fillId="0" borderId="8" xfId="2" applyNumberFormat="1" applyFont="1" applyBorder="1" applyAlignment="1" applyProtection="1">
      <alignment horizontal="right" vertical="center" wrapText="1"/>
      <protection locked="0"/>
    </xf>
    <xf numFmtId="3" fontId="4" fillId="4" borderId="12" xfId="2" applyNumberFormat="1" applyFont="1" applyFill="1" applyBorder="1" applyAlignment="1">
      <alignment horizontal="left" vertical="center" indent="1" shrinkToFit="1"/>
    </xf>
    <xf numFmtId="3" fontId="2" fillId="2" borderId="10" xfId="2" applyNumberFormat="1" applyFill="1" applyBorder="1" applyAlignment="1">
      <alignment horizontal="center" vertical="center" wrapText="1"/>
    </xf>
    <xf numFmtId="3" fontId="4" fillId="2" borderId="12" xfId="2" applyNumberFormat="1" applyFont="1" applyFill="1" applyBorder="1" applyAlignment="1">
      <alignment horizontal="left" vertical="justify" wrapText="1" indent="1"/>
    </xf>
    <xf numFmtId="3" fontId="4" fillId="2" borderId="15" xfId="2" applyNumberFormat="1" applyFont="1" applyFill="1" applyBorder="1" applyAlignment="1">
      <alignment horizontal="left" vertical="center" wrapText="1" indent="1"/>
    </xf>
    <xf numFmtId="3" fontId="4" fillId="2" borderId="12" xfId="2" applyNumberFormat="1" applyFont="1" applyFill="1" applyBorder="1" applyAlignment="1" applyProtection="1">
      <alignment horizontal="right" vertical="center" wrapText="1"/>
      <protection locked="0"/>
    </xf>
    <xf numFmtId="9" fontId="4" fillId="2" borderId="12" xfId="1" applyFont="1" applyFill="1" applyBorder="1" applyAlignment="1" applyProtection="1">
      <alignment horizontal="right" vertical="center" wrapText="1"/>
      <protection locked="0"/>
    </xf>
    <xf numFmtId="3" fontId="4" fillId="2" borderId="18" xfId="2" applyNumberFormat="1" applyFont="1" applyFill="1" applyBorder="1" applyAlignment="1" applyProtection="1">
      <alignment horizontal="right" vertical="center" wrapText="1"/>
      <protection locked="0"/>
    </xf>
    <xf numFmtId="3" fontId="4" fillId="2" borderId="12" xfId="2" applyNumberFormat="1" applyFont="1" applyFill="1" applyBorder="1" applyAlignment="1">
      <alignment horizontal="left" vertical="center" wrapText="1" indent="1"/>
    </xf>
    <xf numFmtId="9" fontId="4" fillId="2" borderId="11" xfId="1" applyFont="1" applyFill="1" applyBorder="1" applyAlignment="1" applyProtection="1">
      <alignment horizontal="right" vertical="center" wrapText="1"/>
      <protection locked="0"/>
    </xf>
    <xf numFmtId="3" fontId="2" fillId="0" borderId="1" xfId="2" applyNumberFormat="1" applyBorder="1" applyAlignment="1">
      <alignment horizontal="center" vertical="center"/>
    </xf>
    <xf numFmtId="3" fontId="3" fillId="0" borderId="8" xfId="2" applyNumberFormat="1" applyFont="1" applyBorder="1" applyAlignment="1">
      <alignment horizontal="left" vertical="center" wrapText="1" indent="1"/>
    </xf>
    <xf numFmtId="3" fontId="3" fillId="0" borderId="8" xfId="0" applyNumberFormat="1" applyFont="1" applyBorder="1" applyAlignment="1">
      <alignment vertical="center" wrapText="1"/>
    </xf>
    <xf numFmtId="9" fontId="3" fillId="0" borderId="8" xfId="1" applyFont="1" applyBorder="1" applyAlignment="1">
      <alignment vertical="center" wrapText="1"/>
    </xf>
    <xf numFmtId="3" fontId="3" fillId="0" borderId="27" xfId="0" applyNumberFormat="1" applyFont="1" applyBorder="1" applyAlignment="1">
      <alignment vertical="center" wrapText="1"/>
    </xf>
    <xf numFmtId="3" fontId="2" fillId="0" borderId="21" xfId="2" applyNumberFormat="1" applyBorder="1" applyAlignment="1">
      <alignment horizontal="center" vertical="center"/>
    </xf>
    <xf numFmtId="9" fontId="3" fillId="0" borderId="22" xfId="1" applyFont="1" applyBorder="1" applyAlignment="1" applyProtection="1">
      <alignment horizontal="right" vertical="center" wrapText="1"/>
      <protection locked="0"/>
    </xf>
    <xf numFmtId="3" fontId="3" fillId="0" borderId="22" xfId="0" applyNumberFormat="1" applyFont="1" applyBorder="1" applyAlignment="1">
      <alignment vertical="center" wrapText="1"/>
    </xf>
    <xf numFmtId="3" fontId="2" fillId="0" borderId="24" xfId="2" applyNumberFormat="1" applyBorder="1" applyAlignment="1">
      <alignment horizontal="center" vertical="center"/>
    </xf>
    <xf numFmtId="3" fontId="2" fillId="0" borderId="6" xfId="2" applyNumberFormat="1" applyBorder="1" applyAlignment="1">
      <alignment horizontal="center" vertical="center"/>
    </xf>
    <xf numFmtId="3" fontId="2" fillId="2" borderId="10" xfId="2" applyNumberFormat="1" applyFill="1" applyBorder="1" applyAlignment="1">
      <alignment horizontal="center" vertical="center"/>
    </xf>
    <xf numFmtId="3" fontId="4" fillId="2" borderId="15" xfId="2" applyNumberFormat="1" applyFont="1" applyFill="1" applyBorder="1" applyAlignment="1">
      <alignment horizontal="right" vertical="center" wrapText="1"/>
    </xf>
    <xf numFmtId="9" fontId="4" fillId="2" borderId="15" xfId="1" applyFont="1" applyFill="1" applyBorder="1" applyAlignment="1">
      <alignment horizontal="right" vertical="center" wrapText="1"/>
    </xf>
    <xf numFmtId="3" fontId="3" fillId="0" borderId="3" xfId="2" applyNumberFormat="1" applyFont="1" applyBorder="1" applyAlignment="1">
      <alignment horizontal="left" vertical="center" wrapText="1" indent="1"/>
    </xf>
    <xf numFmtId="3" fontId="4" fillId="0" borderId="3" xfId="0" applyNumberFormat="1" applyFont="1" applyBorder="1" applyAlignment="1">
      <alignment vertical="center" wrapText="1"/>
    </xf>
    <xf numFmtId="3" fontId="3" fillId="0" borderId="3" xfId="2" applyNumberFormat="1" applyFont="1" applyBorder="1" applyAlignment="1" applyProtection="1">
      <alignment horizontal="right" vertical="center" wrapText="1"/>
      <protection locked="0"/>
    </xf>
    <xf numFmtId="3" fontId="4" fillId="0" borderId="5" xfId="0" applyNumberFormat="1" applyFont="1" applyBorder="1" applyAlignment="1">
      <alignment vertical="center" wrapText="1"/>
    </xf>
    <xf numFmtId="3" fontId="3" fillId="0" borderId="23" xfId="0" applyNumberFormat="1" applyFont="1" applyBorder="1" applyAlignment="1">
      <alignment vertical="center" wrapText="1"/>
    </xf>
    <xf numFmtId="3" fontId="3" fillId="0" borderId="25" xfId="2" applyNumberFormat="1" applyFont="1" applyBorder="1" applyAlignment="1">
      <alignment horizontal="left" vertical="center" wrapText="1" indent="1"/>
    </xf>
    <xf numFmtId="3" fontId="3" fillId="0" borderId="9" xfId="0" applyNumberFormat="1" applyFont="1" applyBorder="1" applyAlignment="1">
      <alignment vertical="center" wrapText="1"/>
    </xf>
    <xf numFmtId="3" fontId="4" fillId="0" borderId="9" xfId="0" applyNumberFormat="1" applyFont="1" applyBorder="1" applyAlignment="1">
      <alignment vertical="center" wrapText="1"/>
    </xf>
    <xf numFmtId="3" fontId="4" fillId="0" borderId="23" xfId="0" applyNumberFormat="1" applyFont="1" applyBorder="1" applyAlignment="1">
      <alignment vertical="center" wrapText="1"/>
    </xf>
    <xf numFmtId="3" fontId="2" fillId="0" borderId="28" xfId="2" applyNumberFormat="1" applyBorder="1" applyAlignment="1">
      <alignment horizontal="center" vertical="center"/>
    </xf>
    <xf numFmtId="3" fontId="3" fillId="0" borderId="29" xfId="2" applyNumberFormat="1" applyFont="1" applyBorder="1" applyAlignment="1">
      <alignment horizontal="left" vertical="center" wrapText="1" indent="1"/>
    </xf>
    <xf numFmtId="3" fontId="3" fillId="0" borderId="29" xfId="2" applyNumberFormat="1" applyFont="1" applyBorder="1" applyAlignment="1" applyProtection="1">
      <alignment horizontal="right" vertical="center" wrapText="1"/>
      <protection locked="0"/>
    </xf>
    <xf numFmtId="3" fontId="3" fillId="0" borderId="29" xfId="0" applyNumberFormat="1" applyFont="1" applyBorder="1" applyAlignment="1">
      <alignment vertical="center" wrapText="1"/>
    </xf>
    <xf numFmtId="3" fontId="4" fillId="0" borderId="30" xfId="0" applyNumberFormat="1" applyFont="1" applyBorder="1" applyAlignment="1">
      <alignment vertical="center" wrapText="1"/>
    </xf>
    <xf numFmtId="3" fontId="2" fillId="0" borderId="31" xfId="2" applyNumberFormat="1" applyBorder="1" applyAlignment="1">
      <alignment horizontal="center" vertical="center"/>
    </xf>
    <xf numFmtId="3" fontId="4" fillId="0" borderId="20" xfId="0" applyNumberFormat="1" applyFont="1" applyBorder="1" applyAlignment="1">
      <alignment vertical="center" wrapText="1"/>
    </xf>
    <xf numFmtId="3" fontId="3" fillId="0" borderId="7" xfId="2" applyNumberFormat="1" applyFont="1" applyBorder="1" applyAlignment="1">
      <alignment horizontal="left" vertical="center" wrapText="1" indent="1"/>
    </xf>
    <xf numFmtId="3" fontId="3" fillId="0" borderId="32" xfId="2" applyNumberFormat="1" applyFont="1" applyBorder="1" applyAlignment="1">
      <alignment horizontal="left" vertical="center" wrapText="1" indent="1"/>
    </xf>
    <xf numFmtId="3" fontId="3" fillId="0" borderId="7" xfId="2" applyNumberFormat="1" applyFont="1" applyBorder="1" applyAlignment="1" applyProtection="1">
      <alignment horizontal="right" vertical="center" wrapText="1"/>
      <protection locked="0"/>
    </xf>
    <xf numFmtId="3" fontId="3" fillId="0" borderId="14" xfId="0" applyNumberFormat="1" applyFont="1" applyBorder="1" applyAlignment="1">
      <alignment vertical="center" wrapText="1"/>
    </xf>
    <xf numFmtId="3" fontId="4" fillId="2" borderId="15" xfId="2" applyNumberFormat="1" applyFont="1" applyFill="1" applyBorder="1" applyAlignment="1" applyProtection="1">
      <alignment horizontal="right" vertical="center" wrapText="1"/>
      <protection locked="0"/>
    </xf>
    <xf numFmtId="9" fontId="4" fillId="2" borderId="15" xfId="2" applyNumberFormat="1" applyFont="1" applyFill="1" applyBorder="1" applyAlignment="1" applyProtection="1">
      <alignment horizontal="right" vertical="center" wrapText="1"/>
      <protection locked="0"/>
    </xf>
    <xf numFmtId="3" fontId="3" fillId="0" borderId="27" xfId="2" applyNumberFormat="1" applyFont="1" applyBorder="1" applyAlignment="1" applyProtection="1">
      <alignment horizontal="right" vertical="center" wrapText="1"/>
      <protection locked="0"/>
    </xf>
    <xf numFmtId="3" fontId="3" fillId="0" borderId="33" xfId="2" applyNumberFormat="1" applyFont="1" applyBorder="1" applyAlignment="1" applyProtection="1">
      <alignment horizontal="right" vertical="center" wrapText="1"/>
      <protection locked="0"/>
    </xf>
    <xf numFmtId="3" fontId="3" fillId="0" borderId="0" xfId="2" applyNumberFormat="1" applyFont="1" applyAlignment="1">
      <alignment horizontal="left" indent="1"/>
    </xf>
    <xf numFmtId="3" fontId="3" fillId="0" borderId="29" xfId="2" applyNumberFormat="1" applyFont="1" applyBorder="1" applyAlignment="1">
      <alignment horizontal="left" indent="1"/>
    </xf>
    <xf numFmtId="3" fontId="3" fillId="0" borderId="34" xfId="2" applyNumberFormat="1" applyFont="1" applyBorder="1" applyAlignment="1" applyProtection="1">
      <alignment horizontal="right" vertical="center" wrapText="1"/>
      <protection locked="0"/>
    </xf>
    <xf numFmtId="3" fontId="4" fillId="2" borderId="12" xfId="2" applyNumberFormat="1" applyFont="1" applyFill="1" applyBorder="1" applyAlignment="1">
      <alignment vertical="center" wrapText="1"/>
    </xf>
    <xf numFmtId="3" fontId="4" fillId="2" borderId="12" xfId="2" applyNumberFormat="1" applyFont="1" applyFill="1" applyBorder="1" applyAlignment="1">
      <alignment horizontal="right" vertical="center" wrapText="1"/>
    </xf>
    <xf numFmtId="3" fontId="4" fillId="2" borderId="16" xfId="2" applyNumberFormat="1" applyFont="1" applyFill="1" applyBorder="1" applyAlignment="1">
      <alignment horizontal="right" vertical="center" wrapText="1"/>
    </xf>
    <xf numFmtId="3" fontId="11" fillId="2" borderId="12" xfId="2" applyNumberFormat="1" applyFont="1" applyFill="1" applyBorder="1" applyAlignment="1">
      <alignment horizontal="left" vertical="justify" wrapText="1" indent="1"/>
    </xf>
    <xf numFmtId="3" fontId="12" fillId="2" borderId="15" xfId="2" applyNumberFormat="1" applyFont="1" applyFill="1" applyBorder="1" applyAlignment="1">
      <alignment horizontal="left" vertical="center" wrapText="1" indent="1"/>
    </xf>
    <xf numFmtId="3" fontId="11" fillId="2" borderId="15" xfId="2" applyNumberFormat="1" applyFont="1" applyFill="1" applyBorder="1" applyAlignment="1">
      <alignment horizontal="right" vertical="center" wrapText="1"/>
    </xf>
    <xf numFmtId="9" fontId="11" fillId="2" borderId="15" xfId="1" applyFont="1" applyFill="1" applyBorder="1" applyAlignment="1">
      <alignment horizontal="right" vertical="center" wrapText="1"/>
    </xf>
    <xf numFmtId="3" fontId="11" fillId="2" borderId="18" xfId="2" applyNumberFormat="1" applyFont="1" applyFill="1" applyBorder="1" applyAlignment="1">
      <alignment horizontal="right" vertical="center" wrapText="1"/>
    </xf>
    <xf numFmtId="3" fontId="3" fillId="0" borderId="3" xfId="2" applyNumberFormat="1" applyFont="1" applyBorder="1" applyAlignment="1">
      <alignment horizontal="left" vertical="justify" wrapText="1" indent="1"/>
    </xf>
    <xf numFmtId="3" fontId="3" fillId="0" borderId="35" xfId="2" applyNumberFormat="1" applyFont="1" applyBorder="1" applyAlignment="1" applyProtection="1">
      <alignment horizontal="right" vertical="center" wrapText="1"/>
      <protection locked="0"/>
    </xf>
    <xf numFmtId="3" fontId="3" fillId="0" borderId="8" xfId="2" applyNumberFormat="1" applyFont="1" applyBorder="1" applyAlignment="1">
      <alignment horizontal="left" vertical="justify" wrapText="1" indent="1"/>
    </xf>
    <xf numFmtId="3" fontId="3" fillId="0" borderId="9" xfId="2" applyNumberFormat="1" applyFont="1" applyBorder="1" applyAlignment="1" applyProtection="1">
      <alignment horizontal="right" vertical="center" wrapText="1"/>
      <protection locked="0"/>
    </xf>
    <xf numFmtId="3" fontId="3" fillId="0" borderId="36" xfId="2" applyNumberFormat="1" applyFont="1" applyBorder="1" applyAlignment="1">
      <alignment horizontal="left" vertical="center" wrapText="1" indent="1"/>
    </xf>
    <xf numFmtId="3" fontId="3" fillId="0" borderId="36" xfId="2" applyNumberFormat="1" applyFont="1" applyBorder="1" applyAlignment="1" applyProtection="1">
      <alignment horizontal="right" vertical="center" wrapText="1"/>
      <protection locked="0"/>
    </xf>
    <xf numFmtId="3" fontId="5" fillId="2" borderId="15" xfId="2" applyNumberFormat="1" applyFont="1" applyFill="1" applyBorder="1" applyAlignment="1">
      <alignment horizontal="left" vertical="justify" wrapText="1" indent="1"/>
    </xf>
    <xf numFmtId="3" fontId="4" fillId="0" borderId="13" xfId="2" applyNumberFormat="1" applyFont="1" applyBorder="1" applyAlignment="1">
      <alignment horizontal="center" vertical="center"/>
    </xf>
    <xf numFmtId="3" fontId="4" fillId="2" borderId="2" xfId="2" applyNumberFormat="1" applyFont="1" applyFill="1" applyBorder="1" applyAlignment="1">
      <alignment vertical="center" wrapText="1"/>
    </xf>
    <xf numFmtId="3" fontId="4" fillId="2" borderId="17" xfId="2" applyNumberFormat="1" applyFont="1" applyFill="1" applyBorder="1" applyAlignment="1">
      <alignment vertical="center" wrapText="1"/>
    </xf>
    <xf numFmtId="3" fontId="4" fillId="2" borderId="15" xfId="2" applyNumberFormat="1" applyFont="1" applyFill="1" applyBorder="1" applyAlignment="1">
      <alignment vertical="center" wrapText="1"/>
    </xf>
    <xf numFmtId="9" fontId="4" fillId="2" borderId="15" xfId="1" applyFont="1" applyFill="1" applyBorder="1" applyAlignment="1">
      <alignment vertical="center" wrapText="1"/>
    </xf>
    <xf numFmtId="3" fontId="4" fillId="2" borderId="18" xfId="2" applyNumberFormat="1" applyFont="1" applyFill="1" applyBorder="1" applyAlignment="1">
      <alignment vertical="center" wrapText="1"/>
    </xf>
    <xf numFmtId="3" fontId="3" fillId="0" borderId="37" xfId="2" applyNumberFormat="1" applyFont="1" applyBorder="1" applyAlignment="1">
      <alignment horizontal="left" vertical="center" wrapText="1" indent="1"/>
    </xf>
    <xf numFmtId="3" fontId="3" fillId="0" borderId="37" xfId="2" applyNumberFormat="1" applyFont="1" applyBorder="1" applyAlignment="1" applyProtection="1">
      <alignment vertical="center" wrapText="1"/>
      <protection locked="0"/>
    </xf>
    <xf numFmtId="3" fontId="3" fillId="0" borderId="8" xfId="2" applyNumberFormat="1" applyFont="1" applyBorder="1" applyAlignment="1" applyProtection="1">
      <alignment vertical="center" wrapText="1"/>
      <protection locked="0"/>
    </xf>
    <xf numFmtId="3" fontId="3" fillId="0" borderId="38" xfId="2" applyNumberFormat="1" applyFont="1" applyBorder="1" applyAlignment="1" applyProtection="1">
      <alignment vertical="center" wrapText="1"/>
      <protection locked="0"/>
    </xf>
    <xf numFmtId="3" fontId="3" fillId="0" borderId="22" xfId="2" applyNumberFormat="1" applyFont="1" applyBorder="1" applyAlignment="1">
      <alignment vertical="center" wrapText="1"/>
    </xf>
    <xf numFmtId="3" fontId="3" fillId="0" borderId="36" xfId="2" applyNumberFormat="1" applyFont="1" applyBorder="1" applyAlignment="1" applyProtection="1">
      <alignment vertical="center" wrapText="1"/>
      <protection locked="0"/>
    </xf>
    <xf numFmtId="3" fontId="3" fillId="0" borderId="22" xfId="2" applyNumberFormat="1" applyFont="1" applyBorder="1" applyAlignment="1" applyProtection="1">
      <alignment vertical="center" wrapText="1"/>
      <protection locked="0"/>
    </xf>
    <xf numFmtId="3" fontId="3" fillId="0" borderId="39" xfId="2" applyNumberFormat="1" applyFont="1" applyBorder="1" applyAlignment="1" applyProtection="1">
      <alignment vertical="center" wrapText="1"/>
      <protection locked="0"/>
    </xf>
    <xf numFmtId="3" fontId="3" fillId="0" borderId="40" xfId="2" applyNumberFormat="1" applyFont="1" applyBorder="1" applyAlignment="1">
      <alignment horizontal="left" vertical="center" wrapText="1" indent="1"/>
    </xf>
    <xf numFmtId="3" fontId="3" fillId="0" borderId="40" xfId="2" applyNumberFormat="1" applyFont="1" applyBorder="1" applyAlignment="1" applyProtection="1">
      <alignment vertical="center" wrapText="1"/>
      <protection locked="0"/>
    </xf>
    <xf numFmtId="3" fontId="3" fillId="0" borderId="33" xfId="2" applyNumberFormat="1" applyFont="1" applyBorder="1" applyAlignment="1" applyProtection="1">
      <alignment vertical="center" wrapText="1"/>
      <protection locked="0"/>
    </xf>
    <xf numFmtId="3" fontId="3" fillId="0" borderId="41" xfId="2" applyNumberFormat="1" applyFont="1" applyBorder="1" applyAlignment="1">
      <alignment horizontal="left" vertical="center" wrapText="1" indent="1"/>
    </xf>
    <xf numFmtId="3" fontId="3" fillId="0" borderId="42" xfId="2" applyNumberFormat="1" applyFont="1" applyBorder="1" applyAlignment="1">
      <alignment horizontal="left" vertical="center" wrapText="1" indent="1"/>
    </xf>
    <xf numFmtId="3" fontId="3" fillId="0" borderId="0" xfId="2" applyNumberFormat="1" applyFont="1" applyAlignment="1">
      <alignment horizontal="left" vertical="center" wrapText="1" indent="1"/>
    </xf>
    <xf numFmtId="9" fontId="3" fillId="0" borderId="43" xfId="1" applyFont="1" applyBorder="1" applyAlignment="1" applyProtection="1">
      <alignment vertical="center" wrapText="1"/>
      <protection locked="0"/>
    </xf>
    <xf numFmtId="3" fontId="3" fillId="0" borderId="43" xfId="2" applyNumberFormat="1" applyFont="1" applyBorder="1" applyAlignment="1">
      <alignment horizontal="left" vertical="center" wrapText="1" indent="1"/>
    </xf>
    <xf numFmtId="3" fontId="3" fillId="0" borderId="43" xfId="2" applyNumberFormat="1" applyFont="1" applyBorder="1" applyAlignment="1" applyProtection="1">
      <alignment vertical="center" wrapText="1"/>
      <protection locked="0"/>
    </xf>
    <xf numFmtId="3" fontId="3" fillId="0" borderId="19" xfId="2" applyNumberFormat="1" applyFont="1" applyBorder="1" applyAlignment="1" applyProtection="1">
      <alignment vertical="center" wrapText="1"/>
      <protection locked="0"/>
    </xf>
    <xf numFmtId="3" fontId="3" fillId="0" borderId="20" xfId="2" applyNumberFormat="1" applyFont="1" applyBorder="1" applyAlignment="1" applyProtection="1">
      <alignment vertical="center" wrapText="1"/>
      <protection locked="0"/>
    </xf>
    <xf numFmtId="3" fontId="2" fillId="0" borderId="28" xfId="2" applyNumberFormat="1" applyBorder="1" applyAlignment="1">
      <alignment horizontal="center" vertical="center" wrapText="1"/>
    </xf>
    <xf numFmtId="3" fontId="3" fillId="0" borderId="23" xfId="2" applyNumberFormat="1" applyFont="1" applyBorder="1" applyAlignment="1" applyProtection="1">
      <alignment vertical="center" wrapText="1"/>
      <protection locked="0"/>
    </xf>
    <xf numFmtId="3" fontId="3" fillId="0" borderId="44" xfId="2" applyNumberFormat="1" applyFont="1" applyBorder="1" applyAlignment="1" applyProtection="1">
      <alignment vertical="center" wrapText="1"/>
      <protection locked="0"/>
    </xf>
    <xf numFmtId="3" fontId="11" fillId="2" borderId="12" xfId="2" applyNumberFormat="1" applyFont="1" applyFill="1" applyBorder="1" applyAlignment="1">
      <alignment horizontal="left" vertical="center" wrapText="1" indent="1"/>
    </xf>
    <xf numFmtId="3" fontId="11" fillId="2" borderId="15" xfId="2" applyNumberFormat="1" applyFont="1" applyFill="1" applyBorder="1" applyAlignment="1">
      <alignment horizontal="left" vertical="center" wrapText="1" indent="1"/>
    </xf>
    <xf numFmtId="3" fontId="4" fillId="2" borderId="15" xfId="2" applyNumberFormat="1" applyFont="1" applyFill="1" applyBorder="1" applyAlignment="1">
      <alignment horizontal="center" vertical="center" wrapText="1"/>
    </xf>
    <xf numFmtId="3" fontId="4" fillId="2" borderId="16" xfId="2" applyNumberFormat="1" applyFont="1" applyFill="1" applyBorder="1" applyAlignment="1">
      <alignment vertical="center" wrapText="1"/>
    </xf>
    <xf numFmtId="3" fontId="13" fillId="2" borderId="19" xfId="2" applyNumberFormat="1" applyFont="1" applyFill="1" applyBorder="1" applyAlignment="1">
      <alignment horizontal="left" vertical="center" wrapText="1" indent="1"/>
    </xf>
    <xf numFmtId="3" fontId="13" fillId="2" borderId="43" xfId="2" applyNumberFormat="1" applyFont="1" applyFill="1" applyBorder="1" applyAlignment="1">
      <alignment horizontal="left" vertical="center" wrapText="1" indent="1"/>
    </xf>
    <xf numFmtId="3" fontId="3" fillId="2" borderId="36" xfId="2" applyNumberFormat="1" applyFont="1" applyFill="1" applyBorder="1" applyAlignment="1">
      <alignment vertical="center" wrapText="1"/>
    </xf>
    <xf numFmtId="9" fontId="3" fillId="2" borderId="36" xfId="1" applyFont="1" applyFill="1" applyBorder="1" applyAlignment="1">
      <alignment vertical="center" wrapText="1"/>
    </xf>
    <xf numFmtId="3" fontId="3" fillId="2" borderId="22" xfId="2" applyNumberFormat="1" applyFont="1" applyFill="1" applyBorder="1" applyAlignment="1">
      <alignment vertical="center" wrapText="1"/>
    </xf>
    <xf numFmtId="3" fontId="3" fillId="2" borderId="23" xfId="2" applyNumberFormat="1" applyFont="1" applyFill="1" applyBorder="1" applyAlignment="1">
      <alignment vertical="center" wrapText="1"/>
    </xf>
    <xf numFmtId="3" fontId="3" fillId="0" borderId="19" xfId="2" applyNumberFormat="1" applyFont="1" applyBorder="1" applyAlignment="1">
      <alignment horizontal="left" vertical="center" wrapText="1" indent="2"/>
    </xf>
    <xf numFmtId="3" fontId="3" fillId="0" borderId="43" xfId="2" applyNumberFormat="1" applyFont="1" applyBorder="1" applyAlignment="1">
      <alignment horizontal="left" vertical="center" wrapText="1" indent="2"/>
    </xf>
    <xf numFmtId="3" fontId="3" fillId="0" borderId="43" xfId="2" applyNumberFormat="1" applyFont="1" applyBorder="1" applyAlignment="1">
      <alignment horizontal="center" vertical="center"/>
    </xf>
    <xf numFmtId="3" fontId="2" fillId="2" borderId="21" xfId="2" applyNumberFormat="1" applyFill="1" applyBorder="1" applyAlignment="1">
      <alignment horizontal="center" vertical="center" wrapText="1"/>
    </xf>
    <xf numFmtId="3" fontId="3" fillId="0" borderId="22" xfId="2" applyNumberFormat="1" applyFont="1" applyBorder="1" applyAlignment="1">
      <alignment horizontal="left" vertical="center" wrapText="1" indent="2"/>
    </xf>
    <xf numFmtId="3" fontId="3" fillId="0" borderId="32" xfId="2" applyNumberFormat="1" applyFont="1" applyBorder="1" applyAlignment="1" applyProtection="1">
      <alignment vertical="center" wrapText="1"/>
      <protection locked="0"/>
    </xf>
    <xf numFmtId="3" fontId="3" fillId="0" borderId="9" xfId="2" applyNumberFormat="1" applyFont="1" applyBorder="1" applyAlignment="1" applyProtection="1">
      <alignment vertical="center" wrapText="1"/>
      <protection locked="0"/>
    </xf>
    <xf numFmtId="3" fontId="3" fillId="0" borderId="29" xfId="2" applyNumberFormat="1" applyFont="1" applyBorder="1" applyAlignment="1">
      <alignment horizontal="left" vertical="center" wrapText="1" indent="2"/>
    </xf>
    <xf numFmtId="3" fontId="3" fillId="0" borderId="45" xfId="2" applyNumberFormat="1" applyFont="1" applyBorder="1" applyAlignment="1" applyProtection="1">
      <alignment vertical="center" wrapText="1"/>
      <protection locked="0"/>
    </xf>
    <xf numFmtId="3" fontId="3" fillId="0" borderId="29" xfId="2" applyNumberFormat="1" applyFont="1" applyBorder="1" applyAlignment="1" applyProtection="1">
      <alignment vertical="center" wrapText="1"/>
      <protection locked="0"/>
    </xf>
    <xf numFmtId="3" fontId="3" fillId="0" borderId="30" xfId="2" applyNumberFormat="1" applyFont="1" applyBorder="1" applyAlignment="1" applyProtection="1">
      <alignment vertical="center" wrapText="1"/>
      <protection locked="0"/>
    </xf>
    <xf numFmtId="3" fontId="2" fillId="0" borderId="31" xfId="2" applyNumberFormat="1" applyBorder="1" applyAlignment="1">
      <alignment horizontal="center" vertical="center" wrapText="1"/>
    </xf>
    <xf numFmtId="3" fontId="3" fillId="0" borderId="32" xfId="2" applyNumberFormat="1" applyFont="1" applyBorder="1" applyAlignment="1">
      <alignment horizontal="left" vertical="center" wrapText="1" indent="2"/>
    </xf>
    <xf numFmtId="3" fontId="3" fillId="5" borderId="45" xfId="2" applyNumberFormat="1" applyFont="1" applyFill="1" applyBorder="1" applyAlignment="1" applyProtection="1">
      <alignment horizontal="right" vertical="center" wrapText="1"/>
      <protection locked="0"/>
    </xf>
    <xf numFmtId="3" fontId="3" fillId="5" borderId="29" xfId="2" applyNumberFormat="1" applyFont="1" applyFill="1" applyBorder="1" applyAlignment="1" applyProtection="1">
      <alignment horizontal="right" vertical="center" wrapText="1"/>
      <protection locked="0"/>
    </xf>
    <xf numFmtId="3" fontId="3" fillId="5" borderId="30" xfId="2" applyNumberFormat="1" applyFont="1" applyFill="1" applyBorder="1" applyAlignment="1" applyProtection="1">
      <alignment horizontal="right" vertical="center" wrapText="1"/>
      <protection locked="0"/>
    </xf>
    <xf numFmtId="3" fontId="14" fillId="0" borderId="0" xfId="2" applyNumberFormat="1" applyFont="1"/>
    <xf numFmtId="3" fontId="4" fillId="0" borderId="0" xfId="2" applyNumberFormat="1" applyFont="1"/>
    <xf numFmtId="3" fontId="2" fillId="0" borderId="11" xfId="2" applyNumberFormat="1" applyBorder="1" applyAlignment="1">
      <alignment horizontal="center" vertical="center" wrapText="1"/>
    </xf>
    <xf numFmtId="3" fontId="4" fillId="0" borderId="11" xfId="2" applyNumberFormat="1" applyFont="1" applyBorder="1" applyAlignment="1">
      <alignment vertical="center" wrapText="1"/>
    </xf>
    <xf numFmtId="3" fontId="5" fillId="0" borderId="10" xfId="0" applyNumberFormat="1" applyFont="1" applyBorder="1" applyAlignment="1">
      <alignment horizontal="left" vertical="center"/>
    </xf>
    <xf numFmtId="3" fontId="5" fillId="0" borderId="11" xfId="0" applyNumberFormat="1" applyFont="1" applyBorder="1" applyAlignment="1">
      <alignment horizontal="left" vertical="center"/>
    </xf>
    <xf numFmtId="3" fontId="8" fillId="0" borderId="11" xfId="0" applyNumberFormat="1" applyFont="1" applyBorder="1" applyAlignment="1">
      <alignment vertical="center" wrapText="1"/>
    </xf>
    <xf numFmtId="3" fontId="5" fillId="0" borderId="46" xfId="0" applyNumberFormat="1" applyFont="1" applyBorder="1" applyAlignment="1">
      <alignment vertical="center" wrapText="1"/>
    </xf>
    <xf numFmtId="3" fontId="5" fillId="0" borderId="12" xfId="0" applyNumberFormat="1" applyFont="1" applyBorder="1" applyAlignment="1" applyProtection="1">
      <alignment horizontal="right" vertical="center" wrapText="1" indent="1"/>
      <protection locked="0"/>
    </xf>
    <xf numFmtId="3" fontId="5" fillId="0" borderId="11" xfId="0" applyNumberFormat="1" applyFont="1" applyBorder="1" applyAlignment="1" applyProtection="1">
      <alignment horizontal="right" vertical="center" wrapText="1" indent="1"/>
      <protection locked="0"/>
    </xf>
    <xf numFmtId="3" fontId="5" fillId="0" borderId="16" xfId="0" applyNumberFormat="1" applyFont="1" applyBorder="1" applyAlignment="1" applyProtection="1">
      <alignment horizontal="right" vertical="center" wrapText="1" indent="1"/>
      <protection locked="0"/>
    </xf>
    <xf numFmtId="3" fontId="0" fillId="0" borderId="0" xfId="0" applyNumberFormat="1" applyAlignment="1">
      <alignment vertical="center" wrapText="1"/>
    </xf>
    <xf numFmtId="3" fontId="5" fillId="0" borderId="47" xfId="0" applyNumberFormat="1" applyFont="1" applyBorder="1" applyAlignment="1">
      <alignment horizontal="left" vertical="center"/>
    </xf>
    <xf numFmtId="3" fontId="0" fillId="0" borderId="11" xfId="0" applyNumberFormat="1" applyBorder="1" applyAlignment="1">
      <alignment vertical="center"/>
    </xf>
    <xf numFmtId="3" fontId="0" fillId="0" borderId="46" xfId="0" applyNumberFormat="1" applyBorder="1" applyAlignment="1">
      <alignment vertical="center"/>
    </xf>
    <xf numFmtId="3" fontId="4" fillId="0" borderId="0" xfId="2" applyNumberFormat="1" applyFont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2" fillId="0" borderId="0" xfId="2" applyNumberFormat="1" applyAlignment="1">
      <alignment horizontal="center" vertical="center"/>
    </xf>
  </cellXfs>
  <cellStyles count="3">
    <cellStyle name="Normál" xfId="0" builtinId="0"/>
    <cellStyle name="Normál_KVRENMUNKA" xfId="2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workbookViewId="0">
      <selection sqref="A1:XFD1048576"/>
    </sheetView>
  </sheetViews>
  <sheetFormatPr defaultRowHeight="15.75" x14ac:dyDescent="0.25"/>
  <cols>
    <col min="1" max="1" width="3.140625" style="197" customWidth="1"/>
    <col min="2" max="2" width="3.42578125" style="197" customWidth="1"/>
    <col min="3" max="3" width="4.7109375" style="197" customWidth="1"/>
    <col min="4" max="4" width="49.5703125" style="1" customWidth="1"/>
    <col min="5" max="5" width="8.42578125" style="1" customWidth="1"/>
    <col min="6" max="12" width="15.7109375" style="1" customWidth="1"/>
    <col min="13" max="16384" width="9.140625" style="1"/>
  </cols>
  <sheetData>
    <row r="1" spans="1:12" ht="16.5" thickBot="1" x14ac:dyDescent="0.3">
      <c r="A1" s="1"/>
      <c r="B1" s="1"/>
      <c r="C1" s="2" t="s">
        <v>0</v>
      </c>
      <c r="D1" s="2"/>
      <c r="E1" s="2"/>
      <c r="F1" s="2"/>
      <c r="G1" s="3"/>
      <c r="H1" s="3"/>
      <c r="I1" s="3"/>
      <c r="J1" s="4"/>
    </row>
    <row r="2" spans="1:12" ht="19.5" customHeight="1" x14ac:dyDescent="0.25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10" t="s">
        <v>7</v>
      </c>
      <c r="H2" s="11" t="s">
        <v>8</v>
      </c>
      <c r="I2" s="12"/>
      <c r="J2" s="10" t="s">
        <v>9</v>
      </c>
      <c r="K2" s="10" t="s">
        <v>10</v>
      </c>
      <c r="L2" s="13" t="s">
        <v>11</v>
      </c>
    </row>
    <row r="3" spans="1:12" ht="39" customHeight="1" thickBot="1" x14ac:dyDescent="0.3">
      <c r="A3" s="14"/>
      <c r="B3" s="15"/>
      <c r="C3" s="16"/>
      <c r="D3" s="17" t="s">
        <v>12</v>
      </c>
      <c r="E3" s="18"/>
      <c r="F3" s="19"/>
      <c r="G3" s="19"/>
      <c r="H3" s="20" t="s">
        <v>13</v>
      </c>
      <c r="I3" s="21" t="s">
        <v>14</v>
      </c>
      <c r="J3" s="19"/>
      <c r="K3" s="19"/>
      <c r="L3" s="22"/>
    </row>
    <row r="4" spans="1:12" ht="22.5" customHeight="1" thickBot="1" x14ac:dyDescent="0.3">
      <c r="A4" s="23" t="s">
        <v>15</v>
      </c>
      <c r="B4" s="24"/>
      <c r="C4" s="25"/>
      <c r="D4" s="26" t="s">
        <v>16</v>
      </c>
      <c r="E4" s="27"/>
      <c r="F4" s="28"/>
      <c r="G4" s="28"/>
      <c r="H4" s="29" t="s">
        <v>13</v>
      </c>
      <c r="I4" s="30"/>
      <c r="J4" s="28"/>
      <c r="K4" s="28"/>
      <c r="L4" s="31"/>
    </row>
    <row r="5" spans="1:12" ht="20.100000000000001" customHeight="1" thickBot="1" x14ac:dyDescent="0.3">
      <c r="A5" s="32">
        <v>1</v>
      </c>
      <c r="B5" s="32">
        <v>2</v>
      </c>
      <c r="C5" s="32">
        <v>3</v>
      </c>
      <c r="D5" s="33">
        <v>4</v>
      </c>
      <c r="E5" s="34">
        <v>5</v>
      </c>
      <c r="F5" s="34">
        <v>6</v>
      </c>
      <c r="G5" s="34">
        <v>7</v>
      </c>
      <c r="H5" s="34">
        <v>8</v>
      </c>
      <c r="I5" s="34">
        <v>9</v>
      </c>
      <c r="J5" s="33">
        <v>10</v>
      </c>
      <c r="K5" s="33">
        <v>11</v>
      </c>
      <c r="L5" s="35">
        <v>12</v>
      </c>
    </row>
    <row r="6" spans="1:12" ht="23.25" customHeight="1" thickBot="1" x14ac:dyDescent="0.3">
      <c r="A6" s="36"/>
      <c r="B6" s="36"/>
      <c r="C6" s="36">
        <v>1</v>
      </c>
      <c r="D6" s="37" t="s">
        <v>17</v>
      </c>
      <c r="E6" s="38" t="s">
        <v>18</v>
      </c>
      <c r="F6" s="39">
        <f>+F7+F14</f>
        <v>24878</v>
      </c>
      <c r="G6" s="39">
        <f>+G7+G14</f>
        <v>29285</v>
      </c>
      <c r="H6" s="39">
        <f t="shared" ref="H6" si="0">+H7+H14</f>
        <v>29285</v>
      </c>
      <c r="I6" s="40">
        <f>H6/G6</f>
        <v>1</v>
      </c>
      <c r="J6" s="39">
        <f>+J7+J14</f>
        <v>29285</v>
      </c>
      <c r="K6" s="39">
        <f>+K7</f>
        <v>0</v>
      </c>
      <c r="L6" s="41">
        <f>+L7</f>
        <v>0</v>
      </c>
    </row>
    <row r="7" spans="1:12" ht="20.100000000000001" customHeight="1" thickBot="1" x14ac:dyDescent="0.3">
      <c r="A7" s="42"/>
      <c r="B7" s="42"/>
      <c r="C7" s="42"/>
      <c r="D7" s="43" t="s">
        <v>19</v>
      </c>
      <c r="E7" s="43" t="s">
        <v>20</v>
      </c>
      <c r="F7" s="44">
        <f>SUM(F8:F13)</f>
        <v>24019</v>
      </c>
      <c r="G7" s="44">
        <f>SUM(G8:G13)</f>
        <v>25000</v>
      </c>
      <c r="H7" s="44">
        <f t="shared" ref="H7" si="1">SUM(H8:H13)</f>
        <v>25000</v>
      </c>
      <c r="I7" s="45">
        <f t="shared" ref="I7:I8" si="2">H7/G7</f>
        <v>1</v>
      </c>
      <c r="J7" s="44">
        <f>SUM(J8:J13)</f>
        <v>25000</v>
      </c>
      <c r="K7" s="44">
        <f>SUM(K8:K14)</f>
        <v>0</v>
      </c>
      <c r="L7" s="46">
        <f>SUM(L8:L14)</f>
        <v>0</v>
      </c>
    </row>
    <row r="8" spans="1:12" ht="20.100000000000001" customHeight="1" x14ac:dyDescent="0.25">
      <c r="A8" s="47"/>
      <c r="B8" s="47"/>
      <c r="C8" s="47"/>
      <c r="D8" s="48" t="s">
        <v>21</v>
      </c>
      <c r="E8" s="49" t="s">
        <v>22</v>
      </c>
      <c r="F8" s="50">
        <v>16213</v>
      </c>
      <c r="G8" s="50">
        <v>16213</v>
      </c>
      <c r="H8" s="50">
        <v>16213</v>
      </c>
      <c r="I8" s="51">
        <f t="shared" si="2"/>
        <v>1</v>
      </c>
      <c r="J8" s="50">
        <f>H8-K8-L8</f>
        <v>16213</v>
      </c>
      <c r="K8" s="50"/>
      <c r="L8" s="52"/>
    </row>
    <row r="9" spans="1:12" ht="20.100000000000001" customHeight="1" x14ac:dyDescent="0.25">
      <c r="A9" s="53"/>
      <c r="B9" s="53"/>
      <c r="C9" s="53"/>
      <c r="D9" s="54" t="s">
        <v>23</v>
      </c>
      <c r="E9" s="49" t="s">
        <v>24</v>
      </c>
      <c r="F9" s="50"/>
      <c r="G9" s="50">
        <v>0</v>
      </c>
      <c r="H9" s="50"/>
      <c r="I9" s="50"/>
      <c r="J9" s="50"/>
      <c r="K9" s="55"/>
      <c r="L9" s="56"/>
    </row>
    <row r="10" spans="1:12" ht="20.100000000000001" customHeight="1" x14ac:dyDescent="0.25">
      <c r="A10" s="57"/>
      <c r="B10" s="57"/>
      <c r="C10" s="57"/>
      <c r="D10" s="54" t="s">
        <v>25</v>
      </c>
      <c r="E10" s="49" t="s">
        <v>26</v>
      </c>
      <c r="F10" s="50">
        <v>6006</v>
      </c>
      <c r="G10" s="50">
        <v>6451</v>
      </c>
      <c r="H10" s="50">
        <v>6451</v>
      </c>
      <c r="I10" s="51">
        <f t="shared" ref="I10:I12" si="3">H10/G10</f>
        <v>1</v>
      </c>
      <c r="J10" s="50">
        <f t="shared" ref="J10:J14" si="4">H10-K10-L10</f>
        <v>6451</v>
      </c>
      <c r="K10" s="55"/>
      <c r="L10" s="56"/>
    </row>
    <row r="11" spans="1:12" ht="20.100000000000001" customHeight="1" x14ac:dyDescent="0.25">
      <c r="A11" s="53"/>
      <c r="B11" s="53"/>
      <c r="C11" s="53"/>
      <c r="D11" s="58" t="s">
        <v>27</v>
      </c>
      <c r="E11" s="49" t="s">
        <v>28</v>
      </c>
      <c r="F11" s="50">
        <v>1800</v>
      </c>
      <c r="G11" s="50">
        <v>2000</v>
      </c>
      <c r="H11" s="50">
        <v>2000</v>
      </c>
      <c r="I11" s="51">
        <f t="shared" si="3"/>
        <v>1</v>
      </c>
      <c r="J11" s="50">
        <f t="shared" si="4"/>
        <v>2000</v>
      </c>
      <c r="K11" s="59"/>
      <c r="L11" s="60"/>
    </row>
    <row r="12" spans="1:12" ht="20.100000000000001" customHeight="1" x14ac:dyDescent="0.25">
      <c r="A12" s="57"/>
      <c r="B12" s="57"/>
      <c r="C12" s="57"/>
      <c r="D12" s="58" t="s">
        <v>29</v>
      </c>
      <c r="E12" s="49" t="s">
        <v>30</v>
      </c>
      <c r="F12" s="61"/>
      <c r="G12" s="61">
        <v>336</v>
      </c>
      <c r="H12" s="50">
        <v>336</v>
      </c>
      <c r="I12" s="51">
        <f t="shared" si="3"/>
        <v>1</v>
      </c>
      <c r="J12" s="50">
        <f t="shared" si="4"/>
        <v>336</v>
      </c>
      <c r="K12" s="59"/>
      <c r="L12" s="60"/>
    </row>
    <row r="13" spans="1:12" ht="20.100000000000001" customHeight="1" thickBot="1" x14ac:dyDescent="0.3">
      <c r="A13" s="53"/>
      <c r="B13" s="53"/>
      <c r="C13" s="53"/>
      <c r="D13" s="58" t="s">
        <v>31</v>
      </c>
      <c r="E13" s="49" t="s">
        <v>32</v>
      </c>
      <c r="F13" s="55"/>
      <c r="G13" s="55">
        <v>0</v>
      </c>
      <c r="H13" s="55"/>
      <c r="I13" s="55"/>
      <c r="J13" s="55">
        <f t="shared" si="4"/>
        <v>0</v>
      </c>
      <c r="K13" s="59"/>
      <c r="L13" s="60"/>
    </row>
    <row r="14" spans="1:12" ht="20.100000000000001" customHeight="1" thickBot="1" x14ac:dyDescent="0.3">
      <c r="A14" s="42"/>
      <c r="B14" s="42"/>
      <c r="C14" s="42"/>
      <c r="D14" s="62" t="s">
        <v>33</v>
      </c>
      <c r="E14" s="43" t="s">
        <v>34</v>
      </c>
      <c r="F14" s="44">
        <v>859</v>
      </c>
      <c r="G14" s="44">
        <v>4285</v>
      </c>
      <c r="H14" s="44">
        <v>4285</v>
      </c>
      <c r="I14" s="45">
        <f t="shared" ref="I14:I22" si="5">H14/G14</f>
        <v>1</v>
      </c>
      <c r="J14" s="44">
        <f t="shared" si="4"/>
        <v>4285</v>
      </c>
      <c r="K14" s="44"/>
      <c r="L14" s="46"/>
    </row>
    <row r="15" spans="1:12" ht="20.100000000000001" customHeight="1" thickBot="1" x14ac:dyDescent="0.3">
      <c r="A15" s="63"/>
      <c r="B15" s="63"/>
      <c r="C15" s="63">
        <v>2</v>
      </c>
      <c r="D15" s="64" t="s">
        <v>35</v>
      </c>
      <c r="E15" s="65" t="s">
        <v>36</v>
      </c>
      <c r="F15" s="66">
        <v>54464</v>
      </c>
      <c r="G15" s="66">
        <v>63354</v>
      </c>
      <c r="H15" s="66">
        <v>8890</v>
      </c>
      <c r="I15" s="67">
        <f t="shared" si="5"/>
        <v>0.1403226315623323</v>
      </c>
      <c r="J15" s="66">
        <f>H15-K15-L15</f>
        <v>0</v>
      </c>
      <c r="K15" s="66">
        <v>0</v>
      </c>
      <c r="L15" s="68">
        <v>8890</v>
      </c>
    </row>
    <row r="16" spans="1:12" ht="20.100000000000001" customHeight="1" thickBot="1" x14ac:dyDescent="0.3">
      <c r="A16" s="63"/>
      <c r="B16" s="63"/>
      <c r="C16" s="63">
        <v>3</v>
      </c>
      <c r="D16" s="69" t="s">
        <v>37</v>
      </c>
      <c r="E16" s="65" t="s">
        <v>38</v>
      </c>
      <c r="F16" s="66">
        <f>SUM(F17,F20,F21,F22,F23)</f>
        <v>7700</v>
      </c>
      <c r="G16" s="66">
        <f>SUM(G17,G20,G21,G22,G23)</f>
        <v>8976</v>
      </c>
      <c r="H16" s="66">
        <f t="shared" ref="H16" si="6">SUM(H17,H20,H21,H22,H23)</f>
        <v>8834</v>
      </c>
      <c r="I16" s="70">
        <f t="shared" si="5"/>
        <v>0.98418003565062384</v>
      </c>
      <c r="J16" s="66">
        <f>SUM(J17,J20,J21,J22,J23)</f>
        <v>3459</v>
      </c>
      <c r="K16" s="66">
        <f>SUM(K17,K20,K21,K22,K23)</f>
        <v>0</v>
      </c>
      <c r="L16" s="68">
        <f>SUM(L17,L20,L21,L22,L23)</f>
        <v>5375</v>
      </c>
    </row>
    <row r="17" spans="1:12" ht="20.100000000000001" customHeight="1" x14ac:dyDescent="0.25">
      <c r="A17" s="71"/>
      <c r="B17" s="71"/>
      <c r="C17" s="71"/>
      <c r="D17" s="58" t="s">
        <v>39</v>
      </c>
      <c r="E17" s="72" t="s">
        <v>40</v>
      </c>
      <c r="F17" s="73">
        <f>SUM(F18:F19)</f>
        <v>5000</v>
      </c>
      <c r="G17" s="73">
        <f>SUM(G18:G19)</f>
        <v>5436</v>
      </c>
      <c r="H17" s="73">
        <f t="shared" ref="H17" si="7">SUM(H18:H19)</f>
        <v>5375</v>
      </c>
      <c r="I17" s="74">
        <f t="shared" si="5"/>
        <v>0.98877851361295066</v>
      </c>
      <c r="J17" s="50">
        <f t="shared" ref="J17:J22" si="8">H17-K17-L17</f>
        <v>0</v>
      </c>
      <c r="K17" s="73"/>
      <c r="L17" s="75">
        <f>SUM(L18:L19)</f>
        <v>5375</v>
      </c>
    </row>
    <row r="18" spans="1:12" ht="20.100000000000001" customHeight="1" x14ac:dyDescent="0.25">
      <c r="A18" s="76"/>
      <c r="B18" s="76"/>
      <c r="C18" s="76"/>
      <c r="D18" s="58" t="s">
        <v>41</v>
      </c>
      <c r="E18" s="58"/>
      <c r="F18" s="55">
        <v>4200</v>
      </c>
      <c r="G18" s="55">
        <v>4636</v>
      </c>
      <c r="H18" s="55">
        <v>4636</v>
      </c>
      <c r="I18" s="77">
        <f t="shared" si="5"/>
        <v>1</v>
      </c>
      <c r="J18" s="50">
        <f t="shared" si="8"/>
        <v>0</v>
      </c>
      <c r="K18" s="78"/>
      <c r="L18" s="56">
        <v>4636</v>
      </c>
    </row>
    <row r="19" spans="1:12" ht="20.100000000000001" customHeight="1" x14ac:dyDescent="0.25">
      <c r="A19" s="79"/>
      <c r="B19" s="79"/>
      <c r="C19" s="79"/>
      <c r="D19" s="58" t="s">
        <v>42</v>
      </c>
      <c r="E19" s="58"/>
      <c r="F19" s="55">
        <v>800</v>
      </c>
      <c r="G19" s="50">
        <v>800</v>
      </c>
      <c r="H19" s="50">
        <v>739</v>
      </c>
      <c r="I19" s="51">
        <f t="shared" si="5"/>
        <v>0.92374999999999996</v>
      </c>
      <c r="J19" s="50">
        <f t="shared" si="8"/>
        <v>0</v>
      </c>
      <c r="K19" s="73"/>
      <c r="L19" s="56">
        <v>739</v>
      </c>
    </row>
    <row r="20" spans="1:12" ht="20.100000000000001" customHeight="1" x14ac:dyDescent="0.25">
      <c r="A20" s="76"/>
      <c r="B20" s="76"/>
      <c r="C20" s="76"/>
      <c r="D20" s="58" t="s">
        <v>43</v>
      </c>
      <c r="E20" s="58" t="s">
        <v>44</v>
      </c>
      <c r="F20" s="55">
        <v>1800</v>
      </c>
      <c r="G20" s="50">
        <v>3414</v>
      </c>
      <c r="H20" s="50">
        <v>3414</v>
      </c>
      <c r="I20" s="51">
        <f t="shared" si="5"/>
        <v>1</v>
      </c>
      <c r="J20" s="50">
        <f t="shared" si="8"/>
        <v>3414</v>
      </c>
      <c r="K20" s="55"/>
      <c r="L20" s="56"/>
    </row>
    <row r="21" spans="1:12" ht="20.100000000000001" customHeight="1" x14ac:dyDescent="0.25">
      <c r="A21" s="79"/>
      <c r="B21" s="79"/>
      <c r="C21" s="79"/>
      <c r="D21" s="58" t="s">
        <v>45</v>
      </c>
      <c r="E21" s="58" t="s">
        <v>46</v>
      </c>
      <c r="F21" s="55">
        <v>800</v>
      </c>
      <c r="G21" s="50">
        <v>3</v>
      </c>
      <c r="H21" s="50">
        <v>3</v>
      </c>
      <c r="I21" s="51">
        <f t="shared" si="5"/>
        <v>1</v>
      </c>
      <c r="J21" s="50">
        <f t="shared" si="8"/>
        <v>3</v>
      </c>
      <c r="K21" s="55"/>
      <c r="L21" s="56"/>
    </row>
    <row r="22" spans="1:12" ht="20.100000000000001" customHeight="1" x14ac:dyDescent="0.25">
      <c r="A22" s="76"/>
      <c r="B22" s="76"/>
      <c r="C22" s="76"/>
      <c r="D22" s="58" t="s">
        <v>47</v>
      </c>
      <c r="E22" s="58" t="s">
        <v>48</v>
      </c>
      <c r="F22" s="55"/>
      <c r="G22" s="50">
        <v>23</v>
      </c>
      <c r="H22" s="50">
        <v>23</v>
      </c>
      <c r="I22" s="51">
        <f t="shared" si="5"/>
        <v>1</v>
      </c>
      <c r="J22" s="78">
        <f t="shared" si="8"/>
        <v>23</v>
      </c>
      <c r="K22" s="55"/>
      <c r="L22" s="56"/>
    </row>
    <row r="23" spans="1:12" ht="20.100000000000001" customHeight="1" thickBot="1" x14ac:dyDescent="0.3">
      <c r="A23" s="80"/>
      <c r="B23" s="80"/>
      <c r="C23" s="80"/>
      <c r="D23" s="58" t="s">
        <v>49</v>
      </c>
      <c r="E23" s="58" t="s">
        <v>50</v>
      </c>
      <c r="F23" s="55">
        <v>100</v>
      </c>
      <c r="G23" s="50">
        <v>100</v>
      </c>
      <c r="H23" s="50">
        <v>19</v>
      </c>
      <c r="I23" s="51">
        <f>H23/G23</f>
        <v>0.19</v>
      </c>
      <c r="J23" s="50">
        <f>H23-K23-L23</f>
        <v>19</v>
      </c>
      <c r="K23" s="55"/>
      <c r="L23" s="56"/>
    </row>
    <row r="24" spans="1:12" ht="20.100000000000001" customHeight="1" thickBot="1" x14ac:dyDescent="0.3">
      <c r="A24" s="81"/>
      <c r="B24" s="81"/>
      <c r="C24" s="81">
        <v>4</v>
      </c>
      <c r="D24" s="69" t="s">
        <v>51</v>
      </c>
      <c r="E24" s="65" t="s">
        <v>52</v>
      </c>
      <c r="F24" s="82">
        <f>SUM(F26:F34)</f>
        <v>315</v>
      </c>
      <c r="G24" s="82">
        <f>SUM(G26:G34)</f>
        <v>336</v>
      </c>
      <c r="H24" s="82">
        <f t="shared" ref="H24" si="9">SUM(H26:H34)</f>
        <v>252</v>
      </c>
      <c r="I24" s="83">
        <f>H24/G24</f>
        <v>0.75</v>
      </c>
      <c r="J24" s="82">
        <f>SUM(J25:J34)</f>
        <v>252</v>
      </c>
      <c r="K24" s="82">
        <f>SUM(K25:K34)</f>
        <v>0</v>
      </c>
      <c r="L24" s="41">
        <f>SUM(L25:L34)</f>
        <v>0</v>
      </c>
    </row>
    <row r="25" spans="1:12" ht="20.100000000000001" customHeight="1" x14ac:dyDescent="0.25">
      <c r="A25" s="71"/>
      <c r="B25" s="71"/>
      <c r="C25" s="71"/>
      <c r="D25" s="84" t="s">
        <v>53</v>
      </c>
      <c r="E25" s="84" t="s">
        <v>54</v>
      </c>
      <c r="F25" s="55"/>
      <c r="G25" s="55"/>
      <c r="H25" s="55"/>
      <c r="I25" s="50"/>
      <c r="J25" s="85"/>
      <c r="K25" s="86"/>
      <c r="L25" s="87"/>
    </row>
    <row r="26" spans="1:12" ht="20.100000000000001" customHeight="1" x14ac:dyDescent="0.25">
      <c r="A26" s="76"/>
      <c r="B26" s="76"/>
      <c r="C26" s="76"/>
      <c r="D26" s="58" t="s">
        <v>55</v>
      </c>
      <c r="E26" s="58" t="s">
        <v>56</v>
      </c>
      <c r="F26" s="55">
        <v>200</v>
      </c>
      <c r="G26" s="55">
        <v>219</v>
      </c>
      <c r="H26" s="50">
        <v>219</v>
      </c>
      <c r="I26" s="51">
        <f t="shared" ref="I26:I28" si="10">H26/G26</f>
        <v>1</v>
      </c>
      <c r="J26" s="50">
        <f t="shared" ref="J26:J28" si="11">H26-K26-L26</f>
        <v>219</v>
      </c>
      <c r="K26" s="55"/>
      <c r="L26" s="88"/>
    </row>
    <row r="27" spans="1:12" ht="20.100000000000001" customHeight="1" x14ac:dyDescent="0.25">
      <c r="A27" s="79"/>
      <c r="B27" s="79"/>
      <c r="C27" s="79"/>
      <c r="D27" s="89" t="s">
        <v>57</v>
      </c>
      <c r="E27" s="58" t="s">
        <v>58</v>
      </c>
      <c r="F27" s="55">
        <v>50</v>
      </c>
      <c r="G27" s="55">
        <v>50</v>
      </c>
      <c r="H27" s="50">
        <v>2</v>
      </c>
      <c r="I27" s="51">
        <f t="shared" si="10"/>
        <v>0.04</v>
      </c>
      <c r="J27" s="50">
        <f t="shared" si="11"/>
        <v>2</v>
      </c>
      <c r="K27" s="55"/>
      <c r="L27" s="90"/>
    </row>
    <row r="28" spans="1:12" ht="20.100000000000001" customHeight="1" x14ac:dyDescent="0.25">
      <c r="A28" s="76"/>
      <c r="B28" s="76"/>
      <c r="C28" s="76"/>
      <c r="D28" s="58" t="s">
        <v>59</v>
      </c>
      <c r="E28" s="58" t="s">
        <v>60</v>
      </c>
      <c r="F28" s="55">
        <v>60</v>
      </c>
      <c r="G28" s="55">
        <v>60</v>
      </c>
      <c r="H28" s="50">
        <v>29</v>
      </c>
      <c r="I28" s="51">
        <f t="shared" si="10"/>
        <v>0.48333333333333334</v>
      </c>
      <c r="J28" s="50">
        <f t="shared" si="11"/>
        <v>29</v>
      </c>
      <c r="K28" s="55"/>
      <c r="L28" s="88"/>
    </row>
    <row r="29" spans="1:12" ht="20.100000000000001" customHeight="1" x14ac:dyDescent="0.25">
      <c r="A29" s="79"/>
      <c r="B29" s="79"/>
      <c r="C29" s="79"/>
      <c r="D29" s="72" t="s">
        <v>61</v>
      </c>
      <c r="E29" s="58" t="s">
        <v>62</v>
      </c>
      <c r="F29" s="61"/>
      <c r="G29" s="61"/>
      <c r="H29" s="61"/>
      <c r="I29" s="61"/>
      <c r="J29" s="73"/>
      <c r="K29" s="61"/>
      <c r="L29" s="91"/>
    </row>
    <row r="30" spans="1:12" ht="20.100000000000001" customHeight="1" x14ac:dyDescent="0.25">
      <c r="A30" s="76"/>
      <c r="B30" s="76"/>
      <c r="C30" s="76"/>
      <c r="D30" s="58" t="s">
        <v>63</v>
      </c>
      <c r="E30" s="58" t="s">
        <v>64</v>
      </c>
      <c r="F30" s="55"/>
      <c r="G30" s="55"/>
      <c r="H30" s="55"/>
      <c r="I30" s="55"/>
      <c r="J30" s="78"/>
      <c r="K30" s="55"/>
      <c r="L30" s="92"/>
    </row>
    <row r="31" spans="1:12" ht="20.100000000000001" customHeight="1" thickBot="1" x14ac:dyDescent="0.3">
      <c r="A31" s="93"/>
      <c r="B31" s="93"/>
      <c r="C31" s="93"/>
      <c r="D31" s="94" t="s">
        <v>65</v>
      </c>
      <c r="E31" s="94" t="s">
        <v>66</v>
      </c>
      <c r="F31" s="95"/>
      <c r="G31" s="95"/>
      <c r="H31" s="95"/>
      <c r="I31" s="95"/>
      <c r="J31" s="96"/>
      <c r="K31" s="95"/>
      <c r="L31" s="97"/>
    </row>
    <row r="32" spans="1:12" ht="20.100000000000001" customHeight="1" x14ac:dyDescent="0.25">
      <c r="A32" s="98"/>
      <c r="B32" s="98"/>
      <c r="C32" s="98"/>
      <c r="D32" s="49" t="s">
        <v>67</v>
      </c>
      <c r="E32" s="49" t="s">
        <v>68</v>
      </c>
      <c r="F32" s="50">
        <v>5</v>
      </c>
      <c r="G32" s="50">
        <v>5</v>
      </c>
      <c r="H32" s="50"/>
      <c r="I32" s="51">
        <f>H32/G32</f>
        <v>0</v>
      </c>
      <c r="J32" s="50">
        <f>H32-K32-L32</f>
        <v>0</v>
      </c>
      <c r="K32" s="50"/>
      <c r="L32" s="99"/>
    </row>
    <row r="33" spans="1:12" ht="20.100000000000001" customHeight="1" x14ac:dyDescent="0.25">
      <c r="A33" s="76"/>
      <c r="B33" s="76"/>
      <c r="C33" s="76"/>
      <c r="D33" s="58" t="s">
        <v>69</v>
      </c>
      <c r="E33" s="58" t="s">
        <v>70</v>
      </c>
      <c r="F33" s="55"/>
      <c r="G33" s="55"/>
      <c r="H33" s="55"/>
      <c r="I33" s="51"/>
      <c r="J33" s="78"/>
      <c r="K33" s="55"/>
      <c r="L33" s="88"/>
    </row>
    <row r="34" spans="1:12" ht="20.100000000000001" customHeight="1" thickBot="1" x14ac:dyDescent="0.3">
      <c r="A34" s="80"/>
      <c r="B34" s="80"/>
      <c r="C34" s="80"/>
      <c r="D34" s="100" t="s">
        <v>71</v>
      </c>
      <c r="E34" s="101" t="s">
        <v>72</v>
      </c>
      <c r="F34" s="55">
        <v>0</v>
      </c>
      <c r="G34" s="55">
        <v>2</v>
      </c>
      <c r="H34" s="50">
        <v>2</v>
      </c>
      <c r="I34" s="51">
        <f t="shared" ref="I34:I37" si="12">H34/G34</f>
        <v>1</v>
      </c>
      <c r="J34" s="50">
        <f>H34-K34-L34</f>
        <v>2</v>
      </c>
      <c r="K34" s="102"/>
      <c r="L34" s="103"/>
    </row>
    <row r="35" spans="1:12" ht="20.100000000000001" customHeight="1" thickBot="1" x14ac:dyDescent="0.3">
      <c r="A35" s="81"/>
      <c r="B35" s="81"/>
      <c r="C35" s="81">
        <v>5</v>
      </c>
      <c r="D35" s="69" t="s">
        <v>73</v>
      </c>
      <c r="E35" s="65" t="s">
        <v>74</v>
      </c>
      <c r="F35" s="104">
        <f>SUM(F36:F38)</f>
        <v>3000</v>
      </c>
      <c r="G35" s="104">
        <f>SUM(G36:G38)</f>
        <v>3000</v>
      </c>
      <c r="H35" s="104">
        <f t="shared" ref="H35" si="13">SUM(H36:H38)</f>
        <v>2300</v>
      </c>
      <c r="I35" s="105">
        <f>H35/G35</f>
        <v>0.76666666666666672</v>
      </c>
      <c r="J35" s="104">
        <f>SUM(J36:J38)</f>
        <v>0</v>
      </c>
      <c r="K35" s="104">
        <f>SUM(K36:K38)</f>
        <v>0</v>
      </c>
      <c r="L35" s="68">
        <f>SUM(L36:L38)</f>
        <v>2300</v>
      </c>
    </row>
    <row r="36" spans="1:12" ht="20.100000000000001" customHeight="1" x14ac:dyDescent="0.25">
      <c r="A36" s="71"/>
      <c r="B36" s="71"/>
      <c r="C36" s="71"/>
      <c r="D36" s="49" t="s">
        <v>75</v>
      </c>
      <c r="E36" s="49" t="s">
        <v>76</v>
      </c>
      <c r="F36" s="50"/>
      <c r="G36" s="50"/>
      <c r="H36" s="50">
        <f>SUM(G36:G36)</f>
        <v>0</v>
      </c>
      <c r="I36" s="51"/>
      <c r="J36" s="50">
        <f>H36-K36-L36</f>
        <v>0</v>
      </c>
      <c r="K36" s="50"/>
      <c r="L36" s="106"/>
    </row>
    <row r="37" spans="1:12" ht="20.100000000000001" customHeight="1" x14ac:dyDescent="0.25">
      <c r="A37" s="76"/>
      <c r="B37" s="76"/>
      <c r="C37" s="76"/>
      <c r="D37" s="58" t="s">
        <v>77</v>
      </c>
      <c r="E37" s="58" t="s">
        <v>78</v>
      </c>
      <c r="F37" s="61">
        <v>3000</v>
      </c>
      <c r="G37" s="61">
        <v>3000</v>
      </c>
      <c r="H37" s="61">
        <v>2300</v>
      </c>
      <c r="I37" s="51">
        <f t="shared" si="12"/>
        <v>0.76666666666666672</v>
      </c>
      <c r="J37" s="50">
        <f>H37-K37-L37</f>
        <v>0</v>
      </c>
      <c r="K37" s="61"/>
      <c r="L37" s="107">
        <v>2300</v>
      </c>
    </row>
    <row r="38" spans="1:12" ht="20.100000000000001" customHeight="1" thickBot="1" x14ac:dyDescent="0.3">
      <c r="A38" s="80"/>
      <c r="B38" s="80"/>
      <c r="C38" s="80"/>
      <c r="D38" s="108" t="s">
        <v>79</v>
      </c>
      <c r="E38" s="109" t="s">
        <v>80</v>
      </c>
      <c r="F38" s="59"/>
      <c r="G38" s="59"/>
      <c r="H38" s="59"/>
      <c r="I38" s="51"/>
      <c r="J38" s="59"/>
      <c r="K38" s="59"/>
      <c r="L38" s="110"/>
    </row>
    <row r="39" spans="1:12" ht="20.100000000000001" customHeight="1" thickBot="1" x14ac:dyDescent="0.3">
      <c r="A39" s="81"/>
      <c r="B39" s="81"/>
      <c r="C39" s="81">
        <v>6</v>
      </c>
      <c r="D39" s="111" t="s">
        <v>81</v>
      </c>
      <c r="E39" s="65" t="s">
        <v>82</v>
      </c>
      <c r="F39" s="82"/>
      <c r="G39" s="82"/>
      <c r="H39" s="82"/>
      <c r="I39" s="83"/>
      <c r="J39" s="82">
        <f>H39-K39-L39</f>
        <v>0</v>
      </c>
      <c r="K39" s="112"/>
      <c r="L39" s="113"/>
    </row>
    <row r="40" spans="1:12" ht="20.100000000000001" customHeight="1" thickBot="1" x14ac:dyDescent="0.3">
      <c r="A40" s="81"/>
      <c r="B40" s="81"/>
      <c r="C40" s="81">
        <v>7</v>
      </c>
      <c r="D40" s="64" t="s">
        <v>83</v>
      </c>
      <c r="E40" s="69" t="s">
        <v>84</v>
      </c>
      <c r="F40" s="112"/>
      <c r="G40" s="112">
        <v>100</v>
      </c>
      <c r="H40" s="112">
        <v>100</v>
      </c>
      <c r="I40" s="105">
        <f>H40/G40</f>
        <v>1</v>
      </c>
      <c r="J40" s="82">
        <f>H40-K40-L40</f>
        <v>0</v>
      </c>
      <c r="K40" s="112"/>
      <c r="L40" s="41">
        <v>100</v>
      </c>
    </row>
    <row r="41" spans="1:12" ht="20.100000000000001" customHeight="1" thickBot="1" x14ac:dyDescent="0.3">
      <c r="A41" s="81"/>
      <c r="B41" s="81"/>
      <c r="C41" s="81"/>
      <c r="D41" s="114" t="s">
        <v>85</v>
      </c>
      <c r="E41" s="115" t="s">
        <v>86</v>
      </c>
      <c r="F41" s="116">
        <f>SUM(F6,F15,F16,F24,F35,F39,F40)</f>
        <v>90357</v>
      </c>
      <c r="G41" s="116">
        <f>SUM(G6,G15,G16,G24,G35,G39,G40)</f>
        <v>105051</v>
      </c>
      <c r="H41" s="116">
        <f>SUM(H6,H15,H16,H24,H35,H39,H40)</f>
        <v>49661</v>
      </c>
      <c r="I41" s="117">
        <f>H41/G41</f>
        <v>0.47273229193439376</v>
      </c>
      <c r="J41" s="116">
        <f>SUM(J6,J15,J16,J24,J35,J39,J40)</f>
        <v>32996</v>
      </c>
      <c r="K41" s="116">
        <f>SUM(K6,K15,K16,K24,K35,K39,K40)</f>
        <v>0</v>
      </c>
      <c r="L41" s="118">
        <f>SUM(L6,L15,L16,L24,L35,L39,L40)</f>
        <v>16665</v>
      </c>
    </row>
    <row r="42" spans="1:12" ht="20.100000000000001" customHeight="1" thickBot="1" x14ac:dyDescent="0.3">
      <c r="A42" s="81"/>
      <c r="B42" s="81"/>
      <c r="C42" s="81"/>
      <c r="D42" s="69" t="s">
        <v>87</v>
      </c>
      <c r="E42" s="65" t="s">
        <v>88</v>
      </c>
      <c r="F42" s="82">
        <f>SUM(F43:F45)</f>
        <v>35440</v>
      </c>
      <c r="G42" s="82">
        <f>SUM(G43:G45)</f>
        <v>43542</v>
      </c>
      <c r="H42" s="82">
        <f t="shared" ref="H42" si="14">SUM(H43:H45)</f>
        <v>43542</v>
      </c>
      <c r="I42" s="83">
        <f>H42/G42</f>
        <v>1</v>
      </c>
      <c r="J42" s="82">
        <f>SUM(J43:J45)</f>
        <v>29040</v>
      </c>
      <c r="K42" s="82">
        <f>SUM(K43:K45)</f>
        <v>0</v>
      </c>
      <c r="L42" s="41">
        <f>SUM(L43:L45)</f>
        <v>14502</v>
      </c>
    </row>
    <row r="43" spans="1:12" ht="20.100000000000001" customHeight="1" x14ac:dyDescent="0.25">
      <c r="A43" s="71"/>
      <c r="B43" s="71"/>
      <c r="C43" s="71"/>
      <c r="D43" s="119" t="s">
        <v>89</v>
      </c>
      <c r="E43" s="84"/>
      <c r="F43" s="86">
        <v>35000</v>
      </c>
      <c r="G43" s="86">
        <v>42189</v>
      </c>
      <c r="H43" s="50">
        <v>42189</v>
      </c>
      <c r="I43" s="51">
        <f t="shared" ref="I43:I44" si="15">H43/G43</f>
        <v>1</v>
      </c>
      <c r="J43" s="50">
        <f t="shared" ref="J43:J44" si="16">H43-K43-L43</f>
        <v>27687</v>
      </c>
      <c r="K43" s="86"/>
      <c r="L43" s="120">
        <v>14502</v>
      </c>
    </row>
    <row r="44" spans="1:12" ht="20.100000000000001" customHeight="1" x14ac:dyDescent="0.25">
      <c r="A44" s="76"/>
      <c r="B44" s="76"/>
      <c r="C44" s="76"/>
      <c r="D44" s="121" t="s">
        <v>90</v>
      </c>
      <c r="E44" s="72"/>
      <c r="F44" s="61">
        <v>440</v>
      </c>
      <c r="G44" s="61">
        <v>1353</v>
      </c>
      <c r="H44" s="50">
        <v>1353</v>
      </c>
      <c r="I44" s="51">
        <f t="shared" si="15"/>
        <v>1</v>
      </c>
      <c r="J44" s="50">
        <f t="shared" si="16"/>
        <v>1353</v>
      </c>
      <c r="K44" s="61"/>
      <c r="L44" s="122"/>
    </row>
    <row r="45" spans="1:12" ht="20.100000000000001" customHeight="1" thickBot="1" x14ac:dyDescent="0.3">
      <c r="A45" s="80"/>
      <c r="B45" s="80"/>
      <c r="C45" s="80"/>
      <c r="D45" s="54" t="s">
        <v>91</v>
      </c>
      <c r="E45" s="123"/>
      <c r="F45" s="124"/>
      <c r="G45" s="124"/>
      <c r="H45" s="124"/>
      <c r="I45" s="124"/>
      <c r="J45" s="55"/>
      <c r="K45" s="55"/>
      <c r="L45" s="56"/>
    </row>
    <row r="46" spans="1:12" ht="20.100000000000001" customHeight="1" thickBot="1" x14ac:dyDescent="0.3">
      <c r="A46" s="81"/>
      <c r="B46" s="81"/>
      <c r="C46" s="81"/>
      <c r="D46" s="69" t="s">
        <v>92</v>
      </c>
      <c r="E46" s="125" t="s">
        <v>93</v>
      </c>
      <c r="F46" s="82">
        <f>+F41+F42</f>
        <v>125797</v>
      </c>
      <c r="G46" s="82">
        <f>+G41+G42</f>
        <v>148593</v>
      </c>
      <c r="H46" s="82">
        <f>+H41+H42</f>
        <v>93203</v>
      </c>
      <c r="I46" s="83">
        <f>H46/G46</f>
        <v>0.6272368146547953</v>
      </c>
      <c r="J46" s="112">
        <f>+J41+J42</f>
        <v>62036</v>
      </c>
      <c r="K46" s="112">
        <f>+K41+K42</f>
        <v>0</v>
      </c>
      <c r="L46" s="113">
        <f>+L41+L42</f>
        <v>31167</v>
      </c>
    </row>
    <row r="47" spans="1:12" ht="20.100000000000001" customHeight="1" thickBot="1" x14ac:dyDescent="0.3">
      <c r="A47" s="1"/>
      <c r="B47" s="1"/>
      <c r="C47" s="126" t="s">
        <v>94</v>
      </c>
      <c r="D47" s="126"/>
      <c r="E47" s="126"/>
      <c r="F47" s="126"/>
      <c r="G47" s="3"/>
      <c r="H47" s="3"/>
      <c r="I47" s="3"/>
      <c r="J47" s="3"/>
    </row>
    <row r="48" spans="1:12" ht="20.100000000000001" customHeight="1" thickBot="1" x14ac:dyDescent="0.3">
      <c r="A48" s="36"/>
      <c r="B48" s="36"/>
      <c r="C48" s="36"/>
      <c r="D48" s="127" t="s">
        <v>95</v>
      </c>
      <c r="E48" s="128" t="s">
        <v>96</v>
      </c>
      <c r="F48" s="128">
        <f>SUM(F49:F53)</f>
        <v>32755</v>
      </c>
      <c r="G48" s="128">
        <f>SUM(G49:G53)</f>
        <v>52079</v>
      </c>
      <c r="H48" s="129">
        <f t="shared" ref="H48" si="17">SUM(H49:H53)</f>
        <v>26012</v>
      </c>
      <c r="I48" s="130">
        <f t="shared" ref="I48:I59" si="18">H48/G48</f>
        <v>0.49947195606674477</v>
      </c>
      <c r="J48" s="111">
        <f>SUM(J49:J53)</f>
        <v>25804</v>
      </c>
      <c r="K48" s="111">
        <f>SUM(K49:K53)</f>
        <v>0</v>
      </c>
      <c r="L48" s="131">
        <f>SUM(L49:L53)</f>
        <v>208</v>
      </c>
    </row>
    <row r="49" spans="1:12" ht="20.100000000000001" customHeight="1" x14ac:dyDescent="0.25">
      <c r="A49" s="47"/>
      <c r="B49" s="47"/>
      <c r="C49" s="47">
        <v>1</v>
      </c>
      <c r="D49" s="84" t="s">
        <v>97</v>
      </c>
      <c r="E49" s="132" t="s">
        <v>98</v>
      </c>
      <c r="F49" s="133">
        <v>11943</v>
      </c>
      <c r="G49" s="133">
        <v>12545</v>
      </c>
      <c r="H49" s="50">
        <v>11881</v>
      </c>
      <c r="I49" s="51">
        <f t="shared" si="18"/>
        <v>0.94707054603427665</v>
      </c>
      <c r="J49" s="50">
        <f t="shared" ref="J49:J57" si="19">H49-K49-L49</f>
        <v>11881</v>
      </c>
      <c r="K49" s="134"/>
      <c r="L49" s="135"/>
    </row>
    <row r="50" spans="1:12" ht="19.5" customHeight="1" x14ac:dyDescent="0.25">
      <c r="A50" s="53"/>
      <c r="B50" s="53"/>
      <c r="C50" s="53">
        <v>2</v>
      </c>
      <c r="D50" s="136" t="s">
        <v>99</v>
      </c>
      <c r="E50" s="123" t="s">
        <v>100</v>
      </c>
      <c r="F50" s="137">
        <v>2154</v>
      </c>
      <c r="G50" s="137">
        <v>1833</v>
      </c>
      <c r="H50" s="50">
        <v>1788</v>
      </c>
      <c r="I50" s="51">
        <f t="shared" si="18"/>
        <v>0.97545008183306059</v>
      </c>
      <c r="J50" s="50">
        <f t="shared" si="19"/>
        <v>1788</v>
      </c>
      <c r="K50" s="138"/>
      <c r="L50" s="139"/>
    </row>
    <row r="51" spans="1:12" ht="20.100000000000001" customHeight="1" x14ac:dyDescent="0.25">
      <c r="A51" s="57"/>
      <c r="B51" s="57"/>
      <c r="C51" s="57">
        <v>3</v>
      </c>
      <c r="D51" s="58" t="s">
        <v>101</v>
      </c>
      <c r="E51" s="140" t="s">
        <v>102</v>
      </c>
      <c r="F51" s="141">
        <v>9824</v>
      </c>
      <c r="G51" s="141">
        <v>14109</v>
      </c>
      <c r="H51" s="50">
        <v>9030</v>
      </c>
      <c r="I51" s="51">
        <f t="shared" si="18"/>
        <v>0.64001701041888159</v>
      </c>
      <c r="J51" s="50">
        <f t="shared" si="19"/>
        <v>9030</v>
      </c>
      <c r="K51" s="138"/>
      <c r="L51" s="142"/>
    </row>
    <row r="52" spans="1:12" ht="20.100000000000001" customHeight="1" x14ac:dyDescent="0.25">
      <c r="A52" s="53"/>
      <c r="B52" s="53"/>
      <c r="C52" s="53">
        <v>4</v>
      </c>
      <c r="D52" s="143" t="s">
        <v>103</v>
      </c>
      <c r="E52" s="144" t="s">
        <v>104</v>
      </c>
      <c r="F52" s="141">
        <v>1262</v>
      </c>
      <c r="G52" s="141">
        <v>1262</v>
      </c>
      <c r="H52" s="50">
        <v>1110</v>
      </c>
      <c r="I52" s="51">
        <f t="shared" si="18"/>
        <v>0.87955625990491282</v>
      </c>
      <c r="J52" s="50">
        <f t="shared" si="19"/>
        <v>1110</v>
      </c>
      <c r="K52" s="134"/>
      <c r="L52" s="139"/>
    </row>
    <row r="53" spans="1:12" ht="20.100000000000001" customHeight="1" x14ac:dyDescent="0.25">
      <c r="A53" s="57"/>
      <c r="B53" s="57"/>
      <c r="C53" s="57">
        <v>5</v>
      </c>
      <c r="D53" s="145" t="s">
        <v>105</v>
      </c>
      <c r="E53" s="58" t="s">
        <v>106</v>
      </c>
      <c r="F53" s="137">
        <f>SUM(F54:F57)</f>
        <v>7572</v>
      </c>
      <c r="G53" s="137">
        <f>SUM(G54:G57)</f>
        <v>22330</v>
      </c>
      <c r="H53" s="137">
        <f>SUM(H54:H57)</f>
        <v>2203</v>
      </c>
      <c r="I53" s="146">
        <f>H53/G53</f>
        <v>9.8656515897895203E-2</v>
      </c>
      <c r="J53" s="50">
        <f>H53-K53-L53</f>
        <v>1995</v>
      </c>
      <c r="K53" s="138"/>
      <c r="L53" s="142">
        <f>SUM(L54:L57)</f>
        <v>208</v>
      </c>
    </row>
    <row r="54" spans="1:12" ht="20.100000000000001" customHeight="1" x14ac:dyDescent="0.25">
      <c r="A54" s="53"/>
      <c r="B54" s="53"/>
      <c r="C54" s="53"/>
      <c r="D54" s="58" t="s">
        <v>107</v>
      </c>
      <c r="E54" s="147" t="s">
        <v>108</v>
      </c>
      <c r="F54" s="148">
        <v>2950</v>
      </c>
      <c r="G54" s="148">
        <v>2950</v>
      </c>
      <c r="H54" s="50">
        <v>2167</v>
      </c>
      <c r="I54" s="51">
        <f t="shared" si="18"/>
        <v>0.73457627118644064</v>
      </c>
      <c r="J54" s="50">
        <v>1959</v>
      </c>
      <c r="K54" s="149"/>
      <c r="L54" s="139">
        <v>208</v>
      </c>
    </row>
    <row r="55" spans="1:12" ht="20.100000000000001" customHeight="1" x14ac:dyDescent="0.25">
      <c r="A55" s="53"/>
      <c r="B55" s="53"/>
      <c r="C55" s="53"/>
      <c r="D55" s="49" t="s">
        <v>109</v>
      </c>
      <c r="E55" s="147" t="s">
        <v>110</v>
      </c>
      <c r="F55" s="148"/>
      <c r="G55" s="148">
        <v>36</v>
      </c>
      <c r="H55" s="50">
        <v>36</v>
      </c>
      <c r="I55" s="51">
        <f t="shared" si="18"/>
        <v>1</v>
      </c>
      <c r="J55" s="50">
        <f t="shared" si="19"/>
        <v>36</v>
      </c>
      <c r="K55" s="149"/>
      <c r="L55" s="150"/>
    </row>
    <row r="56" spans="1:12" ht="20.100000000000001" customHeight="1" x14ac:dyDescent="0.25">
      <c r="A56" s="57"/>
      <c r="B56" s="57"/>
      <c r="C56" s="57"/>
      <c r="D56" s="49" t="s">
        <v>111</v>
      </c>
      <c r="E56" s="147" t="s">
        <v>112</v>
      </c>
      <c r="F56" s="148">
        <v>1500</v>
      </c>
      <c r="G56" s="148">
        <v>16222</v>
      </c>
      <c r="H56" s="50"/>
      <c r="I56" s="51">
        <f t="shared" si="18"/>
        <v>0</v>
      </c>
      <c r="J56" s="50">
        <f t="shared" si="19"/>
        <v>0</v>
      </c>
      <c r="K56" s="149"/>
      <c r="L56" s="150"/>
    </row>
    <row r="57" spans="1:12" ht="20.100000000000001" customHeight="1" thickBot="1" x14ac:dyDescent="0.3">
      <c r="A57" s="151"/>
      <c r="B57" s="151"/>
      <c r="C57" s="151"/>
      <c r="D57" s="58" t="s">
        <v>113</v>
      </c>
      <c r="E57" s="123" t="s">
        <v>112</v>
      </c>
      <c r="F57" s="137">
        <v>3122</v>
      </c>
      <c r="G57" s="137">
        <v>3122</v>
      </c>
      <c r="H57" s="50"/>
      <c r="I57" s="51">
        <f t="shared" si="18"/>
        <v>0</v>
      </c>
      <c r="J57" s="50">
        <f t="shared" si="19"/>
        <v>0</v>
      </c>
      <c r="K57" s="138"/>
      <c r="L57" s="152"/>
    </row>
    <row r="58" spans="1:12" ht="20.100000000000001" customHeight="1" thickBot="1" x14ac:dyDescent="0.3">
      <c r="A58" s="36"/>
      <c r="B58" s="36"/>
      <c r="C58" s="36"/>
      <c r="D58" s="111" t="s">
        <v>114</v>
      </c>
      <c r="E58" s="129" t="s">
        <v>115</v>
      </c>
      <c r="F58" s="129">
        <f>SUM(F59:F61)</f>
        <v>91642</v>
      </c>
      <c r="G58" s="129">
        <f>SUM(G59:G61)</f>
        <v>95114</v>
      </c>
      <c r="H58" s="129">
        <f t="shared" ref="H58" si="20">SUM(H59:H61)</f>
        <v>30959</v>
      </c>
      <c r="I58" s="130">
        <f t="shared" si="18"/>
        <v>0.3254936181844944</v>
      </c>
      <c r="J58" s="129">
        <f>SUM(J59:J61)</f>
        <v>0</v>
      </c>
      <c r="K58" s="129">
        <f>SUM(K59:K61)</f>
        <v>0</v>
      </c>
      <c r="L58" s="131">
        <f>SUM(L59:L61)</f>
        <v>30959</v>
      </c>
    </row>
    <row r="59" spans="1:12" ht="20.100000000000001" customHeight="1" x14ac:dyDescent="0.25">
      <c r="A59" s="47"/>
      <c r="B59" s="47"/>
      <c r="C59" s="47">
        <v>6</v>
      </c>
      <c r="D59" s="58" t="s">
        <v>116</v>
      </c>
      <c r="E59" s="147" t="s">
        <v>117</v>
      </c>
      <c r="F59" s="148">
        <v>85642</v>
      </c>
      <c r="G59" s="148">
        <v>80466</v>
      </c>
      <c r="H59" s="50">
        <v>18728</v>
      </c>
      <c r="I59" s="51">
        <f t="shared" si="18"/>
        <v>0.23274426465836504</v>
      </c>
      <c r="J59" s="50">
        <f>H59-K59-L59</f>
        <v>0</v>
      </c>
      <c r="K59" s="149"/>
      <c r="L59" s="153">
        <v>18728</v>
      </c>
    </row>
    <row r="60" spans="1:12" ht="20.100000000000001" customHeight="1" x14ac:dyDescent="0.25">
      <c r="A60" s="53"/>
      <c r="B60" s="53"/>
      <c r="C60" s="53">
        <v>7</v>
      </c>
      <c r="D60" s="58" t="s">
        <v>118</v>
      </c>
      <c r="E60" s="123" t="s">
        <v>119</v>
      </c>
      <c r="F60" s="137">
        <v>6000</v>
      </c>
      <c r="G60" s="137">
        <v>14648</v>
      </c>
      <c r="H60" s="50">
        <v>12231</v>
      </c>
      <c r="I60" s="51">
        <f>H60/G60</f>
        <v>0.83499453850354999</v>
      </c>
      <c r="J60" s="50">
        <f t="shared" ref="J60" si="21">H60-K60-L60</f>
        <v>0</v>
      </c>
      <c r="K60" s="138"/>
      <c r="L60" s="139">
        <v>12231</v>
      </c>
    </row>
    <row r="61" spans="1:12" ht="20.100000000000001" customHeight="1" thickBot="1" x14ac:dyDescent="0.3">
      <c r="A61" s="57"/>
      <c r="B61" s="57"/>
      <c r="C61" s="57">
        <v>8</v>
      </c>
      <c r="D61" s="58" t="s">
        <v>120</v>
      </c>
      <c r="E61" s="123" t="s">
        <v>121</v>
      </c>
      <c r="F61" s="137"/>
      <c r="G61" s="137">
        <v>0</v>
      </c>
      <c r="H61" s="148"/>
      <c r="I61" s="148"/>
      <c r="J61" s="50"/>
      <c r="K61" s="138"/>
      <c r="L61" s="139"/>
    </row>
    <row r="62" spans="1:12" ht="20.100000000000001" hidden="1" customHeight="1" x14ac:dyDescent="0.25">
      <c r="A62" s="53"/>
      <c r="B62" s="53"/>
      <c r="C62" s="53"/>
      <c r="D62" s="58" t="s">
        <v>107</v>
      </c>
      <c r="E62" s="147"/>
      <c r="F62" s="137"/>
      <c r="G62" s="137"/>
      <c r="H62" s="137"/>
      <c r="I62" s="137"/>
      <c r="J62" s="137"/>
      <c r="K62" s="138"/>
      <c r="L62" s="139"/>
    </row>
    <row r="63" spans="1:12" ht="20.100000000000001" hidden="1" customHeight="1" x14ac:dyDescent="0.25">
      <c r="A63" s="53"/>
      <c r="B63" s="53"/>
      <c r="C63" s="53"/>
      <c r="D63" s="49" t="s">
        <v>111</v>
      </c>
      <c r="E63" s="147"/>
      <c r="F63" s="137"/>
      <c r="G63" s="137"/>
      <c r="H63" s="148"/>
      <c r="I63" s="148"/>
      <c r="J63" s="50"/>
      <c r="K63" s="138"/>
      <c r="L63" s="139"/>
    </row>
    <row r="64" spans="1:12" ht="20.100000000000001" hidden="1" customHeight="1" x14ac:dyDescent="0.25">
      <c r="A64" s="57"/>
      <c r="B64" s="57"/>
      <c r="C64" s="57"/>
      <c r="D64" s="58" t="s">
        <v>113</v>
      </c>
      <c r="E64" s="123"/>
      <c r="F64" s="137"/>
      <c r="G64" s="137"/>
      <c r="H64" s="137"/>
      <c r="I64" s="137"/>
      <c r="J64" s="137"/>
      <c r="K64" s="138"/>
      <c r="L64" s="139"/>
    </row>
    <row r="65" spans="1:16" ht="20.100000000000001" customHeight="1" thickBot="1" x14ac:dyDescent="0.3">
      <c r="A65" s="36"/>
      <c r="B65" s="36"/>
      <c r="C65" s="36"/>
      <c r="D65" s="154" t="s">
        <v>122</v>
      </c>
      <c r="E65" s="155"/>
      <c r="F65" s="129">
        <f>+F48+F58</f>
        <v>124397</v>
      </c>
      <c r="G65" s="129">
        <f>+G48+G58</f>
        <v>147193</v>
      </c>
      <c r="H65" s="129">
        <f t="shared" ref="H65" si="22">+H48+H58</f>
        <v>56971</v>
      </c>
      <c r="I65" s="130">
        <f t="shared" ref="I65:I68" si="23">H65/G65</f>
        <v>0.38704965589396234</v>
      </c>
      <c r="J65" s="129">
        <f>+J48+J58</f>
        <v>25804</v>
      </c>
      <c r="K65" s="129">
        <f>+K48+K58</f>
        <v>0</v>
      </c>
      <c r="L65" s="131">
        <f>+L48+L58</f>
        <v>31167</v>
      </c>
    </row>
    <row r="66" spans="1:16" ht="20.100000000000001" customHeight="1" thickBot="1" x14ac:dyDescent="0.3">
      <c r="A66" s="36"/>
      <c r="B66" s="36"/>
      <c r="C66" s="36"/>
      <c r="D66" s="111" t="s">
        <v>123</v>
      </c>
      <c r="E66" s="156" t="s">
        <v>124</v>
      </c>
      <c r="F66" s="129">
        <f>SUM(F67,F72)</f>
        <v>1400</v>
      </c>
      <c r="G66" s="129">
        <f>SUM(G67,G72)</f>
        <v>1400</v>
      </c>
      <c r="H66" s="129">
        <f t="shared" ref="H66" si="24">SUM(H67,H72)</f>
        <v>1259</v>
      </c>
      <c r="I66" s="130">
        <f t="shared" si="23"/>
        <v>0.89928571428571424</v>
      </c>
      <c r="J66" s="111">
        <f>SUM(J67,J72)</f>
        <v>1259</v>
      </c>
      <c r="K66" s="111">
        <f>SUM(K67,K72)</f>
        <v>0</v>
      </c>
      <c r="L66" s="157">
        <f>SUM(L67,L72)</f>
        <v>0</v>
      </c>
    </row>
    <row r="67" spans="1:16" ht="20.100000000000001" customHeight="1" x14ac:dyDescent="0.25">
      <c r="A67" s="36"/>
      <c r="B67" s="36"/>
      <c r="C67" s="36"/>
      <c r="D67" s="158" t="s">
        <v>125</v>
      </c>
      <c r="E67" s="159"/>
      <c r="F67" s="160">
        <f>SUM(F68:F71)</f>
        <v>1400</v>
      </c>
      <c r="G67" s="160">
        <f>SUM(G68:G71)</f>
        <v>1400</v>
      </c>
      <c r="H67" s="160">
        <f t="shared" ref="H67" si="25">SUM(H68:H71)</f>
        <v>1259</v>
      </c>
      <c r="I67" s="161">
        <f t="shared" si="23"/>
        <v>0.89928571428571424</v>
      </c>
      <c r="J67" s="162">
        <f>SUM(J68:J71)</f>
        <v>1259</v>
      </c>
      <c r="K67" s="162">
        <f>SUM(K68:K71)</f>
        <v>0</v>
      </c>
      <c r="L67" s="163">
        <f>SUM(L68:L71)</f>
        <v>0</v>
      </c>
    </row>
    <row r="68" spans="1:16" ht="20.100000000000001" customHeight="1" x14ac:dyDescent="0.25">
      <c r="A68" s="53"/>
      <c r="B68" s="53"/>
      <c r="C68" s="53"/>
      <c r="D68" s="164" t="s">
        <v>126</v>
      </c>
      <c r="E68" s="165"/>
      <c r="F68" s="137">
        <v>1400</v>
      </c>
      <c r="G68" s="137">
        <v>1400</v>
      </c>
      <c r="H68" s="50">
        <v>1259</v>
      </c>
      <c r="I68" s="51">
        <f t="shared" si="23"/>
        <v>0.89928571428571424</v>
      </c>
      <c r="J68" s="50">
        <f>H68-K68-L68</f>
        <v>1259</v>
      </c>
      <c r="K68" s="138"/>
      <c r="L68" s="152"/>
    </row>
    <row r="69" spans="1:16" ht="20.100000000000001" customHeight="1" x14ac:dyDescent="0.25">
      <c r="A69" s="57"/>
      <c r="B69" s="57"/>
      <c r="C69" s="57"/>
      <c r="D69" s="164" t="s">
        <v>127</v>
      </c>
      <c r="E69" s="166"/>
      <c r="F69" s="137"/>
      <c r="G69" s="137"/>
      <c r="H69" s="137"/>
      <c r="I69" s="137"/>
      <c r="J69" s="138"/>
      <c r="K69" s="138"/>
      <c r="L69" s="152"/>
    </row>
    <row r="70" spans="1:16" ht="20.100000000000001" customHeight="1" x14ac:dyDescent="0.25">
      <c r="A70" s="53"/>
      <c r="B70" s="53"/>
      <c r="C70" s="53"/>
      <c r="D70" s="164" t="s">
        <v>128</v>
      </c>
      <c r="E70" s="165"/>
      <c r="F70" s="137"/>
      <c r="G70" s="137"/>
      <c r="H70" s="137"/>
      <c r="I70" s="137"/>
      <c r="J70" s="138"/>
      <c r="K70" s="138"/>
      <c r="L70" s="152"/>
    </row>
    <row r="71" spans="1:16" ht="20.100000000000001" customHeight="1" x14ac:dyDescent="0.25">
      <c r="A71" s="57"/>
      <c r="B71" s="57"/>
      <c r="C71" s="57"/>
      <c r="D71" s="164" t="s">
        <v>129</v>
      </c>
      <c r="E71" s="165"/>
      <c r="F71" s="137"/>
      <c r="G71" s="137"/>
      <c r="H71" s="137"/>
      <c r="I71" s="137"/>
      <c r="J71" s="138"/>
      <c r="K71" s="138"/>
      <c r="L71" s="152"/>
    </row>
    <row r="72" spans="1:16" ht="20.100000000000001" customHeight="1" x14ac:dyDescent="0.25">
      <c r="A72" s="167"/>
      <c r="B72" s="167"/>
      <c r="C72" s="167"/>
      <c r="D72" s="158" t="s">
        <v>130</v>
      </c>
      <c r="E72" s="159"/>
      <c r="F72" s="160">
        <f>SUM(F73:F77)</f>
        <v>0</v>
      </c>
      <c r="G72" s="160">
        <f>SUM(G73:G77)</f>
        <v>0</v>
      </c>
      <c r="H72" s="160">
        <f t="shared" ref="H72" si="26">SUM(H73:H77)</f>
        <v>0</v>
      </c>
      <c r="I72" s="160"/>
      <c r="J72" s="162">
        <f>SUM(J73:J77)</f>
        <v>0</v>
      </c>
      <c r="K72" s="162">
        <f>SUM(K73:K77)</f>
        <v>0</v>
      </c>
      <c r="L72" s="163">
        <f>SUM(L73:L77)</f>
        <v>0</v>
      </c>
    </row>
    <row r="73" spans="1:16" ht="20.100000000000001" customHeight="1" x14ac:dyDescent="0.25">
      <c r="A73" s="57"/>
      <c r="B73" s="57"/>
      <c r="C73" s="57"/>
      <c r="D73" s="164" t="s">
        <v>131</v>
      </c>
      <c r="E73" s="168"/>
      <c r="F73" s="169"/>
      <c r="G73" s="169"/>
      <c r="H73" s="169"/>
      <c r="I73" s="169"/>
      <c r="J73" s="50"/>
      <c r="K73" s="134"/>
      <c r="L73" s="170"/>
    </row>
    <row r="74" spans="1:16" ht="20.100000000000001" customHeight="1" x14ac:dyDescent="0.25">
      <c r="A74" s="53"/>
      <c r="B74" s="53"/>
      <c r="C74" s="53"/>
      <c r="D74" s="164" t="s">
        <v>132</v>
      </c>
      <c r="E74" s="168"/>
      <c r="F74" s="137"/>
      <c r="G74" s="137"/>
      <c r="H74" s="137"/>
      <c r="I74" s="137"/>
      <c r="J74" s="138"/>
      <c r="K74" s="138"/>
      <c r="L74" s="152"/>
    </row>
    <row r="75" spans="1:16" ht="20.100000000000001" customHeight="1" thickBot="1" x14ac:dyDescent="0.3">
      <c r="A75" s="151"/>
      <c r="B75" s="151"/>
      <c r="C75" s="151"/>
      <c r="D75" s="171" t="s">
        <v>133</v>
      </c>
      <c r="E75" s="171"/>
      <c r="F75" s="172"/>
      <c r="G75" s="172"/>
      <c r="H75" s="172"/>
      <c r="I75" s="172"/>
      <c r="J75" s="173"/>
      <c r="K75" s="173"/>
      <c r="L75" s="174"/>
    </row>
    <row r="76" spans="1:16" ht="20.100000000000001" customHeight="1" x14ac:dyDescent="0.25">
      <c r="A76" s="175"/>
      <c r="B76" s="175"/>
      <c r="C76" s="175"/>
      <c r="D76" s="164" t="s">
        <v>129</v>
      </c>
      <c r="E76" s="164"/>
      <c r="F76" s="169"/>
      <c r="G76" s="169"/>
      <c r="H76" s="169"/>
      <c r="I76" s="169"/>
      <c r="J76" s="134"/>
      <c r="K76" s="134"/>
      <c r="L76" s="170"/>
    </row>
    <row r="77" spans="1:16" ht="20.100000000000001" customHeight="1" thickBot="1" x14ac:dyDescent="0.3">
      <c r="A77" s="57"/>
      <c r="B77" s="57"/>
      <c r="C77" s="57"/>
      <c r="D77" s="164" t="s">
        <v>134</v>
      </c>
      <c r="E77" s="176"/>
      <c r="F77" s="177"/>
      <c r="G77" s="177"/>
      <c r="H77" s="177"/>
      <c r="I77" s="177"/>
      <c r="J77" s="178"/>
      <c r="K77" s="178"/>
      <c r="L77" s="179"/>
    </row>
    <row r="78" spans="1:16" ht="20.100000000000001" customHeight="1" thickBot="1" x14ac:dyDescent="0.3">
      <c r="A78" s="36"/>
      <c r="B78" s="36"/>
      <c r="C78" s="36"/>
      <c r="D78" s="111" t="s">
        <v>135</v>
      </c>
      <c r="E78" s="129" t="s">
        <v>136</v>
      </c>
      <c r="F78" s="129">
        <f>SUM(F65,F66)</f>
        <v>125797</v>
      </c>
      <c r="G78" s="129">
        <f t="shared" ref="G78:H78" si="27">SUM(G65,G66)</f>
        <v>148593</v>
      </c>
      <c r="H78" s="129">
        <f t="shared" si="27"/>
        <v>58230</v>
      </c>
      <c r="I78" s="130">
        <f>H78/G78</f>
        <v>0.39187579495669378</v>
      </c>
      <c r="J78" s="111">
        <f>SUM(J65,J66)</f>
        <v>27063</v>
      </c>
      <c r="K78" s="111">
        <f>SUM(K65,K66)</f>
        <v>0</v>
      </c>
      <c r="L78" s="131">
        <f>SUM(L65,L66)</f>
        <v>31167</v>
      </c>
      <c r="M78" s="180"/>
      <c r="N78" s="181"/>
      <c r="O78" s="181"/>
      <c r="P78" s="181"/>
    </row>
    <row r="79" spans="1:16" ht="20.100000000000001" customHeight="1" thickBot="1" x14ac:dyDescent="0.3">
      <c r="A79" s="182"/>
      <c r="B79" s="182"/>
      <c r="C79" s="182"/>
      <c r="D79" s="183"/>
      <c r="E79" s="183"/>
      <c r="F79" s="183"/>
      <c r="G79" s="183"/>
      <c r="H79" s="183"/>
      <c r="I79" s="183"/>
      <c r="J79" s="183"/>
      <c r="K79" s="183"/>
      <c r="L79" s="183"/>
      <c r="M79" s="180"/>
      <c r="N79" s="181"/>
      <c r="O79" s="181"/>
      <c r="P79" s="181"/>
    </row>
    <row r="80" spans="1:16" s="191" customFormat="1" ht="15" customHeight="1" thickBot="1" x14ac:dyDescent="0.3">
      <c r="A80" s="184" t="s">
        <v>137</v>
      </c>
      <c r="B80" s="185"/>
      <c r="C80" s="186"/>
      <c r="D80" s="187"/>
      <c r="E80" s="188"/>
      <c r="F80" s="189">
        <v>2</v>
      </c>
      <c r="G80" s="189">
        <v>2</v>
      </c>
      <c r="H80" s="189">
        <v>2</v>
      </c>
      <c r="I80" s="189">
        <v>2</v>
      </c>
      <c r="J80" s="188">
        <v>2</v>
      </c>
      <c r="K80" s="188"/>
      <c r="L80" s="190"/>
    </row>
    <row r="81" spans="1:12" s="191" customFormat="1" ht="15" customHeight="1" thickBot="1" x14ac:dyDescent="0.3">
      <c r="A81" s="192" t="s">
        <v>138</v>
      </c>
      <c r="B81" s="193"/>
      <c r="C81" s="193"/>
      <c r="D81" s="194"/>
      <c r="E81" s="188"/>
      <c r="F81" s="189">
        <v>1</v>
      </c>
      <c r="G81" s="189">
        <v>1</v>
      </c>
      <c r="H81" s="189">
        <v>1</v>
      </c>
      <c r="I81" s="189">
        <v>1</v>
      </c>
      <c r="J81" s="188">
        <v>1</v>
      </c>
      <c r="K81" s="188"/>
      <c r="L81" s="190"/>
    </row>
    <row r="82" spans="1:12" ht="20.100000000000001" customHeight="1" x14ac:dyDescent="0.25">
      <c r="A82" s="1"/>
      <c r="B82" s="1"/>
      <c r="C82" s="195"/>
      <c r="D82" s="195"/>
      <c r="E82" s="195"/>
      <c r="F82" s="195"/>
      <c r="G82" s="196"/>
      <c r="H82" s="196"/>
      <c r="I82" s="196"/>
      <c r="J82" s="196"/>
    </row>
  </sheetData>
  <mergeCells count="14">
    <mergeCell ref="A81:D81"/>
    <mergeCell ref="C82:F82"/>
    <mergeCell ref="G2:G4"/>
    <mergeCell ref="H2:H4"/>
    <mergeCell ref="J2:J4"/>
    <mergeCell ref="K2:K4"/>
    <mergeCell ref="L2:L4"/>
    <mergeCell ref="C47:F47"/>
    <mergeCell ref="C1:F1"/>
    <mergeCell ref="A2:A3"/>
    <mergeCell ref="B2:B3"/>
    <mergeCell ref="C2:C3"/>
    <mergeCell ref="E2:E4"/>
    <mergeCell ref="F2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mell önk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2021-05-28T09:57:07Z</dcterms:created>
  <dcterms:modified xsi:type="dcterms:W3CDTF">2021-05-28T09:57:32Z</dcterms:modified>
</cp:coreProperties>
</file>