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6. sz. melléklet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2" i="1" l="1"/>
  <c r="L52" i="1" s="1"/>
  <c r="J52" i="1"/>
  <c r="I52" i="1"/>
  <c r="H52" i="1"/>
  <c r="F52" i="1"/>
  <c r="G52" i="1" s="1"/>
  <c r="E52" i="1"/>
  <c r="D52" i="1"/>
  <c r="C52" i="1"/>
  <c r="K51" i="1"/>
  <c r="L51" i="1" s="1"/>
  <c r="J51" i="1"/>
  <c r="J53" i="1" s="1"/>
  <c r="I51" i="1"/>
  <c r="I53" i="1" s="1"/>
  <c r="H51" i="1"/>
  <c r="H53" i="1" s="1"/>
  <c r="F51" i="1"/>
  <c r="G51" i="1" s="1"/>
  <c r="E51" i="1"/>
  <c r="E53" i="1" s="1"/>
  <c r="D51" i="1"/>
  <c r="D53" i="1" s="1"/>
  <c r="C51" i="1"/>
  <c r="C53" i="1" s="1"/>
  <c r="L48" i="1"/>
  <c r="L47" i="1"/>
  <c r="L46" i="1"/>
  <c r="L45" i="1"/>
  <c r="L44" i="1"/>
  <c r="L43" i="1"/>
  <c r="L42" i="1"/>
  <c r="G42" i="1"/>
  <c r="L41" i="1"/>
  <c r="L40" i="1"/>
  <c r="L39" i="1"/>
  <c r="G39" i="1"/>
  <c r="L38" i="1"/>
  <c r="G38" i="1"/>
  <c r="L37" i="1"/>
  <c r="G37" i="1"/>
  <c r="L36" i="1"/>
  <c r="L35" i="1"/>
  <c r="G35" i="1"/>
  <c r="L34" i="1"/>
  <c r="G34" i="1"/>
  <c r="L33" i="1"/>
  <c r="L32" i="1"/>
  <c r="L31" i="1"/>
  <c r="G31" i="1"/>
  <c r="L30" i="1"/>
  <c r="L27" i="1"/>
  <c r="L26" i="1"/>
  <c r="L24" i="1"/>
  <c r="L23" i="1"/>
  <c r="L22" i="1"/>
  <c r="G22" i="1"/>
  <c r="L21" i="1"/>
  <c r="L19" i="1"/>
  <c r="L18" i="1"/>
  <c r="L16" i="1"/>
  <c r="L15" i="1"/>
  <c r="L14" i="1"/>
  <c r="L13" i="1"/>
  <c r="G13" i="1"/>
  <c r="L12" i="1"/>
  <c r="G12" i="1"/>
  <c r="L11" i="1"/>
  <c r="G11" i="1"/>
  <c r="L10" i="1"/>
  <c r="G10" i="1"/>
  <c r="L9" i="1"/>
  <c r="G9" i="1"/>
  <c r="L8" i="1"/>
  <c r="N2" i="1"/>
  <c r="F53" i="1" l="1"/>
  <c r="G53" i="1" s="1"/>
  <c r="K53" i="1"/>
  <c r="L53" i="1" s="1"/>
</calcChain>
</file>

<file path=xl/sharedStrings.xml><?xml version="1.0" encoding="utf-8"?>
<sst xmlns="http://schemas.openxmlformats.org/spreadsheetml/2006/main" count="157" uniqueCount="111">
  <si>
    <t>6. melléklet</t>
  </si>
  <si>
    <t>Balatonakali Önkormányzat 2016. évi összevont költségvetés kormányzati funkciónként</t>
  </si>
  <si>
    <t>ezer Ft-ban</t>
  </si>
  <si>
    <t>Sor-szám</t>
  </si>
  <si>
    <t>Szakfeladat</t>
  </si>
  <si>
    <t>Bevétel 2016. évi előirányzat</t>
  </si>
  <si>
    <t>Bevétel 2016. évi mód. előir.</t>
  </si>
  <si>
    <t>mód./eredeti előirány. (%)</t>
  </si>
  <si>
    <t>Kiadás 2016. évi előirányzat</t>
  </si>
  <si>
    <t>Kiadás 2016.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</si>
  <si>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</si>
  <si>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</si>
  <si>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</si>
  <si>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</si>
  <si>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</si>
  <si>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</si>
  <si>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</si>
  <si>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</si>
  <si>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</si>
  <si>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</si>
  <si>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</si>
  <si>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</si>
  <si>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</si>
  <si>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</si>
  <si>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</si>
  <si>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</si>
  <si>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</si>
  <si>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</si>
  <si>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</si>
  <si>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</si>
  <si>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</si>
  <si>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</si>
  <si>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</si>
  <si>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</si>
  <si>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013390 Egyéb kiegészítő szolgáltatások</t>
  </si>
  <si>
    <t>5.</t>
  </si>
  <si>
    <t>016080 Kiemelt állami és önkormányzati rendezvények</t>
  </si>
  <si>
    <t>6.</t>
  </si>
  <si>
    <t>018010 Önkormányzatok elszámolásai a központi költségvetéssel</t>
  </si>
  <si>
    <t>7.</t>
  </si>
  <si>
    <t>018030 Támogatási célú finanszírozási műveletek</t>
  </si>
  <si>
    <t>8.</t>
  </si>
  <si>
    <t>031060 Bűnmegelőzés</t>
  </si>
  <si>
    <t>9.</t>
  </si>
  <si>
    <t>032020 Tűz- és katasztrófavédelmi tevékenységek</t>
  </si>
  <si>
    <t>10.</t>
  </si>
  <si>
    <t>041140 Területfejlesztés igazgatása</t>
  </si>
  <si>
    <t>11.</t>
  </si>
  <si>
    <t>041233 Hosszabb időtartamú közfoglalkoztatás</t>
  </si>
  <si>
    <t>12.</t>
  </si>
  <si>
    <t>045160 Közutak, hidak, alagutak üzemeltetése, fenntartása</t>
  </si>
  <si>
    <t>13.</t>
  </si>
  <si>
    <t>047320 Turizmusfejlesztési támogatások és tevékenységek</t>
  </si>
  <si>
    <t>14.</t>
  </si>
  <si>
    <t>051030 Nem veszélyes hulladék vegyes begyűjtése, szállítása, átrakása</t>
  </si>
  <si>
    <t>15.</t>
  </si>
  <si>
    <t>052020 Szennyvíz gyűjtése, tisztítása, elhelyezése</t>
  </si>
  <si>
    <t>16.</t>
  </si>
  <si>
    <t>064010 Közvilágítás</t>
  </si>
  <si>
    <t>17.</t>
  </si>
  <si>
    <t>066010 Zöldterület-kezelés</t>
  </si>
  <si>
    <t>18.</t>
  </si>
  <si>
    <t>066020 Város és községgazdálkodás</t>
  </si>
  <si>
    <t>19.</t>
  </si>
  <si>
    <t>072111 Háziorvosi alapellátás</t>
  </si>
  <si>
    <t>20.</t>
  </si>
  <si>
    <t>072112 Háziorvosi ügyeleti ellátás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</si>
  <si>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</si>
  <si>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</si>
  <si>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</si>
  <si>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</si>
  <si>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</si>
  <si>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</si>
  <si>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</si>
  <si>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</si>
  <si>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</si>
  <si>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</si>
  <si>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</si>
  <si>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</si>
  <si>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082044 Könyvtári szolgáltatások</t>
  </si>
  <si>
    <t>27.</t>
  </si>
  <si>
    <t>082084 Közművelődés - kulturális alapú gazdaságfejlesztés</t>
  </si>
  <si>
    <t>28.</t>
  </si>
  <si>
    <t>083030 Egyéb kiadói tevékenység</t>
  </si>
  <si>
    <t>29.</t>
  </si>
  <si>
    <t>084031 Civil szervezetek működési támogatása</t>
  </si>
  <si>
    <t>30.</t>
  </si>
  <si>
    <t>086030 Nemzetközi kulturális együttműködés</t>
  </si>
  <si>
    <t>31.</t>
  </si>
  <si>
    <t>091110 Óvodai nevelés, ellátás szakmai feladatai</t>
  </si>
  <si>
    <t>32.</t>
  </si>
  <si>
    <t>091140 Óvodai nevelés, ellátás működtetési feladatai</t>
  </si>
  <si>
    <t>33.</t>
  </si>
  <si>
    <t>096010 Óvodai intézményi étkeztetés</t>
  </si>
  <si>
    <t>34.</t>
  </si>
  <si>
    <t>104242 Gyermekjóléti szolgáltatások</t>
  </si>
  <si>
    <t>35.</t>
  </si>
  <si>
    <t>107051 Szociális étkeztetés</t>
  </si>
  <si>
    <t>36.</t>
  </si>
  <si>
    <t>107052 Házi segítségnyújtás</t>
  </si>
  <si>
    <t>37.</t>
  </si>
  <si>
    <t>107053 Jelzőrendszeres házi segítségnyújtás</t>
  </si>
  <si>
    <t>38.</t>
  </si>
  <si>
    <t>107060 Egyéb szociális természetbeni és pénzbeli ellátások</t>
  </si>
  <si>
    <t>39.</t>
  </si>
  <si>
    <t>900020 Önkormányzatok funkcióira nem sorolható bevételei államháztartáson kívülről</t>
  </si>
  <si>
    <t>40.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</si>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</sst>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</fills>
  <borders count="6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3" fontId="1" fillId="0" borderId="23" xfId="0" applyNumberFormat="1" applyFont="1" applyBorder="1" applyAlignment="1">
      <alignment horizontal="right" vertical="center" wrapText="1"/>
    </xf>
    <xf numFmtId="9" fontId="1" fillId="0" borderId="24" xfId="0" applyNumberFormat="1" applyFont="1" applyBorder="1" applyAlignment="1">
      <alignment horizontal="righ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9" fontId="1" fillId="0" borderId="26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9" fontId="1" fillId="0" borderId="32" xfId="0" applyNumberFormat="1" applyFont="1" applyBorder="1" applyAlignment="1">
      <alignment horizontal="right" vertical="center" wrapText="1"/>
    </xf>
    <xf numFmtId="9" fontId="1" fillId="0" borderId="33" xfId="0" applyNumberFormat="1" applyFont="1" applyBorder="1" applyAlignment="1">
      <alignment horizontal="right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justify" vertical="center" wrapText="1"/>
    </xf>
    <xf numFmtId="9" fontId="1" fillId="0" borderId="36" xfId="0" applyNumberFormat="1" applyFont="1" applyBorder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wrapText="1"/>
    </xf>
    <xf numFmtId="3" fontId="1" fillId="0" borderId="24" xfId="0" applyNumberFormat="1" applyFont="1" applyBorder="1" applyAlignment="1">
      <alignment horizontal="right" vertical="center" wrapText="1"/>
    </xf>
    <xf numFmtId="3" fontId="1" fillId="0" borderId="31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justify" vertical="center" wrapText="1"/>
    </xf>
    <xf numFmtId="3" fontId="1" fillId="0" borderId="39" xfId="0" applyNumberFormat="1" applyFont="1" applyBorder="1" applyAlignment="1">
      <alignment horizontal="right" vertical="center" wrapText="1"/>
    </xf>
    <xf numFmtId="9" fontId="1" fillId="0" borderId="40" xfId="0" applyNumberFormat="1" applyFont="1" applyBorder="1" applyAlignment="1">
      <alignment horizontal="right" vertical="center" wrapText="1"/>
    </xf>
    <xf numFmtId="9" fontId="1" fillId="0" borderId="41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3" fontId="1" fillId="0" borderId="5" xfId="0" applyNumberFormat="1" applyFont="1" applyBorder="1" applyAlignment="1">
      <alignment horizontal="right" vertical="center" wrapText="1"/>
    </xf>
    <xf numFmtId="9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9" fontId="1" fillId="0" borderId="15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justify" vertical="center" wrapText="1"/>
    </xf>
    <xf numFmtId="9" fontId="1" fillId="0" borderId="46" xfId="0" applyNumberFormat="1" applyFont="1" applyBorder="1" applyAlignment="1">
      <alignment horizontal="right" vertical="center" wrapText="1"/>
    </xf>
    <xf numFmtId="9" fontId="1" fillId="0" borderId="47" xfId="0" applyNumberFormat="1" applyFont="1" applyBorder="1" applyAlignment="1">
      <alignment horizontal="right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vertical="center" wrapText="1"/>
    </xf>
    <xf numFmtId="3" fontId="1" fillId="0" borderId="51" xfId="0" applyNumberFormat="1" applyFont="1" applyBorder="1" applyAlignment="1">
      <alignment horizontal="righ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5" xfId="0" applyFont="1" applyBorder="1" applyAlignment="1">
      <alignment vertical="center" wrapText="1"/>
    </xf>
    <xf numFmtId="9" fontId="1" fillId="0" borderId="52" xfId="0" applyNumberFormat="1" applyFont="1" applyBorder="1" applyAlignment="1">
      <alignment horizontal="right" vertical="center" wrapText="1"/>
    </xf>
    <xf numFmtId="0" fontId="1" fillId="0" borderId="31" xfId="0" applyFont="1" applyBorder="1" applyAlignment="1">
      <alignment vertical="center"/>
    </xf>
    <xf numFmtId="3" fontId="1" fillId="0" borderId="31" xfId="0" applyNumberFormat="1" applyFont="1" applyBorder="1" applyAlignment="1">
      <alignment vertical="center"/>
    </xf>
    <xf numFmtId="0" fontId="2" fillId="0" borderId="38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left" vertical="center" wrapText="1"/>
    </xf>
    <xf numFmtId="3" fontId="1" fillId="0" borderId="55" xfId="0" applyNumberFormat="1" applyFont="1" applyBorder="1" applyAlignment="1">
      <alignment horizontal="right" vertical="center" wrapText="1"/>
    </xf>
    <xf numFmtId="9" fontId="1" fillId="0" borderId="56" xfId="0" applyNumberFormat="1" applyFont="1" applyBorder="1" applyAlignment="1">
      <alignment horizontal="right" vertical="center" wrapText="1"/>
    </xf>
    <xf numFmtId="9" fontId="1" fillId="0" borderId="57" xfId="0" applyNumberFormat="1" applyFont="1" applyBorder="1" applyAlignment="1">
      <alignment horizontal="right" vertical="center" wrapText="1"/>
    </xf>
    <xf numFmtId="0" fontId="1" fillId="0" borderId="5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9" fontId="1" fillId="0" borderId="22" xfId="0" applyNumberFormat="1" applyFont="1" applyBorder="1" applyAlignment="1">
      <alignment horizontal="right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3" fontId="3" fillId="0" borderId="62" xfId="0" applyNumberFormat="1" applyFont="1" applyBorder="1" applyAlignment="1">
      <alignment horizontal="right" vertical="center" wrapText="1"/>
    </xf>
    <xf numFmtId="9" fontId="3" fillId="0" borderId="63" xfId="0" applyNumberFormat="1" applyFont="1" applyBorder="1" applyAlignment="1">
      <alignment horizontal="right" vertical="center" wrapText="1"/>
    </xf>
    <xf numFmtId="9" fontId="4" fillId="0" borderId="63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9" fontId="1" fillId="0" borderId="16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5" fillId="2" borderId="17" xfId="0" applyNumberFormat="1" applyFont="1" applyFill="1" applyBorder="1" applyAlignment="1">
      <alignment horizontal="right" vertical="center" wrapText="1"/>
    </xf>
    <xf numFmtId="9" fontId="5" fillId="3" borderId="16" xfId="0" applyNumberFormat="1" applyFont="1" applyFill="1" applyBorder="1" applyAlignment="1">
      <alignment horizontal="right" vertical="center" wrapText="1"/>
    </xf>
    <xf numFmtId="9" fontId="5" fillId="2" borderId="18" xfId="0" applyNumberFormat="1" applyFont="1" applyFill="1" applyBorder="1" applyAlignment="1">
      <alignment horizontal="right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6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5" fillId="2" borderId="10" xfId="0" applyFont="1" applyFill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5">
          <cell r="D35">
            <v>83159</v>
          </cell>
          <cell r="E35">
            <v>80171</v>
          </cell>
          <cell r="F35">
            <v>0</v>
          </cell>
          <cell r="G35">
            <v>18388</v>
          </cell>
        </row>
        <row r="91">
          <cell r="D91">
            <v>218127</v>
          </cell>
        </row>
        <row r="93">
          <cell r="E93">
            <v>218127</v>
          </cell>
          <cell r="F93">
            <v>218127</v>
          </cell>
          <cell r="G93">
            <v>218127</v>
          </cell>
        </row>
      </sheetData>
      <sheetData sheetId="7">
        <row r="39">
          <cell r="D39">
            <v>656</v>
          </cell>
          <cell r="E39">
            <v>656</v>
          </cell>
          <cell r="F39">
            <v>656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zoomScaleNormal="100" zoomScaleSheetLayoutView="75" workbookViewId="0"/>
  </sheetViews>
  <sheetFormatPr defaultRowHeight="13.2" x14ac:dyDescent="0.25"/>
  <cols>
    <col min="1" max="1" width="5.6640625" customWidth="1"/>
    <col min="2" max="2" width="35.33203125" customWidth="1"/>
    <col min="3" max="12" width="8.6640625" customWidth="1"/>
    <col min="13" max="14" width="7.6640625" customWidth="1"/>
  </cols>
  <sheetData>
    <row r="1" spans="1:16" s="1" customFormat="1" ht="12" x14ac:dyDescent="0.25">
      <c r="B1" s="2"/>
      <c r="C1" s="2"/>
      <c r="D1" s="2"/>
      <c r="E1" s="2"/>
      <c r="F1" s="2"/>
      <c r="N1" s="3" t="s">
        <v>0</v>
      </c>
    </row>
    <row r="2" spans="1:16" s="1" customFormat="1" ht="12" x14ac:dyDescent="0.25">
      <c r="A2" s="4"/>
      <c r="B2" s="4"/>
      <c r="C2" s="4"/>
      <c r="D2" s="4"/>
      <c r="E2" s="4"/>
      <c r="F2" s="4"/>
      <c r="N2" s="5" t="str">
        <f>'[1]1.sz. melléklet'!G2</f>
        <v>a 3/2017. (IV.04.) önkormányzati rendelethez</v>
      </c>
    </row>
    <row r="3" spans="1:16" s="1" customFormat="1" ht="6.75" customHeight="1" x14ac:dyDescent="0.25">
      <c r="A3" s="6"/>
    </row>
    <row r="4" spans="1:16" s="1" customFormat="1" ht="12" x14ac:dyDescent="0.25">
      <c r="A4" s="102" t="s">
        <v>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6" s="1" customFormat="1" ht="12.6" thickBot="1" x14ac:dyDescent="0.25">
      <c r="N5" s="7" t="s">
        <v>2</v>
      </c>
      <c r="P5" s="7"/>
    </row>
    <row r="6" spans="1:16" s="1" customFormat="1" ht="31.2" thickTop="1" x14ac:dyDescent="0.25">
      <c r="A6" s="8" t="s">
        <v>3</v>
      </c>
      <c r="B6" s="9" t="s">
        <v>4</v>
      </c>
      <c r="C6" s="10" t="s">
        <v>5</v>
      </c>
      <c r="D6" s="11" t="s">
        <v>6</v>
      </c>
      <c r="E6" s="10" t="s">
        <v>6</v>
      </c>
      <c r="F6" s="12" t="s">
        <v>6</v>
      </c>
      <c r="G6" s="13" t="s">
        <v>7</v>
      </c>
      <c r="H6" s="14" t="s">
        <v>8</v>
      </c>
      <c r="I6" s="14" t="s">
        <v>9</v>
      </c>
      <c r="J6" s="14" t="s">
        <v>9</v>
      </c>
      <c r="K6" s="14" t="s">
        <v>9</v>
      </c>
      <c r="L6" s="13" t="s">
        <v>7</v>
      </c>
      <c r="M6" s="15" t="s">
        <v>10</v>
      </c>
      <c r="N6" s="16" t="s">
        <v>11</v>
      </c>
    </row>
    <row r="7" spans="1:16" s="1" customFormat="1" ht="12.6" thickBot="1" x14ac:dyDescent="0.3">
      <c r="A7" s="17" t="s">
        <v>12</v>
      </c>
      <c r="B7" s="18" t="s">
        <v>13</v>
      </c>
      <c r="C7" s="19" t="s">
        <v>14</v>
      </c>
      <c r="D7" s="20" t="s">
        <v>15</v>
      </c>
      <c r="E7" s="21" t="s">
        <v>16</v>
      </c>
      <c r="F7" s="22" t="s">
        <v>17</v>
      </c>
      <c r="G7" s="23" t="s">
        <v>18</v>
      </c>
      <c r="H7" s="24" t="s">
        <v>19</v>
      </c>
      <c r="I7" s="18" t="s">
        <v>20</v>
      </c>
      <c r="J7" s="18" t="s">
        <v>21</v>
      </c>
      <c r="K7" s="21" t="s">
        <v>22</v>
      </c>
      <c r="L7" s="25" t="s">
        <v>23</v>
      </c>
      <c r="M7" s="26" t="s">
        <v>24</v>
      </c>
      <c r="N7" s="27" t="s">
        <v>25</v>
      </c>
    </row>
    <row r="8" spans="1:16" s="1" customFormat="1" ht="21" thickTop="1" x14ac:dyDescent="0.25">
      <c r="A8" s="28" t="s">
        <v>26</v>
      </c>
      <c r="B8" s="29" t="s">
        <v>27</v>
      </c>
      <c r="C8" s="30"/>
      <c r="D8" s="30"/>
      <c r="E8" s="30"/>
      <c r="F8" s="30">
        <v>541</v>
      </c>
      <c r="G8" s="31"/>
      <c r="H8" s="32">
        <v>21975</v>
      </c>
      <c r="I8" s="32">
        <v>21975</v>
      </c>
      <c r="J8" s="32">
        <v>21893</v>
      </c>
      <c r="K8" s="32">
        <v>21055</v>
      </c>
      <c r="L8" s="33">
        <f>K8/H8</f>
        <v>0.95813424345847553</v>
      </c>
      <c r="M8" s="34" t="s">
        <v>28</v>
      </c>
      <c r="N8" s="35"/>
    </row>
    <row r="9" spans="1:16" s="1" customFormat="1" ht="12" x14ac:dyDescent="0.25">
      <c r="A9" s="36" t="s">
        <v>29</v>
      </c>
      <c r="B9" s="37" t="s">
        <v>30</v>
      </c>
      <c r="C9" s="38">
        <v>127</v>
      </c>
      <c r="D9" s="38">
        <v>127</v>
      </c>
      <c r="E9" s="38">
        <v>127</v>
      </c>
      <c r="F9" s="38">
        <v>127</v>
      </c>
      <c r="G9" s="39">
        <f>F9/C9</f>
        <v>1</v>
      </c>
      <c r="H9" s="38">
        <v>1512</v>
      </c>
      <c r="I9" s="38">
        <v>1512</v>
      </c>
      <c r="J9" s="38">
        <v>1398</v>
      </c>
      <c r="K9" s="38">
        <v>1522</v>
      </c>
      <c r="L9" s="40">
        <f t="shared" ref="L9:L27" si="0">K9/H9</f>
        <v>1.0066137566137565</v>
      </c>
      <c r="M9" s="41" t="s">
        <v>28</v>
      </c>
      <c r="N9" s="42"/>
    </row>
    <row r="10" spans="1:16" s="1" customFormat="1" ht="20.399999999999999" x14ac:dyDescent="0.25">
      <c r="A10" s="36" t="s">
        <v>31</v>
      </c>
      <c r="B10" s="43" t="s">
        <v>32</v>
      </c>
      <c r="C10" s="38">
        <v>7018</v>
      </c>
      <c r="D10" s="38">
        <v>7018</v>
      </c>
      <c r="E10" s="38">
        <v>8674</v>
      </c>
      <c r="F10" s="38">
        <v>13697</v>
      </c>
      <c r="G10" s="39">
        <f t="shared" ref="G10:G13" si="1">F10/C10</f>
        <v>1.951695639783414</v>
      </c>
      <c r="H10" s="38">
        <v>81398</v>
      </c>
      <c r="I10" s="38">
        <v>83384</v>
      </c>
      <c r="J10" s="38">
        <v>63863</v>
      </c>
      <c r="K10" s="38">
        <v>56601</v>
      </c>
      <c r="L10" s="40">
        <f t="shared" si="0"/>
        <v>0.6953610653824418</v>
      </c>
      <c r="M10" s="41" t="s">
        <v>28</v>
      </c>
      <c r="N10" s="42"/>
    </row>
    <row r="11" spans="1:16" s="1" customFormat="1" ht="12.75" customHeight="1" x14ac:dyDescent="0.25">
      <c r="A11" s="36" t="s">
        <v>33</v>
      </c>
      <c r="B11" s="43" t="s">
        <v>34</v>
      </c>
      <c r="C11" s="38">
        <v>1944</v>
      </c>
      <c r="D11" s="38">
        <v>2389</v>
      </c>
      <c r="E11" s="38">
        <v>4090</v>
      </c>
      <c r="F11" s="38">
        <v>3542</v>
      </c>
      <c r="G11" s="39">
        <f t="shared" si="1"/>
        <v>1.8220164609053497</v>
      </c>
      <c r="H11" s="38">
        <v>11259</v>
      </c>
      <c r="I11" s="38">
        <v>12629</v>
      </c>
      <c r="J11" s="38">
        <v>12628</v>
      </c>
      <c r="K11" s="38">
        <v>10286</v>
      </c>
      <c r="L11" s="40">
        <f t="shared" si="0"/>
        <v>0.9135802469135802</v>
      </c>
      <c r="M11" s="41" t="s">
        <v>28</v>
      </c>
      <c r="N11" s="42"/>
    </row>
    <row r="12" spans="1:16" s="1" customFormat="1" ht="12" x14ac:dyDescent="0.25">
      <c r="A12" s="36" t="s">
        <v>35</v>
      </c>
      <c r="B12" s="43" t="s">
        <v>36</v>
      </c>
      <c r="C12" s="38">
        <v>1905</v>
      </c>
      <c r="D12" s="38">
        <v>1905</v>
      </c>
      <c r="E12" s="38">
        <v>3188</v>
      </c>
      <c r="F12" s="38">
        <v>4187</v>
      </c>
      <c r="G12" s="39">
        <f t="shared" si="1"/>
        <v>2.1979002624671917</v>
      </c>
      <c r="H12" s="38">
        <v>11900</v>
      </c>
      <c r="I12" s="38">
        <v>11900</v>
      </c>
      <c r="J12" s="38">
        <v>12328</v>
      </c>
      <c r="K12" s="38">
        <v>11898</v>
      </c>
      <c r="L12" s="40">
        <f t="shared" si="0"/>
        <v>0.99983193277310922</v>
      </c>
      <c r="M12" s="41" t="s">
        <v>28</v>
      </c>
      <c r="N12" s="42"/>
    </row>
    <row r="13" spans="1:16" s="1" customFormat="1" ht="20.399999999999999" x14ac:dyDescent="0.25">
      <c r="A13" s="36" t="s">
        <v>37</v>
      </c>
      <c r="B13" s="44" t="s">
        <v>38</v>
      </c>
      <c r="C13" s="38">
        <v>141252</v>
      </c>
      <c r="D13" s="38">
        <v>64559</v>
      </c>
      <c r="E13" s="38">
        <v>77524</v>
      </c>
      <c r="F13" s="38">
        <v>80985</v>
      </c>
      <c r="G13" s="39">
        <f t="shared" si="1"/>
        <v>0.57333701469713705</v>
      </c>
      <c r="H13" s="38">
        <v>2815</v>
      </c>
      <c r="I13" s="38">
        <v>3762</v>
      </c>
      <c r="J13" s="38">
        <v>3762</v>
      </c>
      <c r="K13" s="38">
        <v>3762</v>
      </c>
      <c r="L13" s="40">
        <f t="shared" si="0"/>
        <v>1.3364120781527531</v>
      </c>
      <c r="M13" s="41" t="s">
        <v>28</v>
      </c>
      <c r="N13" s="42"/>
    </row>
    <row r="14" spans="1:16" s="1" customFormat="1" ht="12" x14ac:dyDescent="0.25">
      <c r="A14" s="36" t="s">
        <v>39</v>
      </c>
      <c r="B14" s="44" t="s">
        <v>40</v>
      </c>
      <c r="C14" s="38"/>
      <c r="D14" s="38"/>
      <c r="E14" s="38"/>
      <c r="F14" s="38"/>
      <c r="G14" s="31"/>
      <c r="H14" s="38">
        <v>10612</v>
      </c>
      <c r="I14" s="38">
        <v>10612</v>
      </c>
      <c r="J14" s="38">
        <v>10612</v>
      </c>
      <c r="K14" s="38">
        <v>11365</v>
      </c>
      <c r="L14" s="40">
        <f t="shared" si="0"/>
        <v>1.0709574067093857</v>
      </c>
      <c r="M14" s="41" t="s">
        <v>28</v>
      </c>
      <c r="N14" s="42"/>
    </row>
    <row r="15" spans="1:16" s="1" customFormat="1" ht="12.75" customHeight="1" x14ac:dyDescent="0.25">
      <c r="A15" s="36" t="s">
        <v>41</v>
      </c>
      <c r="B15" s="44" t="s">
        <v>42</v>
      </c>
      <c r="C15" s="38"/>
      <c r="D15" s="38"/>
      <c r="E15" s="38"/>
      <c r="F15" s="38"/>
      <c r="G15" s="39"/>
      <c r="H15" s="38">
        <v>270</v>
      </c>
      <c r="I15" s="38">
        <v>270</v>
      </c>
      <c r="J15" s="38">
        <v>270</v>
      </c>
      <c r="K15" s="38">
        <v>235</v>
      </c>
      <c r="L15" s="40">
        <f t="shared" si="0"/>
        <v>0.87037037037037035</v>
      </c>
      <c r="M15" s="41" t="s">
        <v>28</v>
      </c>
      <c r="N15" s="42"/>
    </row>
    <row r="16" spans="1:16" s="1" customFormat="1" ht="12.75" customHeight="1" x14ac:dyDescent="0.25">
      <c r="A16" s="36" t="s">
        <v>43</v>
      </c>
      <c r="B16" s="44" t="s">
        <v>44</v>
      </c>
      <c r="C16" s="38"/>
      <c r="D16" s="38"/>
      <c r="E16" s="38"/>
      <c r="F16" s="38"/>
      <c r="G16" s="39"/>
      <c r="H16" s="38">
        <v>730</v>
      </c>
      <c r="I16" s="38">
        <v>730</v>
      </c>
      <c r="J16" s="38">
        <v>730</v>
      </c>
      <c r="K16" s="38">
        <v>794</v>
      </c>
      <c r="L16" s="40">
        <f t="shared" si="0"/>
        <v>1.0876712328767124</v>
      </c>
      <c r="M16" s="41" t="s">
        <v>28</v>
      </c>
      <c r="N16" s="42"/>
    </row>
    <row r="17" spans="1:14" s="1" customFormat="1" ht="12.75" customHeight="1" x14ac:dyDescent="0.25">
      <c r="A17" s="36" t="s">
        <v>45</v>
      </c>
      <c r="B17" s="44" t="s">
        <v>46</v>
      </c>
      <c r="C17" s="38"/>
      <c r="D17" s="38"/>
      <c r="E17" s="38"/>
      <c r="F17" s="38"/>
      <c r="G17" s="45"/>
      <c r="H17" s="38"/>
      <c r="I17" s="38"/>
      <c r="J17" s="38"/>
      <c r="K17" s="38"/>
      <c r="L17" s="40"/>
      <c r="M17" s="41"/>
      <c r="N17" s="42" t="s">
        <v>28</v>
      </c>
    </row>
    <row r="18" spans="1:14" s="1" customFormat="1" ht="12" x14ac:dyDescent="0.25">
      <c r="A18" s="36" t="s">
        <v>47</v>
      </c>
      <c r="B18" s="37" t="s">
        <v>48</v>
      </c>
      <c r="C18" s="38"/>
      <c r="D18" s="38">
        <v>254</v>
      </c>
      <c r="E18" s="38">
        <v>254</v>
      </c>
      <c r="F18" s="38">
        <v>434</v>
      </c>
      <c r="G18" s="45"/>
      <c r="H18" s="38">
        <v>808</v>
      </c>
      <c r="I18" s="38">
        <v>793</v>
      </c>
      <c r="J18" s="38">
        <v>793</v>
      </c>
      <c r="K18" s="38">
        <v>793</v>
      </c>
      <c r="L18" s="40">
        <f t="shared" si="0"/>
        <v>0.98143564356435642</v>
      </c>
      <c r="M18" s="41" t="s">
        <v>28</v>
      </c>
      <c r="N18" s="42"/>
    </row>
    <row r="19" spans="1:14" s="1" customFormat="1" ht="20.399999999999999" x14ac:dyDescent="0.25">
      <c r="A19" s="36" t="s">
        <v>49</v>
      </c>
      <c r="B19" s="43" t="s">
        <v>50</v>
      </c>
      <c r="C19" s="38"/>
      <c r="D19" s="38">
        <v>95</v>
      </c>
      <c r="E19" s="38">
        <v>95</v>
      </c>
      <c r="F19" s="38">
        <v>475</v>
      </c>
      <c r="G19" s="46"/>
      <c r="H19" s="38">
        <v>43722</v>
      </c>
      <c r="I19" s="38">
        <v>43722</v>
      </c>
      <c r="J19" s="38">
        <v>52989</v>
      </c>
      <c r="K19" s="38">
        <v>54387</v>
      </c>
      <c r="L19" s="40">
        <f t="shared" si="0"/>
        <v>1.2439275421984355</v>
      </c>
      <c r="M19" s="41" t="s">
        <v>28</v>
      </c>
      <c r="N19" s="42"/>
    </row>
    <row r="20" spans="1:14" s="1" customFormat="1" ht="20.399999999999999" x14ac:dyDescent="0.25">
      <c r="A20" s="36" t="s">
        <v>51</v>
      </c>
      <c r="B20" s="43" t="s">
        <v>52</v>
      </c>
      <c r="C20" s="38"/>
      <c r="D20" s="38"/>
      <c r="E20" s="38"/>
      <c r="F20" s="38"/>
      <c r="G20" s="39"/>
      <c r="H20" s="38"/>
      <c r="I20" s="38"/>
      <c r="J20" s="38"/>
      <c r="K20" s="38"/>
      <c r="L20" s="40"/>
      <c r="M20" s="41"/>
      <c r="N20" s="42" t="s">
        <v>28</v>
      </c>
    </row>
    <row r="21" spans="1:14" s="1" customFormat="1" ht="20.399999999999999" x14ac:dyDescent="0.25">
      <c r="A21" s="36" t="s">
        <v>53</v>
      </c>
      <c r="B21" s="43" t="s">
        <v>54</v>
      </c>
      <c r="C21" s="38"/>
      <c r="D21" s="38"/>
      <c r="E21" s="38"/>
      <c r="F21" s="38"/>
      <c r="G21" s="47"/>
      <c r="H21" s="38">
        <v>1400</v>
      </c>
      <c r="I21" s="38">
        <v>1400</v>
      </c>
      <c r="J21" s="38">
        <v>1400</v>
      </c>
      <c r="K21" s="38">
        <v>1400</v>
      </c>
      <c r="L21" s="40">
        <f t="shared" si="0"/>
        <v>1</v>
      </c>
      <c r="M21" s="41" t="s">
        <v>28</v>
      </c>
      <c r="N21" s="42"/>
    </row>
    <row r="22" spans="1:14" s="1" customFormat="1" ht="12.75" customHeight="1" x14ac:dyDescent="0.25">
      <c r="A22" s="36" t="s">
        <v>55</v>
      </c>
      <c r="B22" s="43" t="s">
        <v>56</v>
      </c>
      <c r="C22" s="48">
        <v>7620</v>
      </c>
      <c r="D22" s="48">
        <v>8571</v>
      </c>
      <c r="E22" s="48">
        <v>10452</v>
      </c>
      <c r="F22" s="48">
        <v>10441</v>
      </c>
      <c r="G22" s="39">
        <f>F22/C22</f>
        <v>1.3702099737532809</v>
      </c>
      <c r="H22" s="38">
        <v>1620</v>
      </c>
      <c r="I22" s="38">
        <v>1620</v>
      </c>
      <c r="J22" s="38">
        <v>12795</v>
      </c>
      <c r="K22" s="38">
        <v>12795</v>
      </c>
      <c r="L22" s="40">
        <f t="shared" si="0"/>
        <v>7.8981481481481479</v>
      </c>
      <c r="M22" s="41" t="s">
        <v>28</v>
      </c>
      <c r="N22" s="42"/>
    </row>
    <row r="23" spans="1:14" s="1" customFormat="1" ht="12.75" customHeight="1" x14ac:dyDescent="0.25">
      <c r="A23" s="36" t="s">
        <v>57</v>
      </c>
      <c r="B23" s="44" t="s">
        <v>58</v>
      </c>
      <c r="C23" s="38"/>
      <c r="D23" s="38"/>
      <c r="E23" s="38"/>
      <c r="F23" s="38"/>
      <c r="G23" s="39"/>
      <c r="H23" s="38">
        <v>12708</v>
      </c>
      <c r="I23" s="38">
        <v>12708</v>
      </c>
      <c r="J23" s="38">
        <v>12708</v>
      </c>
      <c r="K23" s="38">
        <v>12673</v>
      </c>
      <c r="L23" s="40">
        <f t="shared" si="0"/>
        <v>0.99724582939880391</v>
      </c>
      <c r="M23" s="41" t="s">
        <v>28</v>
      </c>
      <c r="N23" s="42"/>
    </row>
    <row r="24" spans="1:14" s="1" customFormat="1" ht="12.75" customHeight="1" x14ac:dyDescent="0.25">
      <c r="A24" s="36" t="s">
        <v>59</v>
      </c>
      <c r="B24" s="43" t="s">
        <v>60</v>
      </c>
      <c r="C24" s="38"/>
      <c r="D24" s="38"/>
      <c r="E24" s="38"/>
      <c r="F24" s="38">
        <v>859</v>
      </c>
      <c r="G24" s="39"/>
      <c r="H24" s="38">
        <v>32336</v>
      </c>
      <c r="I24" s="38">
        <v>32601</v>
      </c>
      <c r="J24" s="38">
        <v>32381</v>
      </c>
      <c r="K24" s="38">
        <v>30529</v>
      </c>
      <c r="L24" s="40">
        <f t="shared" si="0"/>
        <v>0.94411801088570013</v>
      </c>
      <c r="M24" s="41" t="s">
        <v>28</v>
      </c>
      <c r="N24" s="42"/>
    </row>
    <row r="25" spans="1:14" s="1" customFormat="1" ht="12.75" customHeight="1" x14ac:dyDescent="0.25">
      <c r="A25" s="36" t="s">
        <v>61</v>
      </c>
      <c r="B25" s="43" t="s">
        <v>62</v>
      </c>
      <c r="C25" s="38"/>
      <c r="D25" s="38"/>
      <c r="E25" s="38"/>
      <c r="F25" s="38"/>
      <c r="G25" s="39"/>
      <c r="H25" s="38"/>
      <c r="I25" s="38"/>
      <c r="J25" s="38"/>
      <c r="K25" s="38">
        <v>224</v>
      </c>
      <c r="L25" s="40"/>
      <c r="M25" s="41" t="s">
        <v>28</v>
      </c>
      <c r="N25" s="42"/>
    </row>
    <row r="26" spans="1:14" s="1" customFormat="1" ht="12.75" customHeight="1" x14ac:dyDescent="0.25">
      <c r="A26" s="36" t="s">
        <v>63</v>
      </c>
      <c r="B26" s="44" t="s">
        <v>64</v>
      </c>
      <c r="C26" s="38"/>
      <c r="D26" s="38"/>
      <c r="E26" s="38"/>
      <c r="F26" s="38"/>
      <c r="G26" s="39"/>
      <c r="H26" s="38">
        <v>750</v>
      </c>
      <c r="I26" s="38">
        <v>750</v>
      </c>
      <c r="J26" s="38">
        <v>750</v>
      </c>
      <c r="K26" s="38">
        <v>733</v>
      </c>
      <c r="L26" s="40">
        <f t="shared" si="0"/>
        <v>0.97733333333333339</v>
      </c>
      <c r="M26" s="41" t="s">
        <v>28</v>
      </c>
      <c r="N26" s="42"/>
    </row>
    <row r="27" spans="1:14" s="1" customFormat="1" ht="12.75" customHeight="1" thickBot="1" x14ac:dyDescent="0.3">
      <c r="A27" s="49" t="s">
        <v>65</v>
      </c>
      <c r="B27" s="50" t="s">
        <v>66</v>
      </c>
      <c r="C27" s="51"/>
      <c r="D27" s="51"/>
      <c r="E27" s="51"/>
      <c r="F27" s="51"/>
      <c r="G27" s="52"/>
      <c r="H27" s="51">
        <v>805</v>
      </c>
      <c r="I27" s="51">
        <v>805</v>
      </c>
      <c r="J27" s="51">
        <v>805</v>
      </c>
      <c r="K27" s="51">
        <v>805</v>
      </c>
      <c r="L27" s="53">
        <f t="shared" si="0"/>
        <v>1</v>
      </c>
      <c r="M27" s="54" t="s">
        <v>28</v>
      </c>
      <c r="N27" s="55"/>
    </row>
    <row r="28" spans="1:14" s="1" customFormat="1" ht="6.75" customHeight="1" thickTop="1" x14ac:dyDescent="0.25">
      <c r="A28" s="56"/>
      <c r="B28" s="57"/>
      <c r="C28" s="58"/>
      <c r="D28" s="58"/>
      <c r="E28" s="58"/>
      <c r="F28" s="58"/>
      <c r="G28" s="59"/>
      <c r="H28" s="58"/>
      <c r="I28" s="58"/>
      <c r="J28" s="58"/>
      <c r="K28" s="58"/>
      <c r="L28" s="59"/>
      <c r="M28" s="60"/>
      <c r="N28" s="60"/>
    </row>
    <row r="29" spans="1:14" s="1" customFormat="1" ht="6.75" customHeight="1" thickBot="1" x14ac:dyDescent="0.3">
      <c r="A29" s="61"/>
      <c r="B29" s="62"/>
      <c r="C29" s="63"/>
      <c r="D29" s="63"/>
      <c r="E29" s="63"/>
      <c r="F29" s="63"/>
      <c r="G29" s="64"/>
      <c r="H29" s="63"/>
      <c r="I29" s="63"/>
      <c r="J29" s="63"/>
      <c r="K29" s="63"/>
      <c r="L29" s="64"/>
      <c r="M29" s="65"/>
      <c r="N29" s="65"/>
    </row>
    <row r="30" spans="1:14" s="1" customFormat="1" ht="12.6" thickTop="1" x14ac:dyDescent="0.25">
      <c r="A30" s="66" t="s">
        <v>65</v>
      </c>
      <c r="B30" s="67" t="s">
        <v>67</v>
      </c>
      <c r="C30" s="30"/>
      <c r="D30" s="30"/>
      <c r="E30" s="30"/>
      <c r="F30" s="30"/>
      <c r="G30" s="68"/>
      <c r="H30" s="30">
        <v>825</v>
      </c>
      <c r="I30" s="30">
        <v>825</v>
      </c>
      <c r="J30" s="30">
        <v>825</v>
      </c>
      <c r="K30" s="30">
        <v>782</v>
      </c>
      <c r="L30" s="69">
        <f t="shared" ref="L30:L53" si="2">K30/H30</f>
        <v>0.94787878787878788</v>
      </c>
      <c r="M30" s="70" t="s">
        <v>28</v>
      </c>
      <c r="N30" s="71"/>
    </row>
    <row r="31" spans="1:14" s="1" customFormat="1" ht="12.75" customHeight="1" x14ac:dyDescent="0.25">
      <c r="A31" s="36" t="s">
        <v>68</v>
      </c>
      <c r="B31" s="44" t="s">
        <v>69</v>
      </c>
      <c r="C31" s="38">
        <v>563</v>
      </c>
      <c r="D31" s="38">
        <v>563</v>
      </c>
      <c r="E31" s="38">
        <v>1124</v>
      </c>
      <c r="F31" s="38">
        <v>1125</v>
      </c>
      <c r="G31" s="39">
        <f>F31/C31</f>
        <v>1.9982238010657194</v>
      </c>
      <c r="H31" s="38">
        <v>1989</v>
      </c>
      <c r="I31" s="38">
        <v>1989</v>
      </c>
      <c r="J31" s="38">
        <v>1989</v>
      </c>
      <c r="K31" s="38">
        <v>1989</v>
      </c>
      <c r="L31" s="40">
        <f t="shared" si="2"/>
        <v>1</v>
      </c>
      <c r="M31" s="41" t="s">
        <v>28</v>
      </c>
      <c r="N31" s="42"/>
    </row>
    <row r="32" spans="1:14" s="1" customFormat="1" ht="12.75" customHeight="1" x14ac:dyDescent="0.25">
      <c r="A32" s="36" t="s">
        <v>70</v>
      </c>
      <c r="B32" s="44" t="s">
        <v>71</v>
      </c>
      <c r="C32" s="38"/>
      <c r="D32" s="38"/>
      <c r="E32" s="38"/>
      <c r="F32" s="38"/>
      <c r="G32" s="39"/>
      <c r="H32" s="38">
        <v>150</v>
      </c>
      <c r="I32" s="38">
        <v>150</v>
      </c>
      <c r="J32" s="38">
        <v>150</v>
      </c>
      <c r="K32" s="38">
        <v>150</v>
      </c>
      <c r="L32" s="40">
        <f t="shared" si="2"/>
        <v>1</v>
      </c>
      <c r="M32" s="41" t="s">
        <v>28</v>
      </c>
      <c r="N32" s="42"/>
    </row>
    <row r="33" spans="1:14" s="1" customFormat="1" ht="12.75" customHeight="1" x14ac:dyDescent="0.25">
      <c r="A33" s="36" t="s">
        <v>72</v>
      </c>
      <c r="B33" s="37" t="s">
        <v>73</v>
      </c>
      <c r="C33" s="38"/>
      <c r="D33" s="38"/>
      <c r="E33" s="38"/>
      <c r="F33" s="38"/>
      <c r="G33" s="39"/>
      <c r="H33" s="38">
        <v>951</v>
      </c>
      <c r="I33" s="38">
        <v>989</v>
      </c>
      <c r="J33" s="38">
        <v>1123</v>
      </c>
      <c r="K33" s="38">
        <v>1127</v>
      </c>
      <c r="L33" s="40">
        <f t="shared" si="2"/>
        <v>1.185068349106204</v>
      </c>
      <c r="M33" s="41" t="s">
        <v>28</v>
      </c>
      <c r="N33" s="42"/>
    </row>
    <row r="34" spans="1:14" s="1" customFormat="1" ht="12.75" customHeight="1" x14ac:dyDescent="0.25">
      <c r="A34" s="36" t="s">
        <v>74</v>
      </c>
      <c r="B34" s="72" t="s">
        <v>75</v>
      </c>
      <c r="C34" s="73">
        <v>41487</v>
      </c>
      <c r="D34" s="73">
        <v>41487</v>
      </c>
      <c r="E34" s="73">
        <v>46334</v>
      </c>
      <c r="F34" s="73">
        <v>47466</v>
      </c>
      <c r="G34" s="68">
        <f t="shared" ref="G34:G35" si="3">F34/C34</f>
        <v>1.1441174343770337</v>
      </c>
      <c r="H34" s="73">
        <v>41052</v>
      </c>
      <c r="I34" s="73">
        <v>41052</v>
      </c>
      <c r="J34" s="73">
        <v>46450</v>
      </c>
      <c r="K34" s="73">
        <v>50798</v>
      </c>
      <c r="L34" s="40">
        <f t="shared" si="2"/>
        <v>1.237406216505895</v>
      </c>
      <c r="M34" s="41"/>
      <c r="N34" s="42" t="s">
        <v>28</v>
      </c>
    </row>
    <row r="35" spans="1:14" s="1" customFormat="1" ht="12.75" customHeight="1" x14ac:dyDescent="0.25">
      <c r="A35" s="36" t="s">
        <v>76</v>
      </c>
      <c r="B35" s="74" t="s">
        <v>77</v>
      </c>
      <c r="C35" s="30">
        <v>707</v>
      </c>
      <c r="D35" s="30">
        <v>707</v>
      </c>
      <c r="E35" s="30">
        <v>1095</v>
      </c>
      <c r="F35" s="30">
        <v>1095</v>
      </c>
      <c r="G35" s="68">
        <f t="shared" si="3"/>
        <v>1.5487977369165489</v>
      </c>
      <c r="H35" s="30">
        <v>540</v>
      </c>
      <c r="I35" s="30">
        <v>540</v>
      </c>
      <c r="J35" s="30">
        <v>540</v>
      </c>
      <c r="K35" s="30">
        <v>315</v>
      </c>
      <c r="L35" s="40">
        <f t="shared" si="2"/>
        <v>0.58333333333333337</v>
      </c>
      <c r="M35" s="70"/>
      <c r="N35" s="71" t="s">
        <v>28</v>
      </c>
    </row>
    <row r="36" spans="1:14" s="1" customFormat="1" ht="12.75" customHeight="1" x14ac:dyDescent="0.25">
      <c r="A36" s="36" t="s">
        <v>78</v>
      </c>
      <c r="B36" s="72" t="s">
        <v>79</v>
      </c>
      <c r="C36" s="73"/>
      <c r="D36" s="73"/>
      <c r="E36" s="73"/>
      <c r="F36" s="73"/>
      <c r="G36" s="45"/>
      <c r="H36" s="73">
        <v>724</v>
      </c>
      <c r="I36" s="73">
        <v>724</v>
      </c>
      <c r="J36" s="73">
        <v>704</v>
      </c>
      <c r="K36" s="73">
        <v>811</v>
      </c>
      <c r="L36" s="40">
        <f t="shared" si="2"/>
        <v>1.1201657458563536</v>
      </c>
      <c r="M36" s="41" t="s">
        <v>28</v>
      </c>
      <c r="N36" s="42"/>
    </row>
    <row r="37" spans="1:14" s="1" customFormat="1" ht="20.399999999999999" x14ac:dyDescent="0.25">
      <c r="A37" s="36" t="s">
        <v>80</v>
      </c>
      <c r="B37" s="75" t="s">
        <v>81</v>
      </c>
      <c r="C37" s="30">
        <v>140</v>
      </c>
      <c r="D37" s="30">
        <v>140</v>
      </c>
      <c r="E37" s="30">
        <v>140</v>
      </c>
      <c r="F37" s="30">
        <v>140</v>
      </c>
      <c r="G37" s="76">
        <f t="shared" ref="G37:G39" si="4">F37/C37</f>
        <v>1</v>
      </c>
      <c r="H37" s="30">
        <v>24404</v>
      </c>
      <c r="I37" s="30">
        <v>25385</v>
      </c>
      <c r="J37" s="30">
        <v>25096</v>
      </c>
      <c r="K37" s="30">
        <v>25391</v>
      </c>
      <c r="L37" s="40">
        <f t="shared" si="2"/>
        <v>1.0404441894771348</v>
      </c>
      <c r="M37" s="41" t="s">
        <v>28</v>
      </c>
      <c r="N37" s="71"/>
    </row>
    <row r="38" spans="1:14" s="1" customFormat="1" ht="12" x14ac:dyDescent="0.25">
      <c r="A38" s="36" t="s">
        <v>82</v>
      </c>
      <c r="B38" s="67" t="s">
        <v>83</v>
      </c>
      <c r="C38" s="30">
        <v>635</v>
      </c>
      <c r="D38" s="30">
        <v>635</v>
      </c>
      <c r="E38" s="30">
        <v>635</v>
      </c>
      <c r="F38" s="30">
        <v>635</v>
      </c>
      <c r="G38" s="76">
        <f t="shared" si="4"/>
        <v>1</v>
      </c>
      <c r="H38" s="30">
        <v>1270</v>
      </c>
      <c r="I38" s="30">
        <v>1270</v>
      </c>
      <c r="J38" s="30">
        <v>1270</v>
      </c>
      <c r="K38" s="30">
        <v>1270</v>
      </c>
      <c r="L38" s="40">
        <f t="shared" si="2"/>
        <v>1</v>
      </c>
      <c r="M38" s="41"/>
      <c r="N38" s="71" t="s">
        <v>28</v>
      </c>
    </row>
    <row r="39" spans="1:14" s="1" customFormat="1" ht="12" x14ac:dyDescent="0.25">
      <c r="A39" s="36" t="s">
        <v>84</v>
      </c>
      <c r="B39" s="37" t="s">
        <v>85</v>
      </c>
      <c r="C39" s="77">
        <v>3661</v>
      </c>
      <c r="D39" s="77">
        <v>3661</v>
      </c>
      <c r="E39" s="77">
        <v>3661</v>
      </c>
      <c r="F39" s="78">
        <v>3661</v>
      </c>
      <c r="G39" s="39">
        <f t="shared" si="4"/>
        <v>1</v>
      </c>
      <c r="H39" s="38">
        <v>6739</v>
      </c>
      <c r="I39" s="38">
        <v>6829</v>
      </c>
      <c r="J39" s="38">
        <v>6829</v>
      </c>
      <c r="K39" s="38">
        <v>6970</v>
      </c>
      <c r="L39" s="40">
        <f t="shared" si="2"/>
        <v>1.0342780828016027</v>
      </c>
      <c r="M39" s="41"/>
      <c r="N39" s="71" t="s">
        <v>28</v>
      </c>
    </row>
    <row r="40" spans="1:14" s="1" customFormat="1" ht="12.75" customHeight="1" x14ac:dyDescent="0.25">
      <c r="A40" s="36" t="s">
        <v>86</v>
      </c>
      <c r="B40" s="44" t="s">
        <v>87</v>
      </c>
      <c r="C40" s="38"/>
      <c r="D40" s="38"/>
      <c r="E40" s="38"/>
      <c r="F40" s="38"/>
      <c r="G40" s="39"/>
      <c r="H40" s="38">
        <v>1052</v>
      </c>
      <c r="I40" s="38">
        <v>1052</v>
      </c>
      <c r="J40" s="38">
        <v>1052</v>
      </c>
      <c r="K40" s="38">
        <v>837</v>
      </c>
      <c r="L40" s="40">
        <f t="shared" si="2"/>
        <v>0.79562737642585546</v>
      </c>
      <c r="M40" s="41"/>
      <c r="N40" s="42" t="s">
        <v>28</v>
      </c>
    </row>
    <row r="41" spans="1:14" s="1" customFormat="1" ht="12.75" customHeight="1" x14ac:dyDescent="0.25">
      <c r="A41" s="36" t="s">
        <v>88</v>
      </c>
      <c r="B41" s="44" t="s">
        <v>89</v>
      </c>
      <c r="C41" s="38"/>
      <c r="D41" s="38"/>
      <c r="E41" s="38"/>
      <c r="F41" s="38"/>
      <c r="G41" s="39"/>
      <c r="H41" s="38">
        <v>14291</v>
      </c>
      <c r="I41" s="38">
        <v>14291</v>
      </c>
      <c r="J41" s="38">
        <v>14291</v>
      </c>
      <c r="K41" s="38">
        <v>14325</v>
      </c>
      <c r="L41" s="40">
        <f t="shared" si="2"/>
        <v>1.0023791197257015</v>
      </c>
      <c r="M41" s="41" t="s">
        <v>28</v>
      </c>
      <c r="N41" s="42"/>
    </row>
    <row r="42" spans="1:14" s="1" customFormat="1" ht="12" x14ac:dyDescent="0.25">
      <c r="A42" s="36" t="s">
        <v>90</v>
      </c>
      <c r="B42" s="43" t="s">
        <v>91</v>
      </c>
      <c r="C42" s="38">
        <v>1203</v>
      </c>
      <c r="D42" s="38">
        <v>1203</v>
      </c>
      <c r="E42" s="38">
        <v>1203</v>
      </c>
      <c r="F42" s="38">
        <v>1048</v>
      </c>
      <c r="G42" s="39">
        <f>F42/C42</f>
        <v>0.8711554447215295</v>
      </c>
      <c r="H42" s="38">
        <v>5460</v>
      </c>
      <c r="I42" s="38">
        <v>5460</v>
      </c>
      <c r="J42" s="38">
        <v>5460</v>
      </c>
      <c r="K42" s="38">
        <v>4667</v>
      </c>
      <c r="L42" s="40">
        <f t="shared" si="2"/>
        <v>0.85476190476190472</v>
      </c>
      <c r="M42" s="41" t="s">
        <v>28</v>
      </c>
      <c r="N42" s="42"/>
    </row>
    <row r="43" spans="1:14" s="1" customFormat="1" ht="12.75" customHeight="1" x14ac:dyDescent="0.25">
      <c r="A43" s="36" t="s">
        <v>92</v>
      </c>
      <c r="B43" s="44" t="s">
        <v>93</v>
      </c>
      <c r="C43" s="38"/>
      <c r="D43" s="38"/>
      <c r="E43" s="38"/>
      <c r="F43" s="38">
        <v>15</v>
      </c>
      <c r="G43" s="39"/>
      <c r="H43" s="38">
        <v>1094</v>
      </c>
      <c r="I43" s="38">
        <v>1094</v>
      </c>
      <c r="J43" s="38">
        <v>1094</v>
      </c>
      <c r="K43" s="38">
        <v>1109</v>
      </c>
      <c r="L43" s="40">
        <f t="shared" si="2"/>
        <v>1.0137111517367459</v>
      </c>
      <c r="M43" s="41" t="s">
        <v>28</v>
      </c>
      <c r="N43" s="42"/>
    </row>
    <row r="44" spans="1:14" s="1" customFormat="1" ht="12.75" customHeight="1" x14ac:dyDescent="0.25">
      <c r="A44" s="36" t="s">
        <v>94</v>
      </c>
      <c r="B44" s="44" t="s">
        <v>95</v>
      </c>
      <c r="C44" s="77"/>
      <c r="D44" s="77"/>
      <c r="E44" s="77"/>
      <c r="F44" s="77"/>
      <c r="G44" s="39"/>
      <c r="H44" s="38">
        <v>300</v>
      </c>
      <c r="I44" s="38">
        <v>207</v>
      </c>
      <c r="J44" s="38">
        <v>207</v>
      </c>
      <c r="K44" s="38">
        <v>207</v>
      </c>
      <c r="L44" s="40">
        <f t="shared" si="2"/>
        <v>0.69</v>
      </c>
      <c r="M44" s="41" t="s">
        <v>28</v>
      </c>
      <c r="N44" s="42"/>
    </row>
    <row r="45" spans="1:14" s="1" customFormat="1" ht="12.75" customHeight="1" x14ac:dyDescent="0.25">
      <c r="A45" s="36" t="s">
        <v>96</v>
      </c>
      <c r="B45" s="44" t="s">
        <v>97</v>
      </c>
      <c r="C45" s="77"/>
      <c r="D45" s="77"/>
      <c r="E45" s="77"/>
      <c r="F45" s="77"/>
      <c r="G45" s="45"/>
      <c r="H45" s="38">
        <v>300</v>
      </c>
      <c r="I45" s="38">
        <v>300</v>
      </c>
      <c r="J45" s="38">
        <v>0</v>
      </c>
      <c r="K45" s="38">
        <v>0</v>
      </c>
      <c r="L45" s="40">
        <f t="shared" si="2"/>
        <v>0</v>
      </c>
      <c r="M45" s="41" t="s">
        <v>28</v>
      </c>
      <c r="N45" s="42"/>
    </row>
    <row r="46" spans="1:14" s="1" customFormat="1" ht="12.75" customHeight="1" x14ac:dyDescent="0.25">
      <c r="A46" s="36" t="s">
        <v>98</v>
      </c>
      <c r="B46" s="67" t="s">
        <v>99</v>
      </c>
      <c r="C46" s="77"/>
      <c r="D46" s="77"/>
      <c r="E46" s="77"/>
      <c r="F46" s="77"/>
      <c r="G46" s="39"/>
      <c r="H46" s="30">
        <v>860</v>
      </c>
      <c r="I46" s="30">
        <v>241</v>
      </c>
      <c r="J46" s="30">
        <v>241</v>
      </c>
      <c r="K46" s="30">
        <v>241</v>
      </c>
      <c r="L46" s="40">
        <f t="shared" si="2"/>
        <v>0.2802325581395349</v>
      </c>
      <c r="M46" s="41" t="s">
        <v>28</v>
      </c>
      <c r="N46" s="42"/>
    </row>
    <row r="47" spans="1:14" s="1" customFormat="1" ht="12.75" customHeight="1" x14ac:dyDescent="0.25">
      <c r="A47" s="36" t="s">
        <v>100</v>
      </c>
      <c r="B47" s="67" t="s">
        <v>101</v>
      </c>
      <c r="C47" s="77"/>
      <c r="D47" s="77"/>
      <c r="E47" s="77"/>
      <c r="F47" s="77"/>
      <c r="G47" s="39"/>
      <c r="H47" s="30">
        <v>860</v>
      </c>
      <c r="I47" s="30">
        <v>340</v>
      </c>
      <c r="J47" s="30">
        <v>340</v>
      </c>
      <c r="K47" s="30">
        <v>340</v>
      </c>
      <c r="L47" s="40">
        <f t="shared" si="2"/>
        <v>0.39534883720930231</v>
      </c>
      <c r="M47" s="41" t="s">
        <v>28</v>
      </c>
      <c r="N47" s="42"/>
    </row>
    <row r="48" spans="1:14" s="1" customFormat="1" ht="20.399999999999999" x14ac:dyDescent="0.25">
      <c r="A48" s="36" t="s">
        <v>102</v>
      </c>
      <c r="B48" s="79" t="s">
        <v>103</v>
      </c>
      <c r="C48" s="51"/>
      <c r="D48" s="51"/>
      <c r="E48" s="51"/>
      <c r="F48" s="51"/>
      <c r="G48" s="52"/>
      <c r="H48" s="51">
        <v>5265</v>
      </c>
      <c r="I48" s="51">
        <v>5515</v>
      </c>
      <c r="J48" s="51">
        <v>5113</v>
      </c>
      <c r="K48" s="51">
        <v>5019</v>
      </c>
      <c r="L48" s="53">
        <f t="shared" si="2"/>
        <v>0.95327635327635329</v>
      </c>
      <c r="M48" s="54" t="s">
        <v>28</v>
      </c>
      <c r="N48" s="55"/>
    </row>
    <row r="49" spans="1:14" s="1" customFormat="1" ht="20.399999999999999" x14ac:dyDescent="0.25">
      <c r="A49" s="80" t="s">
        <v>104</v>
      </c>
      <c r="B49" s="81" t="s">
        <v>105</v>
      </c>
      <c r="C49" s="82"/>
      <c r="D49" s="82">
        <v>77500</v>
      </c>
      <c r="E49" s="82">
        <v>77500</v>
      </c>
      <c r="F49" s="82">
        <v>77337</v>
      </c>
      <c r="G49" s="83"/>
      <c r="H49" s="82"/>
      <c r="I49" s="82"/>
      <c r="J49" s="82"/>
      <c r="K49" s="82"/>
      <c r="L49" s="84"/>
      <c r="M49" s="41" t="s">
        <v>28</v>
      </c>
      <c r="N49" s="42"/>
    </row>
    <row r="50" spans="1:14" s="1" customFormat="1" ht="21" thickBot="1" x14ac:dyDescent="0.3">
      <c r="A50" s="85" t="s">
        <v>106</v>
      </c>
      <c r="B50" s="86" t="s">
        <v>107</v>
      </c>
      <c r="C50" s="32"/>
      <c r="D50" s="32">
        <v>100000</v>
      </c>
      <c r="E50" s="32"/>
      <c r="F50" s="32"/>
      <c r="G50" s="76"/>
      <c r="H50" s="32"/>
      <c r="I50" s="32">
        <v>100000</v>
      </c>
      <c r="J50" s="32">
        <v>100000</v>
      </c>
      <c r="K50" s="32">
        <v>100000</v>
      </c>
      <c r="L50" s="87"/>
      <c r="M50" s="88"/>
      <c r="N50" s="89" t="s">
        <v>28</v>
      </c>
    </row>
    <row r="51" spans="1:14" s="1" customFormat="1" ht="15" customHeight="1" thickTop="1" x14ac:dyDescent="0.25">
      <c r="A51" s="103" t="s">
        <v>108</v>
      </c>
      <c r="B51" s="103"/>
      <c r="C51" s="90">
        <f>SUM(C8:C48)</f>
        <v>208262</v>
      </c>
      <c r="D51" s="90">
        <f>SUM(D8:D50)</f>
        <v>310814</v>
      </c>
      <c r="E51" s="90">
        <f>SUM(E8:E50)</f>
        <v>236096</v>
      </c>
      <c r="F51" s="90">
        <f>SUM(F8:F50)</f>
        <v>247810</v>
      </c>
      <c r="G51" s="91">
        <f t="shared" ref="G51:G53" si="5">F51/C51</f>
        <v>1.1898954201918737</v>
      </c>
      <c r="H51" s="90">
        <f>SUM(H8:H48)</f>
        <v>344746</v>
      </c>
      <c r="I51" s="90">
        <f>SUM(I8:I50)</f>
        <v>449426</v>
      </c>
      <c r="J51" s="90">
        <f>SUM(J8:J50)</f>
        <v>454879</v>
      </c>
      <c r="K51" s="90">
        <f>SUM(K8:K50)</f>
        <v>448205</v>
      </c>
      <c r="L51" s="92">
        <f t="shared" si="2"/>
        <v>1.3001021041578438</v>
      </c>
      <c r="M51" s="70"/>
      <c r="N51" s="71"/>
    </row>
    <row r="52" spans="1:14" s="1" customFormat="1" ht="15" customHeight="1" thickBot="1" x14ac:dyDescent="0.3">
      <c r="A52" s="104" t="s">
        <v>109</v>
      </c>
      <c r="B52" s="104"/>
      <c r="C52" s="93">
        <f>'[1]7.sz. melléklet'!D91+'[1]8.sz. melléklet'!D39</f>
        <v>218783</v>
      </c>
      <c r="D52" s="93">
        <f>'[1]7.sz. melléklet'!E93+'[1]8.sz. melléklet'!E39</f>
        <v>218783</v>
      </c>
      <c r="E52" s="93">
        <f>'[1]7.sz. melléklet'!F93+'[1]8.sz. melléklet'!E39</f>
        <v>218783</v>
      </c>
      <c r="F52" s="93">
        <f>'[1]7.sz. melléklet'!G93+'[1]8.sz. melléklet'!F39</f>
        <v>218783</v>
      </c>
      <c r="G52" s="94">
        <f t="shared" si="5"/>
        <v>1</v>
      </c>
      <c r="H52" s="95">
        <f>'[1]7.sz. melléklet'!D35</f>
        <v>83159</v>
      </c>
      <c r="I52" s="95">
        <f>'[1]7.sz. melléklet'!E35</f>
        <v>80171</v>
      </c>
      <c r="J52" s="95">
        <f>'[1]7.sz. melléklet'!F35</f>
        <v>0</v>
      </c>
      <c r="K52" s="95">
        <f>'[1]7.sz. melléklet'!G35</f>
        <v>18388</v>
      </c>
      <c r="L52" s="94">
        <f t="shared" si="2"/>
        <v>0.22111858006950541</v>
      </c>
      <c r="M52" s="88"/>
      <c r="N52" s="89"/>
    </row>
    <row r="53" spans="1:14" s="1" customFormat="1" ht="15" customHeight="1" thickTop="1" thickBot="1" x14ac:dyDescent="0.3">
      <c r="A53" s="105" t="s">
        <v>110</v>
      </c>
      <c r="B53" s="105"/>
      <c r="C53" s="96">
        <f>SUM(C51:C52)</f>
        <v>427045</v>
      </c>
      <c r="D53" s="96">
        <f>SUM(D51:D52)</f>
        <v>529597</v>
      </c>
      <c r="E53" s="96">
        <f>SUM(E51:E52)</f>
        <v>454879</v>
      </c>
      <c r="F53" s="96">
        <f>SUM(F51:F52)</f>
        <v>466593</v>
      </c>
      <c r="G53" s="97">
        <f t="shared" si="5"/>
        <v>1.0926085073001675</v>
      </c>
      <c r="H53" s="96">
        <f>SUM(H51:H52)</f>
        <v>427905</v>
      </c>
      <c r="I53" s="96">
        <f>SUM(I51:I52)</f>
        <v>529597</v>
      </c>
      <c r="J53" s="96">
        <f>SUM(J51:J52)</f>
        <v>454879</v>
      </c>
      <c r="K53" s="96">
        <f>SUM(K51:K52)</f>
        <v>466593</v>
      </c>
      <c r="L53" s="98">
        <f t="shared" si="2"/>
        <v>1.0904125915799068</v>
      </c>
      <c r="M53" s="99"/>
      <c r="N53" s="100"/>
    </row>
    <row r="54" spans="1:14" s="101" customFormat="1" ht="13.8" thickTop="1" x14ac:dyDescent="0.25"/>
    <row r="55" spans="1:14" s="101" customFormat="1" x14ac:dyDescent="0.25"/>
    <row r="56" spans="1:14" s="101" customFormat="1" x14ac:dyDescent="0.25"/>
    <row r="57" spans="1:14" s="101" customFormat="1" x14ac:dyDescent="0.25"/>
    <row r="58" spans="1:14" s="101" customFormat="1" x14ac:dyDescent="0.25"/>
    <row r="59" spans="1:14" s="101" customFormat="1" x14ac:dyDescent="0.25"/>
    <row r="60" spans="1:14" s="101" customFormat="1" x14ac:dyDescent="0.25"/>
    <row r="61" spans="1:14" s="101" customFormat="1" x14ac:dyDescent="0.25"/>
    <row r="62" spans="1:14" s="101" customFormat="1" x14ac:dyDescent="0.25"/>
    <row r="63" spans="1:14" s="101" customFormat="1" x14ac:dyDescent="0.25"/>
    <row r="64" spans="1:14" s="101" customFormat="1" x14ac:dyDescent="0.25"/>
    <row r="65" s="101" customFormat="1" x14ac:dyDescent="0.25"/>
    <row r="66" s="101" customFormat="1" x14ac:dyDescent="0.25"/>
    <row r="67" s="101" customFormat="1" x14ac:dyDescent="0.25"/>
    <row r="68" s="101" customFormat="1" x14ac:dyDescent="0.25"/>
    <row r="69" s="101" customFormat="1" x14ac:dyDescent="0.25"/>
    <row r="70" s="101" customFormat="1" x14ac:dyDescent="0.25"/>
    <row r="71" s="101" customFormat="1" x14ac:dyDescent="0.25"/>
    <row r="72" s="101" customFormat="1" x14ac:dyDescent="0.25"/>
    <row r="73" s="101" customFormat="1" x14ac:dyDescent="0.25"/>
    <row r="74" s="101" customFormat="1" x14ac:dyDescent="0.25"/>
    <row r="75" s="101" customFormat="1" x14ac:dyDescent="0.25"/>
    <row r="76" s="101" customFormat="1" x14ac:dyDescent="0.25"/>
    <row r="77" s="101" customFormat="1" x14ac:dyDescent="0.25"/>
    <row r="78" s="101" customFormat="1" x14ac:dyDescent="0.25"/>
    <row r="79" s="101" customFormat="1" x14ac:dyDescent="0.25"/>
    <row r="80" s="101" customFormat="1" x14ac:dyDescent="0.25"/>
    <row r="81" s="101" customFormat="1" x14ac:dyDescent="0.25"/>
    <row r="82" s="101" customFormat="1" x14ac:dyDescent="0.25"/>
    <row r="83" s="101" customFormat="1" x14ac:dyDescent="0.25"/>
    <row r="84" s="101" customFormat="1" x14ac:dyDescent="0.25"/>
    <row r="85" s="101" customFormat="1" x14ac:dyDescent="0.25"/>
    <row r="86" s="101" customFormat="1" x14ac:dyDescent="0.25"/>
    <row r="87" s="101" customFormat="1" x14ac:dyDescent="0.25"/>
    <row r="88" s="101" customFormat="1" x14ac:dyDescent="0.25"/>
    <row r="89" s="101" customFormat="1" x14ac:dyDescent="0.25"/>
    <row r="90" s="101" customFormat="1" x14ac:dyDescent="0.25"/>
    <row r="91" s="101" customFormat="1" x14ac:dyDescent="0.25"/>
    <row r="92" s="101" customFormat="1" x14ac:dyDescent="0.25"/>
    <row r="93" s="101" customFormat="1" x14ac:dyDescent="0.25"/>
    <row r="94" s="101" customFormat="1" x14ac:dyDescent="0.25"/>
    <row r="95" s="101" customFormat="1" x14ac:dyDescent="0.25"/>
    <row r="96" s="101" customFormat="1" x14ac:dyDescent="0.25"/>
    <row r="97" s="101" customFormat="1" x14ac:dyDescent="0.25"/>
    <row r="98" s="101" customFormat="1" x14ac:dyDescent="0.25"/>
    <row r="99" s="101" customFormat="1" x14ac:dyDescent="0.25"/>
    <row r="100" s="101" customFormat="1" x14ac:dyDescent="0.25"/>
    <row r="101" s="101" customFormat="1" x14ac:dyDescent="0.25"/>
    <row r="102" s="101" customFormat="1" x14ac:dyDescent="0.25"/>
    <row r="103" s="101" customFormat="1" x14ac:dyDescent="0.25"/>
  </sheetData>
  <sheetProtection selectLockedCells="1" selectUnlockedCells="1"/>
  <mergeCells count="4">
    <mergeCell ref="A4:N4"/>
    <mergeCell ref="A51:B51"/>
    <mergeCell ref="A52:B52"/>
    <mergeCell ref="A53:B53"/>
  </mergeCells>
  <pageMargins left="0.74791666666666667" right="0.74791666666666667" top="0.98402777777777772" bottom="0.98402777777777772" header="0.51180555555555551" footer="0.51180555555555551"/>
  <pageSetup paperSize="9" scale="92" firstPageNumber="0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sz. melléklet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2017-04-04T06:28:21Z</dcterms:created>
  <dcterms:modified xsi:type="dcterms:W3CDTF">2017-04-06T13:15:20Z</dcterms:modified>
</cp:coreProperties>
</file>