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Összevont_KV-i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0" i="1" l="1"/>
  <c r="P40" i="1"/>
  <c r="I40" i="1"/>
  <c r="H40" i="1"/>
  <c r="Q39" i="1"/>
  <c r="P39" i="1"/>
  <c r="I39" i="1"/>
  <c r="H39" i="1"/>
  <c r="O36" i="1"/>
  <c r="N36" i="1"/>
  <c r="M36" i="1"/>
  <c r="L36" i="1"/>
  <c r="L37" i="1" s="1"/>
  <c r="G36" i="1"/>
  <c r="F36" i="1"/>
  <c r="E36" i="1"/>
  <c r="I36" i="1" s="1"/>
  <c r="D36" i="1"/>
  <c r="Q35" i="1"/>
  <c r="P35" i="1"/>
  <c r="I35" i="1"/>
  <c r="H35" i="1"/>
  <c r="Q34" i="1"/>
  <c r="P34" i="1"/>
  <c r="I34" i="1"/>
  <c r="H34" i="1"/>
  <c r="Q33" i="1"/>
  <c r="P33" i="1"/>
  <c r="I33" i="1"/>
  <c r="H33" i="1"/>
  <c r="Q32" i="1"/>
  <c r="P32" i="1"/>
  <c r="I32" i="1"/>
  <c r="F32" i="1"/>
  <c r="Q31" i="1"/>
  <c r="P31" i="1"/>
  <c r="I31" i="1"/>
  <c r="H31" i="1"/>
  <c r="H36" i="1" s="1"/>
  <c r="Q30" i="1"/>
  <c r="P30" i="1"/>
  <c r="I30" i="1"/>
  <c r="F30" i="1"/>
  <c r="Q29" i="1"/>
  <c r="P29" i="1"/>
  <c r="I29" i="1"/>
  <c r="F29" i="1"/>
  <c r="Q28" i="1"/>
  <c r="P28" i="1"/>
  <c r="I28" i="1"/>
  <c r="F28" i="1"/>
  <c r="Q27" i="1"/>
  <c r="P27" i="1"/>
  <c r="I27" i="1"/>
  <c r="Q26" i="1"/>
  <c r="N26" i="1"/>
  <c r="I26" i="1"/>
  <c r="O24" i="1"/>
  <c r="M24" i="1"/>
  <c r="Q24" i="1" s="1"/>
  <c r="L24" i="1"/>
  <c r="G24" i="1"/>
  <c r="I24" i="1" s="1"/>
  <c r="F24" i="1"/>
  <c r="E24" i="1"/>
  <c r="D24" i="1"/>
  <c r="H24" i="1" s="1"/>
  <c r="I23" i="1"/>
  <c r="H23" i="1"/>
  <c r="Q22" i="1"/>
  <c r="P22" i="1"/>
  <c r="I22" i="1"/>
  <c r="H22" i="1"/>
  <c r="Q21" i="1"/>
  <c r="P21" i="1"/>
  <c r="I21" i="1"/>
  <c r="H21" i="1"/>
  <c r="Q20" i="1"/>
  <c r="N20" i="1"/>
  <c r="N24" i="1" s="1"/>
  <c r="I20" i="1"/>
  <c r="H20" i="1"/>
  <c r="Q19" i="1"/>
  <c r="N19" i="1"/>
  <c r="O18" i="1"/>
  <c r="O25" i="1" s="1"/>
  <c r="N18" i="1"/>
  <c r="N25" i="1" s="1"/>
  <c r="M18" i="1"/>
  <c r="M25" i="1" s="1"/>
  <c r="Q25" i="1" s="1"/>
  <c r="L18" i="1"/>
  <c r="L25" i="1" s="1"/>
  <c r="G18" i="1"/>
  <c r="G25" i="1" s="1"/>
  <c r="G37" i="1" s="1"/>
  <c r="E18" i="1"/>
  <c r="E25" i="1" s="1"/>
  <c r="I17" i="1"/>
  <c r="H17" i="1"/>
  <c r="I16" i="1"/>
  <c r="H16" i="1"/>
  <c r="Q15" i="1"/>
  <c r="P15" i="1"/>
  <c r="I15" i="1"/>
  <c r="H15" i="1"/>
  <c r="I14" i="1"/>
  <c r="H14" i="1"/>
  <c r="Q13" i="1"/>
  <c r="P13" i="1"/>
  <c r="I13" i="1"/>
  <c r="H13" i="1"/>
  <c r="Q12" i="1"/>
  <c r="P12" i="1"/>
  <c r="I12" i="1"/>
  <c r="H12" i="1"/>
  <c r="Q11" i="1"/>
  <c r="P11" i="1"/>
  <c r="I11" i="1"/>
  <c r="H11" i="1"/>
  <c r="Q10" i="1"/>
  <c r="P10" i="1"/>
  <c r="I10" i="1"/>
  <c r="H10" i="1"/>
  <c r="Q9" i="1"/>
  <c r="P9" i="1"/>
  <c r="I9" i="1"/>
  <c r="H9" i="1"/>
  <c r="Q8" i="1"/>
  <c r="P8" i="1"/>
  <c r="I8" i="1"/>
  <c r="F8" i="1"/>
  <c r="F18" i="1" s="1"/>
  <c r="F25" i="1" s="1"/>
  <c r="F37" i="1" s="1"/>
  <c r="D8" i="1"/>
  <c r="D18" i="1" s="1"/>
  <c r="D25" i="1" s="1"/>
  <c r="P37" i="1" l="1"/>
  <c r="E37" i="1"/>
  <c r="I37" i="1" s="1"/>
  <c r="I25" i="1"/>
  <c r="M37" i="1"/>
  <c r="D37" i="1"/>
  <c r="H25" i="1"/>
  <c r="H37" i="1" s="1"/>
  <c r="N37" i="1"/>
  <c r="P25" i="1"/>
  <c r="P24" i="1"/>
  <c r="O37" i="1"/>
  <c r="Q18" i="1"/>
  <c r="P36" i="1"/>
  <c r="I18" i="1"/>
  <c r="Q36" i="1"/>
  <c r="H8" i="1"/>
  <c r="H18" i="1" s="1"/>
  <c r="P18" i="1"/>
  <c r="Q37" i="1" l="1"/>
</calcChain>
</file>

<file path=xl/sharedStrings.xml><?xml version="1.0" encoding="utf-8"?>
<sst xmlns="http://schemas.openxmlformats.org/spreadsheetml/2006/main" count="89" uniqueCount="70">
  <si>
    <t>TÉS KÖZSÉG ÖNKORMÁNYZATA  KIADÁSAINAK ÉS BEVÉTELEINEK</t>
  </si>
  <si>
    <t>TÉS KÖZSÉG ÖNKORMÁNYZATA KIADÁSAINAK ÉS  BEVÉTELEINEK</t>
  </si>
  <si>
    <t>ÖSSZEVONT KÖLTSÉGVETÉSI MÉRLEGE</t>
  </si>
  <si>
    <t>Sor-szám</t>
  </si>
  <si>
    <t xml:space="preserve">BEVÉTELEK </t>
  </si>
  <si>
    <t>Önkormányzat</t>
  </si>
  <si>
    <t>Tési Napsugár  Óvoda</t>
  </si>
  <si>
    <t>Összesen</t>
  </si>
  <si>
    <t>KIADÁSOK</t>
  </si>
  <si>
    <t xml:space="preserve">Eredeti előirányzat </t>
  </si>
  <si>
    <t>Módosított Előirányzat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</si>
  <si>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</si>
  <si>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</si>
  <si>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</si>
  <si>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</si>
  <si>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</si>
  <si>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</si>
  <si>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</si>
  <si>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</si>
  <si>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</si>
  <si>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</si>
  <si>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</si>
  <si>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</si>
  <si>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</si>
  <si>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</si>
  <si>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</si>
  <si>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</si>
  <si>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</si>
  <si>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</si>
  <si>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</si>
  <si>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</si>
  <si>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</si>
  <si>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</si>
  <si>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</si>
  <si>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</si>
  <si>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</si>
  <si>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</si>
  <si>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</si>
  <si>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</si>
  <si>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- ÁHT-n belüli megelőlegezések</t>
  </si>
  <si>
    <t xml:space="preserve"> ÁHT-n belüli megelőlegezések visszafiz.</t>
  </si>
  <si>
    <t xml:space="preserve"> -intézményfinanszírozás működésre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</si>
  <si>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</si>
  <si>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</si>
  <si>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</si>
  <si>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</si>
  <si>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</si>
  <si>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</si>
  <si>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</si>
  <si>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</si>
  <si>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</si>
  <si>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</si>
  <si>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</si>
  <si>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</si>
  <si>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</si>
  <si>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</si>
  <si>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</si>
  <si>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Felhalmozáűsi célú intézményfinanszírozás</t>
  </si>
  <si>
    <t>3. Felhalmozási célú átvett pénzeszközök</t>
  </si>
  <si>
    <t>Fejlesztési tartalék</t>
  </si>
  <si>
    <t>Előző évi felhalmozási pénzmaradvány igénybevétele</t>
  </si>
  <si>
    <t>Intézményfinanszírozás fejlesztési kiadásra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</si>
  <si>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</si>
  <si>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</si>
  <si>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</si>
  <si>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</si>
  <si>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</si>
  <si>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>Költségvetési bevételek</t>
  </si>
  <si>
    <t>Költségvetési kiadások</t>
  </si>
  <si>
    <t>3. 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</si>
</sst>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/>
  </cellStyleXfs>
  <cellXfs count="132">
    <xf numFmtId="0" fontId="0" fillId="0" borderId="0" xfId="0"/>
    <xf numFmtId="0" fontId="2" fillId="0" borderId="0" xfId="1" applyFont="1" applyBorder="1" applyAlignment="1">
      <alignment horizontal="left"/>
    </xf>
    <xf numFmtId="0" fontId="1" fillId="0" borderId="0" xfId="1"/>
    <xf numFmtId="3" fontId="3" fillId="0" borderId="0" xfId="2" applyNumberFormat="1" applyFont="1" applyBorder="1" applyAlignment="1">
      <alignment horizontal="center"/>
    </xf>
    <xf numFmtId="3" fontId="3" fillId="0" borderId="7" xfId="2" applyNumberFormat="1" applyFont="1" applyBorder="1" applyAlignment="1">
      <alignment horizontal="center"/>
    </xf>
    <xf numFmtId="3" fontId="5" fillId="0" borderId="0" xfId="2" applyNumberFormat="1" applyFont="1" applyFill="1" applyBorder="1" applyAlignment="1">
      <alignment horizontal="center" vertical="center" wrapText="1"/>
    </xf>
    <xf numFmtId="3" fontId="5" fillId="2" borderId="20" xfId="2" applyNumberFormat="1" applyFont="1" applyFill="1" applyBorder="1" applyAlignment="1">
      <alignment horizontal="center" vertical="center" wrapText="1"/>
    </xf>
    <xf numFmtId="3" fontId="5" fillId="2" borderId="18" xfId="2" applyNumberFormat="1" applyFont="1" applyFill="1" applyBorder="1" applyAlignment="1">
      <alignment horizontal="center" vertical="center" wrapText="1"/>
    </xf>
    <xf numFmtId="3" fontId="5" fillId="2" borderId="24" xfId="2" applyNumberFormat="1" applyFont="1" applyFill="1" applyBorder="1" applyAlignment="1">
      <alignment horizontal="center" vertical="center" wrapText="1"/>
    </xf>
    <xf numFmtId="3" fontId="5" fillId="2" borderId="22" xfId="2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6" fillId="0" borderId="25" xfId="2" applyFont="1" applyBorder="1" applyAlignment="1">
      <alignment horizontal="center" vertical="center"/>
    </xf>
    <xf numFmtId="3" fontId="7" fillId="0" borderId="15" xfId="2" applyNumberFormat="1" applyFont="1" applyBorder="1" applyAlignment="1">
      <alignment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3" fontId="7" fillId="0" borderId="24" xfId="2" applyNumberFormat="1" applyFont="1" applyBorder="1" applyAlignment="1">
      <alignment vertical="center"/>
    </xf>
    <xf numFmtId="3" fontId="7" fillId="0" borderId="12" xfId="2" applyNumberFormat="1" applyFont="1" applyBorder="1" applyAlignment="1">
      <alignment vertical="center"/>
    </xf>
    <xf numFmtId="3" fontId="7" fillId="0" borderId="22" xfId="2" applyNumberFormat="1" applyFont="1" applyBorder="1" applyAlignment="1">
      <alignment vertical="center"/>
    </xf>
    <xf numFmtId="3" fontId="7" fillId="0" borderId="26" xfId="2" applyNumberFormat="1" applyFont="1" applyBorder="1" applyAlignment="1">
      <alignment vertical="center"/>
    </xf>
    <xf numFmtId="3" fontId="7" fillId="0" borderId="0" xfId="2" applyNumberFormat="1" applyFont="1" applyBorder="1" applyAlignment="1">
      <alignment vertical="center"/>
    </xf>
    <xf numFmtId="3" fontId="8" fillId="0" borderId="15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vertical="center"/>
    </xf>
    <xf numFmtId="3" fontId="8" fillId="0" borderId="27" xfId="2" applyNumberFormat="1" applyFont="1" applyBorder="1" applyAlignment="1">
      <alignment vertical="center"/>
    </xf>
    <xf numFmtId="3" fontId="8" fillId="0" borderId="0" xfId="2" applyNumberFormat="1" applyFont="1" applyBorder="1" applyAlignment="1">
      <alignment vertical="center"/>
    </xf>
    <xf numFmtId="3" fontId="1" fillId="0" borderId="0" xfId="1" applyNumberFormat="1"/>
    <xf numFmtId="3" fontId="8" fillId="0" borderId="13" xfId="2" applyNumberFormat="1" applyFont="1" applyBorder="1" applyAlignment="1">
      <alignment horizontal="right" vertical="center"/>
    </xf>
    <xf numFmtId="3" fontId="8" fillId="0" borderId="13" xfId="2" applyNumberFormat="1" applyFont="1" applyBorder="1" applyAlignment="1">
      <alignment vertical="center"/>
    </xf>
    <xf numFmtId="3" fontId="8" fillId="0" borderId="13" xfId="2" applyNumberFormat="1" applyFont="1" applyFill="1" applyBorder="1" applyAlignment="1">
      <alignment horizontal="right" vertical="center"/>
    </xf>
    <xf numFmtId="3" fontId="8" fillId="0" borderId="0" xfId="2" applyNumberFormat="1" applyFont="1" applyBorder="1" applyAlignment="1">
      <alignment horizontal="right" vertical="center"/>
    </xf>
    <xf numFmtId="0" fontId="9" fillId="0" borderId="28" xfId="2" applyFont="1" applyBorder="1" applyAlignment="1">
      <alignment horizontal="center" vertical="center"/>
    </xf>
    <xf numFmtId="3" fontId="7" fillId="0" borderId="13" xfId="2" applyNumberFormat="1" applyFont="1" applyBorder="1" applyAlignment="1">
      <alignment horizontal="right" vertical="center"/>
    </xf>
    <xf numFmtId="3" fontId="7" fillId="0" borderId="27" xfId="2" applyNumberFormat="1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0" fontId="10" fillId="0" borderId="0" xfId="1" applyFont="1"/>
    <xf numFmtId="0" fontId="6" fillId="0" borderId="28" xfId="2" applyFont="1" applyBorder="1" applyAlignment="1">
      <alignment horizontal="center" vertical="center"/>
    </xf>
    <xf numFmtId="3" fontId="8" fillId="0" borderId="29" xfId="2" applyNumberFormat="1" applyFont="1" applyBorder="1" applyAlignment="1">
      <alignment horizontal="right" vertical="center"/>
    </xf>
    <xf numFmtId="3" fontId="8" fillId="0" borderId="12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left" vertical="center"/>
    </xf>
    <xf numFmtId="3" fontId="8" fillId="0" borderId="12" xfId="2" applyNumberFormat="1" applyFont="1" applyFill="1" applyBorder="1" applyAlignment="1">
      <alignment horizontal="left" vertical="center"/>
    </xf>
    <xf numFmtId="3" fontId="8" fillId="0" borderId="13" xfId="2" applyNumberFormat="1" applyFont="1" applyFill="1" applyBorder="1" applyAlignment="1">
      <alignment horizontal="left" vertical="center"/>
    </xf>
    <xf numFmtId="0" fontId="9" fillId="0" borderId="25" xfId="2" applyFont="1" applyBorder="1" applyAlignment="1">
      <alignment horizontal="center" vertical="center"/>
    </xf>
    <xf numFmtId="3" fontId="7" fillId="0" borderId="29" xfId="2" applyNumberFormat="1" applyFont="1" applyBorder="1" applyAlignment="1">
      <alignment horizontal="right" vertical="center"/>
    </xf>
    <xf numFmtId="3" fontId="8" fillId="0" borderId="15" xfId="2" applyNumberFormat="1" applyFont="1" applyBorder="1" applyAlignment="1">
      <alignment horizontal="right" vertical="center"/>
    </xf>
    <xf numFmtId="3" fontId="8" fillId="0" borderId="12" xfId="2" applyNumberFormat="1" applyFont="1" applyBorder="1" applyAlignment="1">
      <alignment horizontal="center" vertical="center"/>
    </xf>
    <xf numFmtId="3" fontId="8" fillId="0" borderId="13" xfId="2" applyNumberFormat="1" applyFont="1" applyBorder="1" applyAlignment="1">
      <alignment horizontal="center" vertical="center"/>
    </xf>
    <xf numFmtId="3" fontId="7" fillId="0" borderId="15" xfId="2" applyNumberFormat="1" applyFont="1" applyBorder="1" applyAlignment="1">
      <alignment horizontal="right" vertical="center"/>
    </xf>
    <xf numFmtId="3" fontId="7" fillId="0" borderId="15" xfId="2" applyNumberFormat="1" applyFont="1" applyFill="1" applyBorder="1" applyAlignment="1">
      <alignment vertical="center"/>
    </xf>
    <xf numFmtId="3" fontId="7" fillId="0" borderId="15" xfId="2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0" fontId="14" fillId="0" borderId="25" xfId="1" applyFont="1" applyBorder="1" applyAlignment="1">
      <alignment horizontal="center" vertical="center"/>
    </xf>
    <xf numFmtId="3" fontId="8" fillId="0" borderId="30" xfId="1" applyNumberFormat="1" applyFont="1" applyBorder="1" applyAlignment="1">
      <alignment vertical="center"/>
    </xf>
    <xf numFmtId="3" fontId="8" fillId="0" borderId="10" xfId="1" applyNumberFormat="1" applyFont="1" applyBorder="1" applyAlignment="1">
      <alignment vertical="center"/>
    </xf>
    <xf numFmtId="3" fontId="8" fillId="0" borderId="31" xfId="1" applyNumberFormat="1" applyFont="1" applyBorder="1" applyAlignment="1">
      <alignment vertical="center"/>
    </xf>
    <xf numFmtId="3" fontId="8" fillId="0" borderId="0" xfId="1" applyNumberFormat="1" applyFont="1" applyBorder="1" applyAlignment="1">
      <alignment vertical="center"/>
    </xf>
    <xf numFmtId="0" fontId="14" fillId="0" borderId="28" xfId="1" applyFont="1" applyBorder="1" applyAlignment="1">
      <alignment horizontal="center" vertical="center"/>
    </xf>
    <xf numFmtId="0" fontId="7" fillId="0" borderId="34" xfId="1" applyFont="1" applyBorder="1" applyAlignment="1">
      <alignment vertical="center"/>
    </xf>
    <xf numFmtId="0" fontId="7" fillId="0" borderId="35" xfId="1" applyFont="1" applyBorder="1" applyAlignment="1">
      <alignment vertical="center"/>
    </xf>
    <xf numFmtId="0" fontId="7" fillId="0" borderId="36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14" fillId="0" borderId="37" xfId="1" applyFont="1" applyBorder="1" applyAlignment="1">
      <alignment horizontal="center" vertical="center"/>
    </xf>
    <xf numFmtId="0" fontId="7" fillId="0" borderId="39" xfId="1" applyFont="1" applyBorder="1" applyAlignment="1">
      <alignment vertical="center"/>
    </xf>
    <xf numFmtId="3" fontId="7" fillId="0" borderId="39" xfId="1" applyNumberFormat="1" applyFont="1" applyBorder="1" applyAlignment="1">
      <alignment vertical="center"/>
    </xf>
    <xf numFmtId="0" fontId="7" fillId="0" borderId="40" xfId="1" applyFont="1" applyBorder="1" applyAlignment="1">
      <alignment vertical="center"/>
    </xf>
    <xf numFmtId="0" fontId="7" fillId="0" borderId="41" xfId="1" applyFont="1" applyBorder="1" applyAlignment="1">
      <alignment vertical="center"/>
    </xf>
    <xf numFmtId="0" fontId="1" fillId="0" borderId="0" xfId="1" applyAlignment="1">
      <alignment vertical="center"/>
    </xf>
    <xf numFmtId="0" fontId="7" fillId="0" borderId="10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3" fontId="7" fillId="0" borderId="10" xfId="1" applyNumberFormat="1" applyFont="1" applyBorder="1" applyAlignment="1">
      <alignment horizontal="left" vertical="center"/>
    </xf>
    <xf numFmtId="3" fontId="7" fillId="0" borderId="11" xfId="1" applyNumberFormat="1" applyFont="1" applyBorder="1" applyAlignment="1">
      <alignment horizontal="left" vertical="center"/>
    </xf>
    <xf numFmtId="0" fontId="7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horizontal="left" vertical="center"/>
    </xf>
    <xf numFmtId="0" fontId="7" fillId="0" borderId="37" xfId="1" applyFont="1" applyBorder="1" applyAlignment="1">
      <alignment horizontal="left" vertical="center"/>
    </xf>
    <xf numFmtId="0" fontId="7" fillId="0" borderId="38" xfId="1" applyFont="1" applyBorder="1" applyAlignment="1">
      <alignment horizontal="left" vertical="center"/>
    </xf>
    <xf numFmtId="3" fontId="8" fillId="0" borderId="12" xfId="2" applyNumberFormat="1" applyFont="1" applyBorder="1" applyAlignment="1">
      <alignment vertical="center"/>
    </xf>
    <xf numFmtId="3" fontId="8" fillId="0" borderId="13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horizontal="center" vertical="center"/>
    </xf>
    <xf numFmtId="3" fontId="8" fillId="0" borderId="13" xfId="2" applyNumberFormat="1" applyFont="1" applyBorder="1" applyAlignment="1">
      <alignment horizontal="center" vertical="center"/>
    </xf>
    <xf numFmtId="0" fontId="8" fillId="0" borderId="12" xfId="3" applyFont="1" applyFill="1" applyBorder="1" applyAlignment="1">
      <alignment horizontal="left" vertical="center"/>
    </xf>
    <xf numFmtId="0" fontId="8" fillId="0" borderId="13" xfId="3" applyFont="1" applyFill="1" applyBorder="1" applyAlignment="1">
      <alignment horizontal="left" vertical="center"/>
    </xf>
    <xf numFmtId="3" fontId="7" fillId="0" borderId="12" xfId="2" applyNumberFormat="1" applyFont="1" applyFill="1" applyBorder="1" applyAlignment="1">
      <alignment horizontal="left" vertical="center"/>
    </xf>
    <xf numFmtId="3" fontId="7" fillId="0" borderId="13" xfId="2" applyNumberFormat="1" applyFont="1" applyFill="1" applyBorder="1" applyAlignment="1">
      <alignment horizontal="left" vertical="center"/>
    </xf>
    <xf numFmtId="3" fontId="7" fillId="0" borderId="12" xfId="2" applyNumberFormat="1" applyFont="1" applyFill="1" applyBorder="1" applyAlignment="1">
      <alignment horizontal="center" vertical="center"/>
    </xf>
    <xf numFmtId="3" fontId="7" fillId="0" borderId="13" xfId="2" applyNumberFormat="1" applyFont="1" applyFill="1" applyBorder="1" applyAlignment="1">
      <alignment horizontal="center" vertical="center"/>
    </xf>
    <xf numFmtId="3" fontId="7" fillId="0" borderId="15" xfId="2" applyNumberFormat="1" applyFont="1" applyFill="1" applyBorder="1" applyAlignment="1">
      <alignment vertical="center"/>
    </xf>
    <xf numFmtId="3" fontId="7" fillId="0" borderId="15" xfId="2" applyNumberFormat="1" applyFont="1" applyBorder="1" applyAlignment="1">
      <alignment vertical="center"/>
    </xf>
    <xf numFmtId="3" fontId="8" fillId="0" borderId="12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left" vertical="center"/>
    </xf>
    <xf numFmtId="3" fontId="7" fillId="0" borderId="12" xfId="2" applyNumberFormat="1" applyFont="1" applyBorder="1" applyAlignment="1">
      <alignment horizontal="left" vertical="center"/>
    </xf>
    <xf numFmtId="3" fontId="7" fillId="0" borderId="13" xfId="2" applyNumberFormat="1" applyFont="1" applyBorder="1" applyAlignment="1">
      <alignment horizontal="left" vertical="center"/>
    </xf>
    <xf numFmtId="0" fontId="13" fillId="0" borderId="12" xfId="3" applyFont="1" applyBorder="1" applyAlignment="1">
      <alignment horizontal="left" vertical="center"/>
    </xf>
    <xf numFmtId="0" fontId="13" fillId="0" borderId="13" xfId="3" applyFont="1" applyBorder="1" applyAlignment="1">
      <alignment horizontal="left" vertical="center"/>
    </xf>
    <xf numFmtId="3" fontId="7" fillId="0" borderId="12" xfId="2" applyNumberFormat="1" applyFont="1" applyBorder="1" applyAlignment="1">
      <alignment vertical="center"/>
    </xf>
    <xf numFmtId="3" fontId="7" fillId="0" borderId="13" xfId="2" applyNumberFormat="1" applyFont="1" applyBorder="1" applyAlignment="1">
      <alignment vertical="center"/>
    </xf>
    <xf numFmtId="3" fontId="8" fillId="0" borderId="15" xfId="2" applyNumberFormat="1" applyFont="1" applyBorder="1" applyAlignment="1">
      <alignment vertical="center"/>
    </xf>
    <xf numFmtId="3" fontId="8" fillId="0" borderId="12" xfId="2" applyNumberFormat="1" applyFont="1" applyFill="1" applyBorder="1" applyAlignment="1">
      <alignment horizontal="left" vertical="center"/>
    </xf>
    <xf numFmtId="3" fontId="8" fillId="0" borderId="13" xfId="2" applyNumberFormat="1" applyFont="1" applyFill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7" fillId="0" borderId="13" xfId="3" applyFont="1" applyFill="1" applyBorder="1" applyAlignment="1">
      <alignment horizontal="left" vertical="center"/>
    </xf>
    <xf numFmtId="3" fontId="7" fillId="0" borderId="12" xfId="2" applyNumberFormat="1" applyFont="1" applyFill="1" applyBorder="1" applyAlignment="1">
      <alignment vertical="center"/>
    </xf>
    <xf numFmtId="3" fontId="7" fillId="0" borderId="13" xfId="2" applyNumberFormat="1" applyFont="1" applyFill="1" applyBorder="1" applyAlignment="1">
      <alignment vertical="center"/>
    </xf>
    <xf numFmtId="0" fontId="7" fillId="0" borderId="12" xfId="2" applyFont="1" applyBorder="1" applyAlignment="1">
      <alignment horizontal="left" vertical="center"/>
    </xf>
    <xf numFmtId="0" fontId="7" fillId="0" borderId="13" xfId="2" applyFont="1" applyBorder="1" applyAlignment="1">
      <alignment horizontal="left" vertical="center"/>
    </xf>
    <xf numFmtId="0" fontId="12" fillId="0" borderId="12" xfId="3" applyFont="1" applyFill="1" applyBorder="1" applyAlignment="1">
      <alignment horizontal="left" vertical="center"/>
    </xf>
    <xf numFmtId="0" fontId="12" fillId="0" borderId="13" xfId="3" applyFont="1" applyFill="1" applyBorder="1" applyAlignment="1">
      <alignment horizontal="left" vertical="center"/>
    </xf>
    <xf numFmtId="0" fontId="8" fillId="0" borderId="12" xfId="2" applyFont="1" applyBorder="1" applyAlignment="1">
      <alignment horizontal="left" vertical="center"/>
    </xf>
    <xf numFmtId="0" fontId="8" fillId="0" borderId="13" xfId="2" applyFont="1" applyBorder="1" applyAlignment="1">
      <alignment horizontal="left" vertical="center"/>
    </xf>
    <xf numFmtId="3" fontId="5" fillId="2" borderId="20" xfId="2" applyNumberFormat="1" applyFont="1" applyFill="1" applyBorder="1" applyAlignment="1">
      <alignment horizontal="center" vertical="center" wrapText="1"/>
    </xf>
    <xf numFmtId="3" fontId="5" fillId="2" borderId="24" xfId="2" applyNumberFormat="1" applyFont="1" applyFill="1" applyBorder="1" applyAlignment="1">
      <alignment horizontal="center" vertical="center" wrapText="1"/>
    </xf>
    <xf numFmtId="3" fontId="5" fillId="2" borderId="16" xfId="2" applyNumberFormat="1" applyFont="1" applyFill="1" applyBorder="1" applyAlignment="1">
      <alignment horizontal="center" vertical="center" wrapText="1"/>
    </xf>
    <xf numFmtId="3" fontId="5" fillId="2" borderId="11" xfId="2" applyNumberFormat="1" applyFont="1" applyFill="1" applyBorder="1" applyAlignment="1">
      <alignment horizontal="center" vertical="center" wrapText="1"/>
    </xf>
    <xf numFmtId="3" fontId="5" fillId="2" borderId="0" xfId="2" applyNumberFormat="1" applyFont="1" applyFill="1" applyBorder="1" applyAlignment="1">
      <alignment horizontal="center" vertical="center" wrapText="1"/>
    </xf>
    <xf numFmtId="3" fontId="5" fillId="2" borderId="19" xfId="2" applyNumberFormat="1" applyFont="1" applyFill="1" applyBorder="1" applyAlignment="1">
      <alignment horizontal="center" vertical="center" wrapText="1"/>
    </xf>
    <xf numFmtId="3" fontId="5" fillId="2" borderId="7" xfId="2" applyNumberFormat="1" applyFont="1" applyFill="1" applyBorder="1" applyAlignment="1">
      <alignment horizontal="center" vertical="center" wrapText="1"/>
    </xf>
    <xf numFmtId="3" fontId="5" fillId="2" borderId="23" xfId="2" applyNumberFormat="1" applyFont="1" applyFill="1" applyBorder="1" applyAlignment="1">
      <alignment horizontal="center" vertical="center" wrapText="1"/>
    </xf>
    <xf numFmtId="3" fontId="5" fillId="2" borderId="12" xfId="2" applyNumberFormat="1" applyFont="1" applyFill="1" applyBorder="1" applyAlignment="1">
      <alignment horizontal="center" vertical="center" wrapText="1"/>
    </xf>
    <xf numFmtId="3" fontId="5" fillId="2" borderId="13" xfId="2" applyNumberFormat="1" applyFont="1" applyFill="1" applyBorder="1" applyAlignment="1">
      <alignment horizontal="center" vertical="center" wrapText="1"/>
    </xf>
    <xf numFmtId="3" fontId="5" fillId="2" borderId="14" xfId="2" applyNumberFormat="1" applyFont="1" applyFill="1" applyBorder="1" applyAlignment="1">
      <alignment horizontal="center" vertical="center" wrapText="1"/>
    </xf>
    <xf numFmtId="3" fontId="5" fillId="2" borderId="15" xfId="2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3" fontId="3" fillId="0" borderId="4" xfId="2" applyNumberFormat="1" applyFont="1" applyBorder="1" applyAlignment="1">
      <alignment horizontal="center"/>
    </xf>
    <xf numFmtId="3" fontId="3" fillId="0" borderId="0" xfId="2" applyNumberFormat="1" applyFont="1" applyBorder="1" applyAlignment="1">
      <alignment horizontal="center"/>
    </xf>
    <xf numFmtId="3" fontId="3" fillId="0" borderId="5" xfId="2" applyNumberFormat="1" applyFont="1" applyBorder="1" applyAlignment="1">
      <alignment horizontal="center"/>
    </xf>
    <xf numFmtId="3" fontId="3" fillId="0" borderId="6" xfId="2" applyNumberFormat="1" applyFont="1" applyBorder="1" applyAlignment="1">
      <alignment horizontal="center"/>
    </xf>
    <xf numFmtId="3" fontId="3" fillId="0" borderId="7" xfId="2" applyNumberFormat="1" applyFont="1" applyBorder="1" applyAlignment="1">
      <alignment horizontal="center"/>
    </xf>
    <xf numFmtId="3" fontId="3" fillId="0" borderId="8" xfId="2" applyNumberFormat="1" applyFont="1" applyBorder="1" applyAlignment="1">
      <alignment horizontal="center"/>
    </xf>
    <xf numFmtId="0" fontId="4" fillId="2" borderId="9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5" fillId="2" borderId="18" xfId="2" applyNumberFormat="1" applyFont="1" applyFill="1" applyBorder="1" applyAlignment="1">
      <alignment horizontal="center" vertical="center" wrapText="1"/>
    </xf>
    <xf numFmtId="3" fontId="5" fillId="2" borderId="22" xfId="2" applyNumberFormat="1" applyFont="1" applyFill="1" applyBorder="1" applyAlignment="1">
      <alignment horizontal="center" vertical="center" wrapText="1"/>
    </xf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0"/>
  <sheetViews>
    <sheetView tabSelected="1" workbookViewId="0">
      <selection activeCell="A3" sqref="A3:I3"/>
    </sheetView>
  </sheetViews>
  <sheetFormatPr defaultColWidth="9.42578125" defaultRowHeight="12.75" x14ac:dyDescent="0.2"/>
  <cols>
    <col min="1" max="1" width="5" style="2" customWidth="1"/>
    <col min="2" max="2" width="9.140625" style="2" customWidth="1"/>
    <col min="3" max="3" width="29.28515625" style="2" customWidth="1"/>
    <col min="4" max="4" width="12.42578125" style="2" customWidth="1"/>
    <col min="5" max="6" width="12" style="2" customWidth="1"/>
    <col min="7" max="7" width="10.28515625" style="2" customWidth="1"/>
    <col min="8" max="8" width="12.5703125" style="2" customWidth="1"/>
    <col min="9" max="9" width="12.140625" style="2" customWidth="1"/>
    <col min="10" max="10" width="9.28515625" style="2" customWidth="1"/>
    <col min="11" max="11" width="26.42578125" style="2" customWidth="1"/>
    <col min="12" max="12" width="11.28515625" style="2" customWidth="1"/>
    <col min="13" max="13" width="10.7109375" style="2" customWidth="1"/>
    <col min="14" max="14" width="10.140625" style="2" customWidth="1"/>
    <col min="15" max="15" width="10.28515625" style="2" customWidth="1"/>
    <col min="16" max="17" width="11.5703125" style="2" customWidth="1"/>
    <col min="18" max="18" width="9.42578125" style="2" customWidth="1"/>
    <col min="19" max="205" width="9.140625" style="2" customWidth="1"/>
    <col min="206" max="206" width="5" style="2" customWidth="1"/>
    <col min="207" max="207" width="9.140625" style="2" customWidth="1"/>
    <col min="208" max="208" width="25.7109375" style="2" customWidth="1"/>
    <col min="209" max="212" width="9.140625" style="2" customWidth="1"/>
    <col min="213" max="213" width="20.85546875" style="2" customWidth="1"/>
    <col min="214" max="214" width="9.42578125" style="2" customWidth="1"/>
    <col min="215" max="215" width="8.7109375" style="2" customWidth="1"/>
    <col min="216" max="16384" width="9.42578125" style="2"/>
  </cols>
  <sheetData>
    <row r="1" spans="1:29" x14ac:dyDescent="0.2">
      <c r="A1" s="117" t="s">
        <v>69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9"/>
      <c r="R1" s="1"/>
    </row>
    <row r="2" spans="1:29" ht="15.75" x14ac:dyDescent="0.25">
      <c r="A2" s="120" t="s">
        <v>0</v>
      </c>
      <c r="B2" s="121"/>
      <c r="C2" s="121"/>
      <c r="D2" s="121"/>
      <c r="E2" s="121"/>
      <c r="F2" s="121"/>
      <c r="G2" s="121"/>
      <c r="H2" s="121"/>
      <c r="I2" s="121"/>
      <c r="J2" s="3"/>
      <c r="K2" s="121" t="s">
        <v>1</v>
      </c>
      <c r="L2" s="121"/>
      <c r="M2" s="121"/>
      <c r="N2" s="121"/>
      <c r="O2" s="121"/>
      <c r="P2" s="121"/>
      <c r="Q2" s="122"/>
      <c r="R2" s="3"/>
    </row>
    <row r="3" spans="1:29" ht="15.75" x14ac:dyDescent="0.25">
      <c r="A3" s="123" t="s">
        <v>2</v>
      </c>
      <c r="B3" s="124"/>
      <c r="C3" s="124"/>
      <c r="D3" s="124"/>
      <c r="E3" s="124"/>
      <c r="F3" s="124"/>
      <c r="G3" s="124"/>
      <c r="H3" s="124"/>
      <c r="I3" s="124"/>
      <c r="J3" s="4"/>
      <c r="K3" s="124" t="s">
        <v>2</v>
      </c>
      <c r="L3" s="124"/>
      <c r="M3" s="124"/>
      <c r="N3" s="124"/>
      <c r="O3" s="124"/>
      <c r="P3" s="124"/>
      <c r="Q3" s="125"/>
      <c r="R3" s="3"/>
    </row>
    <row r="4" spans="1:29" ht="12.75" customHeight="1" x14ac:dyDescent="0.2">
      <c r="A4" s="126" t="s">
        <v>3</v>
      </c>
      <c r="B4" s="129" t="s">
        <v>4</v>
      </c>
      <c r="C4" s="108"/>
      <c r="D4" s="113" t="s">
        <v>5</v>
      </c>
      <c r="E4" s="114"/>
      <c r="F4" s="113" t="s">
        <v>6</v>
      </c>
      <c r="G4" s="115"/>
      <c r="H4" s="116" t="s">
        <v>7</v>
      </c>
      <c r="I4" s="116"/>
      <c r="J4" s="107" t="s">
        <v>8</v>
      </c>
      <c r="K4" s="108"/>
      <c r="L4" s="113" t="s">
        <v>5</v>
      </c>
      <c r="M4" s="114"/>
      <c r="N4" s="113" t="s">
        <v>6</v>
      </c>
      <c r="O4" s="115"/>
      <c r="P4" s="116" t="s">
        <v>7</v>
      </c>
      <c r="Q4" s="116"/>
      <c r="R4" s="5"/>
    </row>
    <row r="5" spans="1:29" ht="12.75" customHeight="1" x14ac:dyDescent="0.2">
      <c r="A5" s="127"/>
      <c r="B5" s="130"/>
      <c r="C5" s="110"/>
      <c r="D5" s="105" t="s">
        <v>9</v>
      </c>
      <c r="E5" s="105" t="s">
        <v>10</v>
      </c>
      <c r="F5" s="6"/>
      <c r="G5" s="7"/>
      <c r="H5" s="105" t="s">
        <v>9</v>
      </c>
      <c r="I5" s="105" t="s">
        <v>10</v>
      </c>
      <c r="J5" s="109"/>
      <c r="K5" s="110"/>
      <c r="L5" s="105" t="s">
        <v>9</v>
      </c>
      <c r="M5" s="105" t="s">
        <v>10</v>
      </c>
      <c r="N5" s="6"/>
      <c r="O5" s="7"/>
      <c r="P5" s="105" t="s">
        <v>9</v>
      </c>
      <c r="Q5" s="105" t="s">
        <v>10</v>
      </c>
      <c r="R5" s="5"/>
    </row>
    <row r="6" spans="1:29" ht="19.5" customHeight="1" x14ac:dyDescent="0.2">
      <c r="A6" s="128"/>
      <c r="B6" s="131"/>
      <c r="C6" s="112"/>
      <c r="D6" s="106"/>
      <c r="E6" s="106"/>
      <c r="F6" s="8" t="s">
        <v>9</v>
      </c>
      <c r="G6" s="9" t="s">
        <v>10</v>
      </c>
      <c r="H6" s="106"/>
      <c r="I6" s="106"/>
      <c r="J6" s="111"/>
      <c r="K6" s="112"/>
      <c r="L6" s="106"/>
      <c r="M6" s="106"/>
      <c r="N6" s="8" t="s">
        <v>9</v>
      </c>
      <c r="O6" s="9" t="s">
        <v>10</v>
      </c>
      <c r="P6" s="106"/>
      <c r="Q6" s="106"/>
      <c r="R6" s="5"/>
      <c r="U6" s="10"/>
      <c r="V6" s="5"/>
      <c r="W6" s="5"/>
      <c r="X6" s="5"/>
      <c r="Y6" s="5"/>
      <c r="Z6" s="5"/>
      <c r="AA6" s="5"/>
      <c r="AB6" s="5"/>
      <c r="AC6" s="5"/>
    </row>
    <row r="7" spans="1:29" ht="13.5" customHeight="1" x14ac:dyDescent="0.2">
      <c r="A7" s="11">
        <v>1</v>
      </c>
      <c r="B7" s="90" t="s">
        <v>11</v>
      </c>
      <c r="C7" s="91"/>
      <c r="D7" s="12"/>
      <c r="E7" s="12"/>
      <c r="F7" s="13"/>
      <c r="G7" s="13"/>
      <c r="H7" s="14"/>
      <c r="I7" s="14"/>
      <c r="J7" s="83" t="s">
        <v>12</v>
      </c>
      <c r="K7" s="83"/>
      <c r="L7" s="12"/>
      <c r="M7" s="12"/>
      <c r="N7" s="12"/>
      <c r="O7" s="15"/>
      <c r="P7" s="16"/>
      <c r="Q7" s="17"/>
      <c r="R7" s="18"/>
      <c r="U7" s="10"/>
      <c r="V7" s="5"/>
      <c r="W7" s="5"/>
      <c r="X7" s="5"/>
      <c r="Y7" s="5"/>
      <c r="Z7" s="5"/>
      <c r="AA7" s="5"/>
      <c r="AB7" s="5"/>
      <c r="AC7" s="5"/>
    </row>
    <row r="8" spans="1:29" ht="13.5" customHeight="1" x14ac:dyDescent="0.2">
      <c r="A8" s="11">
        <v>2</v>
      </c>
      <c r="B8" s="72" t="s">
        <v>13</v>
      </c>
      <c r="C8" s="73"/>
      <c r="D8" s="19">
        <f>SUM(D9:D14)</f>
        <v>48813610</v>
      </c>
      <c r="E8" s="19">
        <v>58774387</v>
      </c>
      <c r="F8" s="19">
        <f>SUM(F9:F14)</f>
        <v>0</v>
      </c>
      <c r="G8" s="19"/>
      <c r="H8" s="19">
        <f>SUM(D8+F8)</f>
        <v>48813610</v>
      </c>
      <c r="I8" s="19">
        <f>E8+G8</f>
        <v>58774387</v>
      </c>
      <c r="J8" s="92" t="s">
        <v>14</v>
      </c>
      <c r="K8" s="92"/>
      <c r="L8" s="19">
        <v>14903750</v>
      </c>
      <c r="M8" s="19">
        <v>23018100</v>
      </c>
      <c r="N8" s="19">
        <v>14997285</v>
      </c>
      <c r="O8" s="20">
        <v>14715516</v>
      </c>
      <c r="P8" s="21">
        <f>SUM(L8+N8)</f>
        <v>29901035</v>
      </c>
      <c r="Q8" s="21">
        <f>M8+O8</f>
        <v>37733616</v>
      </c>
      <c r="R8" s="22"/>
      <c r="U8" s="10"/>
      <c r="V8" s="5"/>
      <c r="W8" s="5"/>
      <c r="X8" s="5"/>
      <c r="Y8" s="5"/>
      <c r="Z8" s="5"/>
      <c r="AA8" s="5"/>
      <c r="AB8" s="5"/>
      <c r="AC8" s="5"/>
    </row>
    <row r="9" spans="1:29" ht="13.5" customHeight="1" x14ac:dyDescent="0.2">
      <c r="A9" s="11">
        <v>3</v>
      </c>
      <c r="B9" s="92" t="s">
        <v>15</v>
      </c>
      <c r="C9" s="92"/>
      <c r="D9" s="19">
        <v>44913610</v>
      </c>
      <c r="E9" s="19">
        <v>51073721</v>
      </c>
      <c r="F9" s="19"/>
      <c r="G9" s="19"/>
      <c r="H9" s="19">
        <f t="shared" ref="H9:H25" si="0">SUM(D9+F9)</f>
        <v>44913610</v>
      </c>
      <c r="I9" s="19">
        <f t="shared" ref="I9:I37" si="1">E9+G9</f>
        <v>51073721</v>
      </c>
      <c r="J9" s="92" t="s">
        <v>16</v>
      </c>
      <c r="K9" s="92"/>
      <c r="L9" s="19">
        <v>2433792</v>
      </c>
      <c r="M9" s="19">
        <v>4297626</v>
      </c>
      <c r="N9" s="19">
        <v>2964447</v>
      </c>
      <c r="O9" s="20">
        <v>2974365</v>
      </c>
      <c r="P9" s="21">
        <f t="shared" ref="P9:P18" si="2">SUM(L9+N9)</f>
        <v>5398239</v>
      </c>
      <c r="Q9" s="21">
        <f t="shared" ref="Q9:Q37" si="3">M9+O9</f>
        <v>7271991</v>
      </c>
      <c r="R9" s="22"/>
      <c r="T9" s="23"/>
      <c r="U9" s="10"/>
      <c r="V9" s="5"/>
      <c r="W9" s="5"/>
      <c r="X9" s="5"/>
      <c r="Y9" s="5"/>
      <c r="Z9" s="5"/>
      <c r="AA9" s="5"/>
      <c r="AB9" s="5"/>
      <c r="AC9" s="5"/>
    </row>
    <row r="10" spans="1:29" x14ac:dyDescent="0.2">
      <c r="A10" s="11">
        <v>4</v>
      </c>
      <c r="B10" s="84" t="s">
        <v>17</v>
      </c>
      <c r="C10" s="85"/>
      <c r="D10" s="19"/>
      <c r="E10" s="19"/>
      <c r="F10" s="19"/>
      <c r="G10" s="19"/>
      <c r="H10" s="19">
        <f t="shared" si="0"/>
        <v>0</v>
      </c>
      <c r="I10" s="19">
        <f t="shared" si="1"/>
        <v>0</v>
      </c>
      <c r="J10" s="92" t="s">
        <v>18</v>
      </c>
      <c r="K10" s="92"/>
      <c r="L10" s="19">
        <v>18968750</v>
      </c>
      <c r="M10" s="19">
        <v>32299677</v>
      </c>
      <c r="N10" s="19">
        <v>3604799</v>
      </c>
      <c r="O10" s="20">
        <v>2529640</v>
      </c>
      <c r="P10" s="21">
        <f t="shared" si="2"/>
        <v>22573549</v>
      </c>
      <c r="Q10" s="21">
        <f t="shared" si="3"/>
        <v>34829317</v>
      </c>
      <c r="R10" s="22"/>
      <c r="U10" s="10"/>
      <c r="V10" s="5"/>
      <c r="W10" s="5"/>
      <c r="X10" s="5"/>
      <c r="Y10" s="5"/>
      <c r="Z10" s="5"/>
      <c r="AA10" s="5"/>
      <c r="AB10" s="5"/>
      <c r="AC10" s="5"/>
    </row>
    <row r="11" spans="1:29" x14ac:dyDescent="0.2">
      <c r="A11" s="11">
        <v>5</v>
      </c>
      <c r="B11" s="84" t="s">
        <v>19</v>
      </c>
      <c r="C11" s="85"/>
      <c r="D11" s="19"/>
      <c r="E11" s="19"/>
      <c r="F11" s="19"/>
      <c r="G11" s="19"/>
      <c r="H11" s="19">
        <f t="shared" si="0"/>
        <v>0</v>
      </c>
      <c r="I11" s="19">
        <f t="shared" si="1"/>
        <v>0</v>
      </c>
      <c r="J11" s="92" t="s">
        <v>20</v>
      </c>
      <c r="K11" s="92"/>
      <c r="L11" s="24">
        <v>6069000</v>
      </c>
      <c r="M11" s="24">
        <v>9397060</v>
      </c>
      <c r="N11" s="19"/>
      <c r="O11" s="20"/>
      <c r="P11" s="21">
        <f t="shared" si="2"/>
        <v>6069000</v>
      </c>
      <c r="Q11" s="21">
        <f t="shared" si="3"/>
        <v>9397060</v>
      </c>
      <c r="R11" s="22"/>
    </row>
    <row r="12" spans="1:29" ht="12.75" customHeight="1" x14ac:dyDescent="0.2">
      <c r="A12" s="11">
        <v>6</v>
      </c>
      <c r="B12" s="84" t="s">
        <v>21</v>
      </c>
      <c r="C12" s="85"/>
      <c r="D12" s="19"/>
      <c r="E12" s="19"/>
      <c r="F12" s="19"/>
      <c r="G12" s="19"/>
      <c r="H12" s="19">
        <f t="shared" si="0"/>
        <v>0</v>
      </c>
      <c r="I12" s="19">
        <f t="shared" si="1"/>
        <v>0</v>
      </c>
      <c r="J12" s="92" t="s">
        <v>22</v>
      </c>
      <c r="K12" s="92"/>
      <c r="L12" s="19">
        <v>1193048</v>
      </c>
      <c r="M12" s="19">
        <v>2280141</v>
      </c>
      <c r="N12" s="19"/>
      <c r="O12" s="20"/>
      <c r="P12" s="21">
        <f t="shared" si="2"/>
        <v>1193048</v>
      </c>
      <c r="Q12" s="21">
        <f t="shared" si="3"/>
        <v>2280141</v>
      </c>
      <c r="R12" s="22"/>
    </row>
    <row r="13" spans="1:29" x14ac:dyDescent="0.2">
      <c r="A13" s="11">
        <v>7</v>
      </c>
      <c r="B13" s="84" t="s">
        <v>23</v>
      </c>
      <c r="C13" s="85"/>
      <c r="D13" s="19"/>
      <c r="E13" s="19"/>
      <c r="F13" s="19"/>
      <c r="G13" s="19"/>
      <c r="H13" s="19">
        <f t="shared" si="0"/>
        <v>0</v>
      </c>
      <c r="I13" s="19">
        <f t="shared" si="1"/>
        <v>0</v>
      </c>
      <c r="J13" s="84" t="s">
        <v>24</v>
      </c>
      <c r="K13" s="85"/>
      <c r="L13" s="24">
        <v>829950</v>
      </c>
      <c r="M13" s="24">
        <v>2249250</v>
      </c>
      <c r="N13" s="19"/>
      <c r="O13" s="20"/>
      <c r="P13" s="21">
        <f t="shared" si="2"/>
        <v>829950</v>
      </c>
      <c r="Q13" s="21">
        <f t="shared" si="3"/>
        <v>2249250</v>
      </c>
      <c r="R13" s="22"/>
    </row>
    <row r="14" spans="1:29" x14ac:dyDescent="0.2">
      <c r="A14" s="11">
        <v>8</v>
      </c>
      <c r="B14" s="84" t="s">
        <v>25</v>
      </c>
      <c r="C14" s="85"/>
      <c r="D14" s="19">
        <v>3900000</v>
      </c>
      <c r="E14" s="19">
        <v>7700666</v>
      </c>
      <c r="F14" s="19"/>
      <c r="G14" s="25"/>
      <c r="H14" s="19">
        <f t="shared" si="0"/>
        <v>3900000</v>
      </c>
      <c r="I14" s="19">
        <f t="shared" si="1"/>
        <v>7700666</v>
      </c>
      <c r="J14" s="93" t="s">
        <v>26</v>
      </c>
      <c r="K14" s="94"/>
      <c r="L14" s="26"/>
      <c r="M14" s="26"/>
      <c r="N14" s="19"/>
      <c r="O14" s="20"/>
      <c r="P14" s="21"/>
      <c r="Q14" s="21"/>
      <c r="R14" s="22"/>
    </row>
    <row r="15" spans="1:29" x14ac:dyDescent="0.2">
      <c r="A15" s="11">
        <v>9</v>
      </c>
      <c r="B15" s="103" t="s">
        <v>27</v>
      </c>
      <c r="C15" s="104"/>
      <c r="D15" s="24">
        <v>9720000</v>
      </c>
      <c r="E15" s="24">
        <v>11484843</v>
      </c>
      <c r="F15" s="19"/>
      <c r="G15" s="25"/>
      <c r="H15" s="19">
        <f t="shared" si="0"/>
        <v>9720000</v>
      </c>
      <c r="I15" s="19">
        <f t="shared" si="1"/>
        <v>11484843</v>
      </c>
      <c r="J15" s="84" t="s">
        <v>28</v>
      </c>
      <c r="K15" s="85"/>
      <c r="L15" s="24">
        <v>2326483</v>
      </c>
      <c r="M15" s="24">
        <v>44937733</v>
      </c>
      <c r="N15" s="19"/>
      <c r="O15" s="20"/>
      <c r="P15" s="21">
        <f t="shared" si="2"/>
        <v>2326483</v>
      </c>
      <c r="Q15" s="21">
        <f t="shared" si="3"/>
        <v>44937733</v>
      </c>
      <c r="R15" s="22"/>
    </row>
    <row r="16" spans="1:29" x14ac:dyDescent="0.2">
      <c r="A16" s="11">
        <v>10</v>
      </c>
      <c r="B16" s="103" t="s">
        <v>29</v>
      </c>
      <c r="C16" s="104"/>
      <c r="D16" s="24">
        <v>8826063</v>
      </c>
      <c r="E16" s="24">
        <v>12263769</v>
      </c>
      <c r="F16" s="19"/>
      <c r="G16" s="25"/>
      <c r="H16" s="19">
        <f t="shared" si="0"/>
        <v>8826063</v>
      </c>
      <c r="I16" s="19">
        <f t="shared" si="1"/>
        <v>12263769</v>
      </c>
      <c r="J16" s="74"/>
      <c r="K16" s="75"/>
      <c r="L16" s="24"/>
      <c r="M16" s="24"/>
      <c r="N16" s="19"/>
      <c r="O16" s="19"/>
      <c r="P16" s="21"/>
      <c r="Q16" s="21"/>
      <c r="R16" s="27"/>
    </row>
    <row r="17" spans="1:18" x14ac:dyDescent="0.2">
      <c r="A17" s="11">
        <v>11</v>
      </c>
      <c r="B17" s="103" t="s">
        <v>30</v>
      </c>
      <c r="C17" s="104"/>
      <c r="D17" s="24">
        <v>0</v>
      </c>
      <c r="E17" s="24">
        <v>925000</v>
      </c>
      <c r="F17" s="19"/>
      <c r="G17" s="25"/>
      <c r="H17" s="19">
        <f t="shared" si="0"/>
        <v>0</v>
      </c>
      <c r="I17" s="19">
        <f t="shared" si="1"/>
        <v>925000</v>
      </c>
      <c r="J17" s="74"/>
      <c r="K17" s="75"/>
      <c r="L17" s="24"/>
      <c r="M17" s="24"/>
      <c r="N17" s="19"/>
      <c r="O17" s="19"/>
      <c r="P17" s="21"/>
      <c r="Q17" s="21"/>
      <c r="R17" s="27"/>
    </row>
    <row r="18" spans="1:18" s="32" customFormat="1" ht="11.25" customHeight="1" x14ac:dyDescent="0.2">
      <c r="A18" s="28">
        <v>12</v>
      </c>
      <c r="B18" s="99" t="s">
        <v>31</v>
      </c>
      <c r="C18" s="100"/>
      <c r="D18" s="29">
        <f>D8+D15+D16+D17</f>
        <v>67359673</v>
      </c>
      <c r="E18" s="29">
        <f t="shared" ref="E18:H18" si="4">E8+E15+E16+E17</f>
        <v>83447999</v>
      </c>
      <c r="F18" s="29">
        <f t="shared" si="4"/>
        <v>0</v>
      </c>
      <c r="G18" s="29">
        <f t="shared" si="4"/>
        <v>0</v>
      </c>
      <c r="H18" s="29">
        <f t="shared" si="4"/>
        <v>67359673</v>
      </c>
      <c r="I18" s="12">
        <f t="shared" si="1"/>
        <v>83447999</v>
      </c>
      <c r="J18" s="99" t="s">
        <v>32</v>
      </c>
      <c r="K18" s="100"/>
      <c r="L18" s="29">
        <f>SUM(L8:L16)</f>
        <v>46724773</v>
      </c>
      <c r="M18" s="29">
        <f>SUM(M8:M16)</f>
        <v>118479587</v>
      </c>
      <c r="N18" s="29">
        <f>SUM(N8:N16)</f>
        <v>21566531</v>
      </c>
      <c r="O18" s="29">
        <f>SUM(O8:O16)</f>
        <v>20219521</v>
      </c>
      <c r="P18" s="30">
        <f t="shared" si="2"/>
        <v>68291304</v>
      </c>
      <c r="Q18" s="30">
        <f t="shared" si="3"/>
        <v>138699108</v>
      </c>
      <c r="R18" s="31"/>
    </row>
    <row r="19" spans="1:18" x14ac:dyDescent="0.2">
      <c r="A19" s="33">
        <v>13</v>
      </c>
      <c r="B19" s="101" t="s">
        <v>33</v>
      </c>
      <c r="C19" s="102"/>
      <c r="D19" s="24"/>
      <c r="E19" s="24"/>
      <c r="F19" s="19"/>
      <c r="G19" s="25"/>
      <c r="H19" s="19"/>
      <c r="I19" s="19"/>
      <c r="J19" s="86" t="s">
        <v>34</v>
      </c>
      <c r="K19" s="87"/>
      <c r="L19" s="24"/>
      <c r="M19" s="24"/>
      <c r="N19" s="19">
        <f>Q19-L19</f>
        <v>0</v>
      </c>
      <c r="O19" s="19"/>
      <c r="P19" s="34"/>
      <c r="Q19" s="21">
        <f t="shared" si="3"/>
        <v>0</v>
      </c>
      <c r="R19" s="27"/>
    </row>
    <row r="20" spans="1:18" x14ac:dyDescent="0.2">
      <c r="A20" s="33">
        <v>15</v>
      </c>
      <c r="B20" s="76" t="s">
        <v>35</v>
      </c>
      <c r="C20" s="77"/>
      <c r="D20" s="24"/>
      <c r="E20" s="24"/>
      <c r="F20" s="19"/>
      <c r="G20" s="25"/>
      <c r="H20" s="19">
        <f t="shared" si="0"/>
        <v>0</v>
      </c>
      <c r="I20" s="19">
        <f t="shared" si="1"/>
        <v>0</v>
      </c>
      <c r="J20" s="35" t="s">
        <v>36</v>
      </c>
      <c r="K20" s="36"/>
      <c r="L20" s="24"/>
      <c r="M20" s="24"/>
      <c r="N20" s="19">
        <f>Q20-L20</f>
        <v>0</v>
      </c>
      <c r="O20" s="19"/>
      <c r="P20" s="34"/>
      <c r="Q20" s="21">
        <f t="shared" si="3"/>
        <v>0</v>
      </c>
      <c r="R20" s="27"/>
    </row>
    <row r="21" spans="1:18" x14ac:dyDescent="0.2">
      <c r="A21" s="33">
        <v>16</v>
      </c>
      <c r="B21" s="76" t="s">
        <v>37</v>
      </c>
      <c r="C21" s="77"/>
      <c r="D21" s="24">
        <v>2450708</v>
      </c>
      <c r="E21" s="24">
        <v>3652580</v>
      </c>
      <c r="F21" s="19">
        <v>68731</v>
      </c>
      <c r="G21" s="25">
        <v>68731</v>
      </c>
      <c r="H21" s="19">
        <f t="shared" si="0"/>
        <v>2519439</v>
      </c>
      <c r="I21" s="19">
        <f t="shared" si="1"/>
        <v>3721311</v>
      </c>
      <c r="J21" s="35" t="s">
        <v>38</v>
      </c>
      <c r="K21" s="36"/>
      <c r="L21" s="24">
        <v>21497800</v>
      </c>
      <c r="M21" s="24">
        <v>20578516</v>
      </c>
      <c r="N21" s="19"/>
      <c r="O21" s="19"/>
      <c r="P21" s="34">
        <f>L21+N21</f>
        <v>21497800</v>
      </c>
      <c r="Q21" s="21">
        <f t="shared" si="3"/>
        <v>20578516</v>
      </c>
      <c r="R21" s="27"/>
    </row>
    <row r="22" spans="1:18" x14ac:dyDescent="0.2">
      <c r="A22" s="11">
        <v>17</v>
      </c>
      <c r="B22" s="76" t="s">
        <v>39</v>
      </c>
      <c r="C22" s="77"/>
      <c r="D22" s="19"/>
      <c r="E22" s="19">
        <v>5199466</v>
      </c>
      <c r="F22" s="19"/>
      <c r="G22" s="25"/>
      <c r="H22" s="19">
        <f t="shared" si="0"/>
        <v>0</v>
      </c>
      <c r="I22" s="19">
        <f t="shared" si="1"/>
        <v>5199466</v>
      </c>
      <c r="J22" s="93" t="s">
        <v>40</v>
      </c>
      <c r="K22" s="94"/>
      <c r="L22" s="19">
        <v>1587808</v>
      </c>
      <c r="M22" s="19">
        <v>5152602</v>
      </c>
      <c r="N22" s="19"/>
      <c r="O22" s="19"/>
      <c r="P22" s="34">
        <f t="shared" ref="P22:P25" si="5">L22+N22</f>
        <v>1587808</v>
      </c>
      <c r="Q22" s="21">
        <f t="shared" si="3"/>
        <v>5152602</v>
      </c>
      <c r="R22" s="27"/>
    </row>
    <row r="23" spans="1:18" x14ac:dyDescent="0.2">
      <c r="A23" s="11">
        <v>18</v>
      </c>
      <c r="B23" s="76" t="s">
        <v>41</v>
      </c>
      <c r="C23" s="77"/>
      <c r="D23" s="25"/>
      <c r="E23" s="25"/>
      <c r="F23" s="19">
        <v>21497800</v>
      </c>
      <c r="G23" s="25">
        <v>20578516</v>
      </c>
      <c r="H23" s="19">
        <f t="shared" si="0"/>
        <v>21497800</v>
      </c>
      <c r="I23" s="19">
        <f t="shared" si="1"/>
        <v>20578516</v>
      </c>
      <c r="J23" s="37"/>
      <c r="K23" s="38"/>
      <c r="L23" s="19"/>
      <c r="M23" s="19"/>
      <c r="N23" s="19"/>
      <c r="O23" s="19"/>
      <c r="P23" s="34"/>
      <c r="Q23" s="21"/>
      <c r="R23" s="27"/>
    </row>
    <row r="24" spans="1:18" s="32" customFormat="1" x14ac:dyDescent="0.2">
      <c r="A24" s="39">
        <v>19</v>
      </c>
      <c r="B24" s="95" t="s">
        <v>42</v>
      </c>
      <c r="C24" s="96"/>
      <c r="D24" s="29">
        <f>SUM(D20:D23)</f>
        <v>2450708</v>
      </c>
      <c r="E24" s="29">
        <f>SUM(E20:E23)</f>
        <v>8852046</v>
      </c>
      <c r="F24" s="29">
        <f>SUM(F20:F23)</f>
        <v>21566531</v>
      </c>
      <c r="G24" s="29">
        <f>SUM(G20:G23)</f>
        <v>20647247</v>
      </c>
      <c r="H24" s="12">
        <f t="shared" si="0"/>
        <v>24017239</v>
      </c>
      <c r="I24" s="12">
        <f t="shared" si="1"/>
        <v>29499293</v>
      </c>
      <c r="J24" s="95" t="s">
        <v>43</v>
      </c>
      <c r="K24" s="96"/>
      <c r="L24" s="12">
        <f>SUM(L20:L22)</f>
        <v>23085608</v>
      </c>
      <c r="M24" s="12">
        <f>SUM(M20:M22)</f>
        <v>25731118</v>
      </c>
      <c r="N24" s="12">
        <f>SUM(N20:N22)</f>
        <v>0</v>
      </c>
      <c r="O24" s="12">
        <f>SUM(O20:O22)</f>
        <v>0</v>
      </c>
      <c r="P24" s="40">
        <f t="shared" si="5"/>
        <v>23085608</v>
      </c>
      <c r="Q24" s="21">
        <f t="shared" si="3"/>
        <v>25731118</v>
      </c>
      <c r="R24" s="18"/>
    </row>
    <row r="25" spans="1:18" s="32" customFormat="1" x14ac:dyDescent="0.2">
      <c r="A25" s="39">
        <v>20</v>
      </c>
      <c r="B25" s="97" t="s">
        <v>44</v>
      </c>
      <c r="C25" s="98"/>
      <c r="D25" s="29">
        <f>D18+D24</f>
        <v>69810381</v>
      </c>
      <c r="E25" s="29">
        <f>E18+E24</f>
        <v>92300045</v>
      </c>
      <c r="F25" s="29">
        <f>F18+F24</f>
        <v>21566531</v>
      </c>
      <c r="G25" s="29">
        <f>G18+G24</f>
        <v>20647247</v>
      </c>
      <c r="H25" s="12">
        <f t="shared" si="0"/>
        <v>91376912</v>
      </c>
      <c r="I25" s="12">
        <f t="shared" si="1"/>
        <v>112947292</v>
      </c>
      <c r="J25" s="83" t="s">
        <v>45</v>
      </c>
      <c r="K25" s="83"/>
      <c r="L25" s="12">
        <f>L18+L24</f>
        <v>69810381</v>
      </c>
      <c r="M25" s="12">
        <f>M18+M24</f>
        <v>144210705</v>
      </c>
      <c r="N25" s="12">
        <f>N18+N24</f>
        <v>21566531</v>
      </c>
      <c r="O25" s="12">
        <f>O18+O24</f>
        <v>20219521</v>
      </c>
      <c r="P25" s="40">
        <f t="shared" si="5"/>
        <v>91376912</v>
      </c>
      <c r="Q25" s="21">
        <f t="shared" si="3"/>
        <v>164430226</v>
      </c>
      <c r="R25" s="18"/>
    </row>
    <row r="26" spans="1:18" x14ac:dyDescent="0.2">
      <c r="A26" s="11">
        <v>22</v>
      </c>
      <c r="B26" s="90" t="s">
        <v>46</v>
      </c>
      <c r="C26" s="91"/>
      <c r="D26" s="12"/>
      <c r="E26" s="12"/>
      <c r="F26" s="19"/>
      <c r="G26" s="19"/>
      <c r="H26" s="12"/>
      <c r="I26" s="19">
        <f t="shared" si="1"/>
        <v>0</v>
      </c>
      <c r="J26" s="83" t="s">
        <v>47</v>
      </c>
      <c r="K26" s="83"/>
      <c r="L26" s="12"/>
      <c r="M26" s="12"/>
      <c r="N26" s="19">
        <f>Q26-L26</f>
        <v>0</v>
      </c>
      <c r="O26" s="20"/>
      <c r="P26" s="30"/>
      <c r="Q26" s="21">
        <f t="shared" si="3"/>
        <v>0</v>
      </c>
      <c r="R26" s="18"/>
    </row>
    <row r="27" spans="1:18" x14ac:dyDescent="0.2">
      <c r="A27" s="11">
        <v>23</v>
      </c>
      <c r="B27" s="84" t="s">
        <v>48</v>
      </c>
      <c r="C27" s="85"/>
      <c r="D27" s="19"/>
      <c r="E27" s="19">
        <v>16005152</v>
      </c>
      <c r="F27" s="19"/>
      <c r="G27" s="19"/>
      <c r="H27" s="19"/>
      <c r="I27" s="19">
        <f t="shared" si="1"/>
        <v>16005152</v>
      </c>
      <c r="J27" s="92" t="s">
        <v>49</v>
      </c>
      <c r="K27" s="92"/>
      <c r="L27" s="19">
        <v>58390073</v>
      </c>
      <c r="M27" s="19">
        <v>68234162</v>
      </c>
      <c r="N27" s="19">
        <v>330200</v>
      </c>
      <c r="O27" s="20">
        <v>427726</v>
      </c>
      <c r="P27" s="21">
        <f>L27+N27</f>
        <v>58720273</v>
      </c>
      <c r="Q27" s="21">
        <f t="shared" si="3"/>
        <v>68661888</v>
      </c>
      <c r="R27" s="22"/>
    </row>
    <row r="28" spans="1:18" x14ac:dyDescent="0.2">
      <c r="A28" s="11">
        <v>24</v>
      </c>
      <c r="B28" s="72" t="s">
        <v>50</v>
      </c>
      <c r="C28" s="73"/>
      <c r="D28" s="19"/>
      <c r="E28" s="19"/>
      <c r="F28" s="19">
        <f>H28-D28</f>
        <v>0</v>
      </c>
      <c r="G28" s="19"/>
      <c r="H28" s="19"/>
      <c r="I28" s="19">
        <f t="shared" si="1"/>
        <v>0</v>
      </c>
      <c r="J28" s="35" t="s">
        <v>51</v>
      </c>
      <c r="K28" s="36"/>
      <c r="L28" s="41">
        <v>106362690</v>
      </c>
      <c r="M28" s="41">
        <v>176800009</v>
      </c>
      <c r="N28" s="19"/>
      <c r="O28" s="20"/>
      <c r="P28" s="21">
        <f t="shared" ref="P28:P37" si="6">L28+N28</f>
        <v>106362690</v>
      </c>
      <c r="Q28" s="21">
        <f t="shared" si="3"/>
        <v>176800009</v>
      </c>
      <c r="R28" s="22"/>
    </row>
    <row r="29" spans="1:18" x14ac:dyDescent="0.2">
      <c r="A29" s="11">
        <v>25</v>
      </c>
      <c r="B29" s="72" t="s">
        <v>52</v>
      </c>
      <c r="C29" s="73"/>
      <c r="D29" s="19"/>
      <c r="E29" s="19"/>
      <c r="F29" s="19">
        <f>H29-D29</f>
        <v>0</v>
      </c>
      <c r="G29" s="19"/>
      <c r="H29" s="19"/>
      <c r="I29" s="19">
        <f t="shared" si="1"/>
        <v>0</v>
      </c>
      <c r="J29" s="19" t="s">
        <v>53</v>
      </c>
      <c r="K29" s="19"/>
      <c r="L29" s="19"/>
      <c r="M29" s="19"/>
      <c r="N29" s="19"/>
      <c r="O29" s="20"/>
      <c r="P29" s="21">
        <f t="shared" si="6"/>
        <v>0</v>
      </c>
      <c r="Q29" s="21">
        <f t="shared" si="3"/>
        <v>0</v>
      </c>
      <c r="R29" s="22"/>
    </row>
    <row r="30" spans="1:18" x14ac:dyDescent="0.2">
      <c r="A30" s="11">
        <v>26</v>
      </c>
      <c r="B30" s="72" t="s">
        <v>54</v>
      </c>
      <c r="C30" s="73"/>
      <c r="D30" s="19"/>
      <c r="E30" s="19"/>
      <c r="F30" s="19">
        <f>H30-D30</f>
        <v>0</v>
      </c>
      <c r="G30" s="19"/>
      <c r="H30" s="19"/>
      <c r="I30" s="19">
        <f t="shared" si="1"/>
        <v>0</v>
      </c>
      <c r="J30" s="35" t="s">
        <v>55</v>
      </c>
      <c r="K30" s="36"/>
      <c r="L30" s="19"/>
      <c r="M30" s="19"/>
      <c r="N30" s="19"/>
      <c r="O30" s="20"/>
      <c r="P30" s="21">
        <f t="shared" si="6"/>
        <v>0</v>
      </c>
      <c r="Q30" s="21">
        <f t="shared" si="3"/>
        <v>0</v>
      </c>
      <c r="R30" s="22"/>
    </row>
    <row r="31" spans="1:18" x14ac:dyDescent="0.2">
      <c r="A31" s="33">
        <v>28</v>
      </c>
      <c r="B31" s="84" t="s">
        <v>25</v>
      </c>
      <c r="C31" s="85"/>
      <c r="D31" s="19">
        <v>16429656</v>
      </c>
      <c r="E31" s="19">
        <v>110351588</v>
      </c>
      <c r="F31" s="19">
        <v>0</v>
      </c>
      <c r="G31" s="19"/>
      <c r="H31" s="19">
        <f>D31+F31</f>
        <v>16429656</v>
      </c>
      <c r="I31" s="19">
        <f t="shared" si="1"/>
        <v>110351588</v>
      </c>
      <c r="J31" s="86" t="s">
        <v>34</v>
      </c>
      <c r="K31" s="87"/>
      <c r="L31" s="19"/>
      <c r="M31" s="19"/>
      <c r="N31" s="19">
        <v>0</v>
      </c>
      <c r="O31" s="20"/>
      <c r="P31" s="21">
        <f t="shared" si="6"/>
        <v>0</v>
      </c>
      <c r="Q31" s="21">
        <f t="shared" si="3"/>
        <v>0</v>
      </c>
      <c r="R31" s="22"/>
    </row>
    <row r="32" spans="1:18" x14ac:dyDescent="0.2">
      <c r="A32" s="11">
        <v>29</v>
      </c>
      <c r="B32" s="88" t="s">
        <v>56</v>
      </c>
      <c r="C32" s="89"/>
      <c r="D32" s="19"/>
      <c r="E32" s="19"/>
      <c r="F32" s="19">
        <f>H32-D32</f>
        <v>0</v>
      </c>
      <c r="G32" s="19"/>
      <c r="H32" s="19"/>
      <c r="I32" s="19">
        <f t="shared" si="1"/>
        <v>0</v>
      </c>
      <c r="J32" s="84" t="s">
        <v>57</v>
      </c>
      <c r="K32" s="85"/>
      <c r="L32" s="19">
        <v>330200</v>
      </c>
      <c r="M32" s="19"/>
      <c r="N32" s="19">
        <v>0</v>
      </c>
      <c r="O32" s="20"/>
      <c r="P32" s="21">
        <f t="shared" si="6"/>
        <v>330200</v>
      </c>
      <c r="Q32" s="21">
        <f t="shared" si="3"/>
        <v>0</v>
      </c>
      <c r="R32" s="22"/>
    </row>
    <row r="33" spans="1:18" x14ac:dyDescent="0.2">
      <c r="A33" s="11">
        <v>30</v>
      </c>
      <c r="B33" s="88" t="s">
        <v>58</v>
      </c>
      <c r="C33" s="89"/>
      <c r="D33" s="19"/>
      <c r="E33" s="19"/>
      <c r="F33" s="19"/>
      <c r="G33" s="19"/>
      <c r="H33" s="19">
        <f>SUM(D33:F33)</f>
        <v>0</v>
      </c>
      <c r="I33" s="19">
        <f t="shared" si="1"/>
        <v>0</v>
      </c>
      <c r="J33" s="84" t="s">
        <v>59</v>
      </c>
      <c r="K33" s="85"/>
      <c r="L33" s="19">
        <v>23136656</v>
      </c>
      <c r="M33" s="19"/>
      <c r="N33" s="19">
        <v>0</v>
      </c>
      <c r="O33" s="20"/>
      <c r="P33" s="21">
        <f t="shared" si="6"/>
        <v>23136656</v>
      </c>
      <c r="Q33" s="21">
        <f t="shared" si="3"/>
        <v>0</v>
      </c>
      <c r="R33" s="22"/>
    </row>
    <row r="34" spans="1:18" x14ac:dyDescent="0.2">
      <c r="A34" s="11">
        <v>31</v>
      </c>
      <c r="B34" s="72" t="s">
        <v>60</v>
      </c>
      <c r="C34" s="73"/>
      <c r="D34" s="19">
        <v>171789963</v>
      </c>
      <c r="E34" s="19">
        <v>170588091</v>
      </c>
      <c r="F34" s="19">
        <v>0</v>
      </c>
      <c r="G34" s="19"/>
      <c r="H34" s="19">
        <f>SUM(D34+F34)</f>
        <v>171789963</v>
      </c>
      <c r="I34" s="19">
        <f t="shared" si="1"/>
        <v>170588091</v>
      </c>
      <c r="J34" s="74"/>
      <c r="K34" s="75"/>
      <c r="L34" s="19"/>
      <c r="M34" s="19"/>
      <c r="N34" s="19">
        <v>0</v>
      </c>
      <c r="O34" s="20"/>
      <c r="P34" s="21">
        <f t="shared" si="6"/>
        <v>0</v>
      </c>
      <c r="Q34" s="21">
        <f t="shared" si="3"/>
        <v>0</v>
      </c>
      <c r="R34" s="22"/>
    </row>
    <row r="35" spans="1:18" x14ac:dyDescent="0.2">
      <c r="A35" s="11">
        <v>32</v>
      </c>
      <c r="B35" s="76" t="s">
        <v>61</v>
      </c>
      <c r="C35" s="77"/>
      <c r="D35" s="19"/>
      <c r="E35" s="19"/>
      <c r="F35" s="19">
        <v>330200</v>
      </c>
      <c r="G35" s="19"/>
      <c r="H35" s="19">
        <f>SUM(D35+F35)</f>
        <v>330200</v>
      </c>
      <c r="I35" s="19">
        <f t="shared" si="1"/>
        <v>0</v>
      </c>
      <c r="J35" s="42"/>
      <c r="K35" s="43"/>
      <c r="L35" s="19"/>
      <c r="M35" s="19"/>
      <c r="N35" s="19"/>
      <c r="O35" s="20"/>
      <c r="P35" s="21">
        <f t="shared" si="6"/>
        <v>0</v>
      </c>
      <c r="Q35" s="21">
        <f t="shared" si="3"/>
        <v>0</v>
      </c>
      <c r="R35" s="22"/>
    </row>
    <row r="36" spans="1:18" s="32" customFormat="1" x14ac:dyDescent="0.2">
      <c r="A36" s="39">
        <v>33</v>
      </c>
      <c r="B36" s="78" t="s">
        <v>62</v>
      </c>
      <c r="C36" s="79"/>
      <c r="D36" s="44">
        <f>SUM(D27:D35)</f>
        <v>188219619</v>
      </c>
      <c r="E36" s="44">
        <f>SUM(E27:E35)</f>
        <v>296944831</v>
      </c>
      <c r="F36" s="44">
        <f>SUM(F27:F35)</f>
        <v>330200</v>
      </c>
      <c r="G36" s="44">
        <f>SUM(G27:G35)</f>
        <v>0</v>
      </c>
      <c r="H36" s="44">
        <f>SUM(H27:H35)</f>
        <v>188549819</v>
      </c>
      <c r="I36" s="12">
        <f t="shared" si="1"/>
        <v>296944831</v>
      </c>
      <c r="J36" s="80" t="s">
        <v>63</v>
      </c>
      <c r="K36" s="81"/>
      <c r="L36" s="12">
        <f>SUM(L27:L33)</f>
        <v>188219619</v>
      </c>
      <c r="M36" s="12">
        <f>SUM(M27:M33)</f>
        <v>245034171</v>
      </c>
      <c r="N36" s="12">
        <f>SUM(N27:N33)</f>
        <v>330200</v>
      </c>
      <c r="O36" s="12">
        <f>SUM(O27:O33)</f>
        <v>427726</v>
      </c>
      <c r="P36" s="30">
        <f t="shared" si="6"/>
        <v>188549819</v>
      </c>
      <c r="Q36" s="30">
        <f t="shared" si="3"/>
        <v>245461897</v>
      </c>
      <c r="R36" s="18"/>
    </row>
    <row r="37" spans="1:18" s="32" customFormat="1" x14ac:dyDescent="0.2">
      <c r="A37" s="39">
        <v>34</v>
      </c>
      <c r="B37" s="82" t="s">
        <v>64</v>
      </c>
      <c r="C37" s="82"/>
      <c r="D37" s="45">
        <f>D25+D36</f>
        <v>258030000</v>
      </c>
      <c r="E37" s="45">
        <f>E25+E36</f>
        <v>389244876</v>
      </c>
      <c r="F37" s="45">
        <f>F25+F36</f>
        <v>21896731</v>
      </c>
      <c r="G37" s="45">
        <f>G25+G36</f>
        <v>20647247</v>
      </c>
      <c r="H37" s="45">
        <f>H25+H36</f>
        <v>279926731</v>
      </c>
      <c r="I37" s="12">
        <f t="shared" si="1"/>
        <v>409892123</v>
      </c>
      <c r="J37" s="83" t="s">
        <v>65</v>
      </c>
      <c r="K37" s="83"/>
      <c r="L37" s="46">
        <f>L36+L25</f>
        <v>258030000</v>
      </c>
      <c r="M37" s="46">
        <f>M36+M25</f>
        <v>389244876</v>
      </c>
      <c r="N37" s="46">
        <f>N36+N25</f>
        <v>21896731</v>
      </c>
      <c r="O37" s="46">
        <f>O36+O25</f>
        <v>20647247</v>
      </c>
      <c r="P37" s="30">
        <f t="shared" si="6"/>
        <v>279926731</v>
      </c>
      <c r="Q37" s="30">
        <f t="shared" si="3"/>
        <v>409892123</v>
      </c>
      <c r="R37" s="47"/>
    </row>
    <row r="38" spans="1:18" ht="13.5" thickBot="1" x14ac:dyDescent="0.25">
      <c r="A38" s="48">
        <v>35</v>
      </c>
      <c r="B38" s="64" t="s">
        <v>66</v>
      </c>
      <c r="C38" s="65"/>
      <c r="D38" s="49"/>
      <c r="E38" s="49"/>
      <c r="F38" s="49"/>
      <c r="G38" s="49"/>
      <c r="H38" s="49"/>
      <c r="I38" s="50"/>
      <c r="J38" s="66" t="s">
        <v>66</v>
      </c>
      <c r="K38" s="67"/>
      <c r="L38" s="49"/>
      <c r="M38" s="49"/>
      <c r="N38" s="49"/>
      <c r="O38" s="50"/>
      <c r="P38" s="51"/>
      <c r="Q38" s="51"/>
      <c r="R38" s="52"/>
    </row>
    <row r="39" spans="1:18" ht="12.75" customHeight="1" thickBot="1" x14ac:dyDescent="0.25">
      <c r="A39" s="53">
        <v>36</v>
      </c>
      <c r="B39" s="68" t="s">
        <v>67</v>
      </c>
      <c r="C39" s="69"/>
      <c r="D39" s="54">
        <v>83789329</v>
      </c>
      <c r="E39" s="54">
        <v>209804739</v>
      </c>
      <c r="F39" s="54">
        <v>0</v>
      </c>
      <c r="G39" s="54">
        <v>0</v>
      </c>
      <c r="H39" s="54">
        <f>D39+F39</f>
        <v>83789329</v>
      </c>
      <c r="I39" s="54">
        <f>E39+G39</f>
        <v>209804739</v>
      </c>
      <c r="J39" s="54" t="s">
        <v>68</v>
      </c>
      <c r="K39" s="54"/>
      <c r="L39" s="54">
        <v>234614192</v>
      </c>
      <c r="M39" s="54">
        <v>363513758</v>
      </c>
      <c r="N39" s="54">
        <v>21896731</v>
      </c>
      <c r="O39" s="55">
        <v>20647247</v>
      </c>
      <c r="P39" s="56">
        <f>L39+N39</f>
        <v>256510923</v>
      </c>
      <c r="Q39" s="56">
        <f>M39+O39</f>
        <v>384161005</v>
      </c>
      <c r="R39" s="57"/>
    </row>
    <row r="40" spans="1:18" ht="12.75" customHeight="1" thickBot="1" x14ac:dyDescent="0.25">
      <c r="A40" s="58">
        <v>37</v>
      </c>
      <c r="B40" s="70" t="s">
        <v>33</v>
      </c>
      <c r="C40" s="71"/>
      <c r="D40" s="59">
        <v>174240671</v>
      </c>
      <c r="E40" s="59">
        <v>179440137</v>
      </c>
      <c r="F40" s="60">
        <v>21896731</v>
      </c>
      <c r="G40" s="60">
        <v>20647247</v>
      </c>
      <c r="H40" s="54">
        <f>D40+F40</f>
        <v>196137402</v>
      </c>
      <c r="I40" s="54">
        <f>E40+G40</f>
        <v>200087384</v>
      </c>
      <c r="J40" s="59" t="s">
        <v>34</v>
      </c>
      <c r="K40" s="59"/>
      <c r="L40" s="59">
        <v>23415808</v>
      </c>
      <c r="M40" s="59">
        <v>25731118</v>
      </c>
      <c r="N40" s="59">
        <v>0</v>
      </c>
      <c r="O40" s="61">
        <v>0</v>
      </c>
      <c r="P40" s="62">
        <f>L40+N40</f>
        <v>23415808</v>
      </c>
      <c r="Q40" s="62">
        <f>M40+O40</f>
        <v>25731118</v>
      </c>
      <c r="R40" s="57"/>
    </row>
    <row r="41" spans="1:18" x14ac:dyDescent="0.2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18" x14ac:dyDescent="0.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 ht="15.75" x14ac:dyDescent="0.25">
      <c r="A43" s="6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x14ac:dyDescent="0.25">
      <c r="A44" s="6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  <row r="46" spans="1:18" x14ac:dyDescent="0.2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</row>
    <row r="47" spans="1:18" x14ac:dyDescent="0.2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</row>
    <row r="48" spans="1:18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</row>
    <row r="49" spans="1:18" x14ac:dyDescent="0.2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</row>
    <row r="50" spans="1:18" x14ac:dyDescent="0.2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</row>
  </sheetData>
  <mergeCells count="81">
    <mergeCell ref="A4:A6"/>
    <mergeCell ref="B4:C6"/>
    <mergeCell ref="D4:E4"/>
    <mergeCell ref="F4:G4"/>
    <mergeCell ref="H4:I4"/>
    <mergeCell ref="A1:Q1"/>
    <mergeCell ref="A2:I2"/>
    <mergeCell ref="K2:Q2"/>
    <mergeCell ref="A3:I3"/>
    <mergeCell ref="K3:Q3"/>
    <mergeCell ref="P5:P6"/>
    <mergeCell ref="Q5:Q6"/>
    <mergeCell ref="B7:C7"/>
    <mergeCell ref="J7:K7"/>
    <mergeCell ref="B8:C8"/>
    <mergeCell ref="J8:K8"/>
    <mergeCell ref="J4:K6"/>
    <mergeCell ref="L4:M4"/>
    <mergeCell ref="N4:O4"/>
    <mergeCell ref="P4:Q4"/>
    <mergeCell ref="D5:D6"/>
    <mergeCell ref="E5:E6"/>
    <mergeCell ref="H5:H6"/>
    <mergeCell ref="I5:I6"/>
    <mergeCell ref="L5:L6"/>
    <mergeCell ref="M5:M6"/>
    <mergeCell ref="B9:C9"/>
    <mergeCell ref="J9:K9"/>
    <mergeCell ref="B10:C10"/>
    <mergeCell ref="J10:K10"/>
    <mergeCell ref="B11:C11"/>
    <mergeCell ref="J11:K11"/>
    <mergeCell ref="B12:C12"/>
    <mergeCell ref="J12:K12"/>
    <mergeCell ref="B13:C13"/>
    <mergeCell ref="J13:K13"/>
    <mergeCell ref="B14:C14"/>
    <mergeCell ref="J14:K14"/>
    <mergeCell ref="B15:C15"/>
    <mergeCell ref="J15:K15"/>
    <mergeCell ref="B16:C16"/>
    <mergeCell ref="J16:K16"/>
    <mergeCell ref="B17:C17"/>
    <mergeCell ref="J17:K17"/>
    <mergeCell ref="B25:C25"/>
    <mergeCell ref="J25:K25"/>
    <mergeCell ref="B18:C18"/>
    <mergeCell ref="J18:K18"/>
    <mergeCell ref="B19:C19"/>
    <mergeCell ref="J19:K19"/>
    <mergeCell ref="B20:C20"/>
    <mergeCell ref="B21:C21"/>
    <mergeCell ref="B22:C22"/>
    <mergeCell ref="J22:K22"/>
    <mergeCell ref="B23:C23"/>
    <mergeCell ref="B24:C24"/>
    <mergeCell ref="J24:K24"/>
    <mergeCell ref="B33:C33"/>
    <mergeCell ref="J33:K33"/>
    <mergeCell ref="B26:C26"/>
    <mergeCell ref="J26:K26"/>
    <mergeCell ref="B27:C27"/>
    <mergeCell ref="J27:K27"/>
    <mergeCell ref="B28:C28"/>
    <mergeCell ref="B29:C29"/>
    <mergeCell ref="B30:C30"/>
    <mergeCell ref="B31:C31"/>
    <mergeCell ref="J31:K31"/>
    <mergeCell ref="B32:C32"/>
    <mergeCell ref="J32:K32"/>
    <mergeCell ref="B38:C38"/>
    <mergeCell ref="J38:K38"/>
    <mergeCell ref="B39:C39"/>
    <mergeCell ref="B40:C40"/>
    <mergeCell ref="B34:C34"/>
    <mergeCell ref="J34:K34"/>
    <mergeCell ref="B35:C35"/>
    <mergeCell ref="B36:C36"/>
    <mergeCell ref="J36:K36"/>
    <mergeCell ref="B37:C37"/>
    <mergeCell ref="J37:K37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Összevont_KV-i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2019-05-29T09:12:24Z</dcterms:created>
  <dcterms:modified xsi:type="dcterms:W3CDTF">2019-05-29T09:39:25Z</dcterms:modified>
</cp:coreProperties>
</file>