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KT ülés 0928\Előirányzat módosítás\"/>
    </mc:Choice>
  </mc:AlternateContent>
  <xr:revisionPtr revIDLastSave="0" documentId="13_ncr:1_{531C74FA-498C-46E3-8129-7E852916CD52}" xr6:coauthVersionLast="45" xr6:coauthVersionMax="45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9" l="1"/>
  <c r="E11" i="9"/>
  <c r="F16" i="8" l="1"/>
  <c r="E12" i="8"/>
  <c r="D16" i="8"/>
  <c r="F41" i="6" l="1"/>
  <c r="D41" i="6"/>
  <c r="F60" i="5"/>
  <c r="D60" i="5"/>
  <c r="E212" i="2" l="1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G329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40" i="6"/>
  <c r="E39" i="6"/>
  <c r="E37" i="6"/>
  <c r="E32" i="6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39" i="4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F27" i="9"/>
  <c r="E27" i="9"/>
  <c r="F23" i="9"/>
  <c r="E23" i="9"/>
  <c r="F26" i="9"/>
  <c r="E26" i="9"/>
  <c r="F10" i="9"/>
  <c r="E10" i="9"/>
  <c r="E15" i="9"/>
  <c r="F15" i="9"/>
  <c r="G23" i="1"/>
  <c r="F23" i="1"/>
  <c r="F6" i="9"/>
  <c r="E6" i="9"/>
  <c r="E17" i="9"/>
  <c r="F17" i="9"/>
  <c r="E30" i="9"/>
  <c r="F30" i="9"/>
  <c r="E7" i="9"/>
  <c r="F7" i="9"/>
  <c r="E16" i="9"/>
  <c r="F16" i="9"/>
  <c r="E20" i="9"/>
  <c r="F20" i="9"/>
  <c r="E25" i="9"/>
  <c r="F25" i="9"/>
  <c r="E29" i="9"/>
  <c r="F29" i="9"/>
  <c r="E9" i="9"/>
  <c r="F9" i="9"/>
  <c r="E24" i="9"/>
  <c r="F24" i="9"/>
  <c r="E18" i="9"/>
  <c r="F18" i="9"/>
  <c r="E31" i="9"/>
  <c r="F31" i="9"/>
  <c r="F28" i="9"/>
  <c r="E28" i="9"/>
  <c r="E19" i="9"/>
  <c r="F19" i="9"/>
  <c r="E21" i="9"/>
  <c r="F21" i="9"/>
  <c r="E13" i="9"/>
  <c r="F13" i="9"/>
</calcChain>
</file>

<file path=xl/sharedStrings.xml><?xml version="1.0" encoding="utf-8"?>
<sst xmlns="http://schemas.openxmlformats.org/spreadsheetml/2006/main" count="1367" uniqueCount="915">
  <si>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</si>
  <si>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</si>
  <si>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</si>
  <si>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</si>
  <si>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</si>
  <si>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</si>
  <si>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</si>
  <si>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</si>
  <si>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</si>
  <si>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</si>
  <si>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</si>
  <si>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</si>
  <si>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</si>
  <si>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</si>
  <si>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</si>
  <si>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</si>
  <si>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</si>
  <si>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</si>
  <si>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</si>
  <si>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</si>
  <si>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</si>
  <si>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</si>
  <si>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</si>
  <si>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</si>
  <si>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</si>
  <si>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</si>
  <si>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</si>
  <si>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</si>
  <si>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</si>
  <si>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</si>
  <si>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</si>
  <si>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</si>
  <si>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</si>
  <si>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</si>
  <si>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</si>
  <si>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</si>
  <si>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</si>
  <si>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</si>
  <si>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</si>
  <si>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</si>
  <si>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</si>
  <si>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</si>
  <si>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</si>
  <si>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</si>
  <si>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</si>
  <si>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</si>
  <si>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</si>
  <si>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</si>
  <si>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</si>
  <si>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</si>
  <si>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</si>
  <si>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</si>
  <si>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</si>
  <si>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</si>
  <si>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</si>
  <si>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</si>
  <si>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</si>
  <si>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</si>
  <si>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</si>
  <si>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</si>
  <si>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</si>
  <si>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</si>
  <si>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</si>
  <si>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</si>
  <si>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</si>
  <si>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</si>
  <si>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</si>
  <si>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</si>
  <si>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</si>
  <si>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</si>
  <si>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</si>
  <si>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</si>
  <si>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</si>
  <si>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</si>
  <si>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</si>
  <si>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</si>
  <si>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</si>
  <si>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</si>
  <si>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</si>
  <si>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</si>
  <si>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</si>
  <si>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</si>
  <si>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</si>
  <si>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</si>
  <si>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</si>
  <si>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</si>
  <si>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</si>
  <si>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</si>
  <si>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</si>
  <si>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</si>
  <si>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</si>
  <si>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</si>
  <si>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</si>
  <si>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</si>
  <si>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</si>
  <si>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</si>
  <si>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</si>
  <si>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</si>
  <si>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</si>
  <si>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</si>
  <si>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</si>
  <si>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</si>
  <si>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</si>
  <si>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</si>
  <si>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</si>
  <si>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</si>
  <si>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</si>
  <si>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</si>
  <si>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</si>
  <si>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</si>
  <si>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</si>
  <si>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</si>
  <si>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</si>
  <si>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</si>
  <si>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</si>
  <si>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</si>
  <si>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</si>
  <si>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</si>
  <si>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</si>
  <si>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</si>
  <si>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</si>
  <si>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</si>
  <si>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</si>
  <si>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</si>
  <si>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</si>
  <si>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</si>
  <si>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</si>
  <si>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</si>
  <si>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</si>
  <si>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</si>
  <si>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</si>
  <si>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</si>
  <si>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</si>
  <si>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</si>
  <si>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</si>
  <si>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</si>
  <si>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</si>
  <si>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</si>
  <si>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</si>
  <si>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</si>
  <si>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</si>
  <si>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</si>
  <si>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</si>
  <si>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</si>
  <si>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</si>
  <si>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</si>
  <si>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</si>
  <si>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</si>
  <si>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</si>
  <si>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</si>
  <si>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</si>
  <si>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</si>
  <si>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</si>
  <si>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</si>
  <si>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</si>
  <si>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</si>
  <si>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</si>
  <si>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</si>
  <si>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</si>
  <si>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</si>
  <si>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</si>
  <si>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</si>
  <si>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</si>
  <si>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</si>
  <si>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</si>
  <si>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</si>
  <si>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</si>
  <si>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</si>
  <si>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</si>
  <si>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</si>
  <si>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</si>
  <si>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</si>
  <si>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</si>
  <si>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</si>
  <si>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</si>
  <si>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</si>
  <si>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</si>
  <si>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</si>
  <si>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</si>
  <si>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</si>
  <si>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</si>
  <si>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</si>
  <si>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</si>
  <si>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</si>
  <si>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</si>
  <si>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</si>
  <si>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</si>
  <si>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</si>
  <si>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</si>
  <si>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</si>
  <si>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</si>
  <si>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</si>
  <si>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</si>
  <si>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</si>
  <si>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</si>
  <si>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</si>
  <si>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</si>
  <si>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</si>
  <si>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</si>
  <si>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</si>
  <si>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</si>
  <si>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</si>
  <si>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</si>
  <si>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</si>
  <si>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</si>
  <si>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</si>
  <si>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</si>
  <si>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</si>
  <si>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</si>
  <si>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</si>
  <si>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</si>
  <si>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</si>
  <si>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</si>
  <si>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</si>
  <si>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</si>
  <si>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</si>
  <si>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</si>
  <si>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</si>
  <si>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</si>
  <si>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</si>
  <si>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</si>
  <si>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</si>
  <si>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</si>
  <si>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</si>
  <si>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</si>
  <si>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</si>
  <si>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</si>
  <si>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</si>
  <si>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</si>
  <si>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</si>
  <si>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</si>
  <si>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</si>
  <si>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</si>
  <si>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</si>
  <si>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</si>
  <si>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</si>
  <si>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</si>
  <si>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</si>
  <si>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</si>
  <si>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</si>
  <si>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</si>
  <si>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</si>
  <si>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</si>
  <si>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</si>
  <si>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</si>
  <si>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</si>
  <si>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</si>
  <si>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</si>
  <si>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</si>
  <si>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</si>
  <si>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</si>
  <si>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</si>
  <si>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</si>
  <si>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</si>
  <si>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</si>
  <si>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</si>
  <si>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</si>
  <si>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</si>
  <si>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</si>
  <si>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</si>
  <si>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</si>
  <si>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</si>
  <si>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</si>
  <si>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</si>
  <si>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</si>
  <si>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</si>
  <si>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</si>
  <si>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</si>
  <si>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</si>
  <si>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</si>
  <si>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</si>
  <si>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</si>
  <si>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</si>
  <si>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</si>
  <si>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</si>
  <si>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</si>
  <si>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</si>
  <si>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</si>
  <si>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</si>
  <si>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</si>
  <si>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</si>
  <si>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</si>
  <si>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</si>
  <si>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</si>
  <si>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</si>
  <si>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</si>
  <si>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</si>
  <si>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</si>
  <si>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</si>
  <si>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</si>
  <si>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</si>
  <si>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</si>
  <si>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</si>
  <si>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</si>
  <si>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</si>
  <si>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</si>
  <si>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</si>
  <si>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</si>
  <si>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</si>
  <si>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</si>
  <si>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</si>
  <si>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</si>
  <si>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</si>
  <si>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</si>
  <si>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</si>
  <si>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</si>
  <si>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</si>
  <si>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</si>
  <si>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</si>
  <si>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</si>
  <si>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</si>
  <si>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</si>
  <si>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</si>
  <si>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</si>
  <si>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</si>
  <si>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</si>
  <si>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</si>
  <si>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</si>
  <si>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</si>
  <si>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</si>
  <si>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</si>
  <si>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</si>
  <si>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</si>
  <si>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</si>
  <si>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</si>
  <si>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</si>
  <si>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</si>
  <si>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</si>
  <si>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</si>
  <si>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</si>
  <si>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</si>
  <si>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</si>
  <si>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</si>
  <si>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</si>
  <si>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</si>
  <si>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</si>
  <si>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</si>
  <si>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</si>
  <si>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</si>
  <si>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</si>
  <si>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</si>
  <si>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</si>
  <si>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</si>
  <si>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</si>
  <si>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</si>
  <si>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</si>
  <si>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</si>
  <si>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</si>
  <si>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</si>
  <si>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</si>
  <si>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</si>
  <si>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</si>
  <si>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</si>
  <si>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</si>
  <si>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</si>
  <si>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</si>
  <si>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</si>
  <si>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</si>
  <si>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</si>
  <si>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</si>
  <si>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</si>
  <si>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</si>
  <si>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</si>
  <si>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</si>
  <si>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</si>
  <si>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</si>
  <si>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</si>
  <si>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</si>
  <si>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</si>
  <si>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</si>
  <si>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</si>
  <si>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</si>
  <si>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</si>
  <si>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</si>
  <si>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</si>
  <si>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</si>
  <si>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</si>
  <si>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</si>
  <si>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</si>
  <si>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</si>
  <si>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</si>
  <si>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</si>
  <si>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</si>
  <si>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</si>
  <si>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</si>
  <si>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</si>
  <si>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</si>
  <si>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</si>
  <si>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</si>
  <si>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</si>
  <si>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</si>
  <si>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</si>
  <si>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</si>
  <si>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</si>
  <si>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</si>
  <si>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</si>
  <si>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</si>
  <si>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</si>
  <si>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</si>
  <si>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</si>
  <si>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</si>
  <si>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</si>
  <si>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</si>
  <si>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</si>
  <si>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</si>
  <si>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</si>
  <si>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</si>
  <si>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</si>
  <si>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</si>
  <si>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</si>
  <si>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</si>
  <si>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</si>
  <si>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</si>
  <si>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</si>
  <si>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</si>
  <si>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</si>
  <si>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</si>
  <si>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</si>
  <si>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</si>
  <si>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</si>
  <si>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</si>
  <si>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</si>
  <si>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</si>
  <si>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</si>
  <si>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</si>
  <si>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</si>
  <si>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</si>
  <si>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</si>
  <si>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</si>
  <si>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</si>
  <si>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</si>
  <si>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</si>
  <si>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</si>
  <si>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</si>
  <si>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</si>
  <si>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</si>
  <si>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</si>
  <si>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</si>
  <si>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</si>
  <si>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</si>
  <si>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</si>
  <si>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</si>
  <si>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</si>
  <si>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</si>
  <si>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</si>
  <si>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</si>
  <si>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</si>
  <si>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</si>
  <si>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</si>
  <si>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</si>
  <si>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</si>
  <si>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</si>
  <si>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</si>
  <si>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</si>
  <si>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</si>
  <si>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</si>
  <si>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</si>
  <si>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</si>
  <si>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</si>
  <si>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</si>
  <si>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</si>
  <si>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</si>
  <si>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</si>
  <si>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</si>
  <si>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</si>
  <si>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</si>
  <si>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</si>
  <si>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</si>
  <si>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</si>
  <si>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</si>
  <si>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</si>
  <si>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</si>
  <si>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</si>
  <si>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</si>
  <si>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</si>
  <si>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</si>
  <si>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</si>
  <si>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</si>
  <si>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</si>
  <si>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</si>
  <si>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</si>
  <si>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</si>
  <si>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</si>
  <si>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</si>
  <si>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</si>
  <si>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</si>
  <si>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</si>
  <si>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</si>
  <si>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</si>
  <si>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</si>
  <si>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</si>
  <si>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</si>
  <si>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</si>
  <si>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</si>
  <si>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</si>
  <si>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</si>
  <si>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</si>
  <si>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</si>
  <si>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</si>
  <si>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</si>
  <si>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</si>
  <si>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</si>
  <si>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</si>
  <si>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</si>
  <si>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</si>
  <si>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</si>
  <si>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</si>
  <si>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</si>
  <si>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</si>
  <si>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</si>
  <si>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</si>
  <si>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</si>
  <si>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</si>
  <si>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</si>
  <si>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</si>
  <si>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</si>
  <si>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</si>
  <si>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</si>
  <si>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</si>
  <si>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</si>
  <si>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</si>
  <si>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</si>
  <si>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</si>
  <si>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</si>
  <si>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</si>
  <si>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</si>
  <si>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</si>
  <si>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</si>
  <si>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</si>
  <si>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</si>
  <si>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</si>
  <si>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</si>
  <si>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</si>
  <si>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</si>
  <si>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</si>
  <si>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</si>
  <si>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</si>
  <si>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</si>
  <si>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</si>
  <si>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</si>
  <si>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</si>
  <si>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</si>
  <si>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</si>
  <si>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</si>
  <si>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</si>
  <si>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</si>
  <si>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</si>
  <si>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</si>
  <si>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</si>
  <si>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</si>
  <si>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</si>
  <si>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</si>
  <si>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</si>
  <si>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</si>
  <si>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</si>
  <si>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</si>
  <si>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</si>
  <si>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</si>
  <si>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</si>
  <si>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</si>
  <si>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</si>
  <si>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</si>
  <si>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</si>
  <si>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</si>
  <si>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</si>
  <si>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</si>
  <si>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</si>
  <si>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</si>
  <si>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</si>
  <si>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</si>
  <si>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</si>
  <si>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</si>
  <si>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</si>
  <si>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</si>
  <si>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</si>
  <si>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</si>
  <si>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</si>
  <si>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</si>
  <si>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</si>
  <si>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</si>
  <si>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</si>
  <si>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</si>
  <si>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</si>
  <si>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</si>
  <si>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</si>
  <si>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</si>
  <si>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</si>
  <si>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</si>
  <si>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</si>
  <si>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</si>
  <si>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</si>
  <si>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</si>
  <si>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</si>
  <si>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</si>
  <si>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</si>
  <si>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</si>
  <si>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</si>
  <si>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</si>
  <si>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</si>
  <si>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</si>
  <si>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</si>
  <si>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</si>
  <si>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</si>
  <si>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</si>
  <si>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</si>
  <si>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</si>
  <si>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</si>
  <si>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</si>
  <si>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</si>
  <si>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</si>
  <si>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</si>
  <si>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</si>
  <si>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</si>
  <si>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</si>
  <si>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</si>
  <si>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</si>
  <si>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</si>
  <si>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</si>
  <si>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</si>
  <si>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</si>
  <si>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</si>
  <si>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</si>
  <si>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</si>
  <si>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</si>
  <si>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</si>
  <si>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</si>
  <si>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</si>
  <si>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</si>
  <si>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</si>
  <si>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</si>
  <si>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</si>
  <si>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</si>
  <si>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</si>
  <si>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</si>
  <si>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</si>
  <si>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</si>
  <si>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</si>
  <si>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</si>
  <si>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</si>
  <si>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</si>
  <si>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</si>
  <si>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</si>
  <si>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</si>
  <si>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</si>
  <si>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</si>
  <si>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</si>
  <si>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</si>
  <si>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</si>
  <si>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</si>
  <si>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</si>
  <si>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</si>
  <si>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</si>
  <si>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</si>
  <si>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</si>
  <si>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</si>
  <si>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</si>
  <si>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</si>
  <si>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</si>
  <si>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</si>
  <si>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</si>
  <si>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</si>
  <si>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</si>
  <si>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</si>
  <si>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</si>
  <si>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</si>
  <si>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</si>
  <si>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</si>
  <si>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</si>
  <si>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</si>
  <si>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</si>
  <si>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</si>
  <si>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</si>
  <si>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</si>
  <si>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</si>
  <si>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</si>
  <si>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</si>
  <si>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</si>
  <si>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</si>
  <si>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</si>
  <si>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</si>
  <si>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</si>
  <si>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</si>
  <si>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</si>
  <si>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</si>
  <si>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</si>
  <si>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</si>
  <si>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</si>
  <si>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</si>
  <si>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</si>
  <si>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</si>
  <si>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</si>
  <si>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</si>
  <si>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</si>
  <si>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</si>
  <si>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</si>
  <si>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</si>
  <si>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</si>
  <si>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</si>
  <si>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</si>
  <si>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</si>
  <si>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</si>
  <si>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</si>
  <si>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</si>
  <si>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</si>
  <si>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</si>
  <si>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</si>
  <si>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</si>
  <si>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</si>
  <si>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</si>
  <si>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</si>
  <si>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</si>
  <si>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</si>
  <si>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</si>
  <si>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</si>
  <si>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</si>
  <si>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</si>
  <si>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</si>
  <si>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</si>
  <si>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</si>
  <si>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</si>
  <si>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</si>
  <si>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</si>
  <si>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</si>
  <si>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</si>
  <si>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</si>
  <si>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</si>
  <si>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</si>
  <si>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</si>
  <si>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</si>
  <si>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</si>
  <si>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</si>
  <si>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</si>
  <si>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</si>
  <si>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</si>
  <si>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</si>
  <si>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</si>
  <si>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</si>
  <si>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</si>
  <si>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</si>
  <si>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</si>
  <si>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</si>
  <si>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</si>
  <si>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</si>
  <si>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</si>
  <si>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</si>
  <si>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</si>
  <si>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</si>
  <si>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</si>
  <si>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</si>
  <si>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</si>
  <si>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</si>
  <si>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</si>
  <si>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</si>
  <si>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</si>
  <si>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</si>
  <si>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</si>
  <si>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</si>
  <si>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</si>
  <si>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</si>
  <si>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</si>
  <si>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</si>
  <si>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</si>
  <si>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</si>
  <si>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</si>
  <si>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</si>
  <si>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</si>
  <si>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</si>
  <si>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</si>
  <si>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</si>
  <si>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</si>
  <si>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</si>
  <si>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</si>
  <si>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</si>
  <si>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</si>
  <si>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</si>
  <si>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</si>
  <si>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</si>
  <si>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</si>
  <si>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</si>
  <si>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</si>
  <si>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</si>
  <si>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</si>
  <si>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</si>
  <si>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</si>
  <si>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</si>
  <si>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</si>
  <si>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</si>
  <si>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</si>
  <si>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</si>
  <si>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</si>
  <si>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</si>
  <si>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</si>
  <si>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</si>
  <si>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</si>
  <si>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</si>
  <si>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</si>
  <si>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</si>
  <si>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</si>
  <si>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</si>
  <si>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</si>
  <si>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</si>
  <si>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</si>
  <si>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</si>
  <si>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</si>
  <si>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</si>
  <si>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</si>
  <si>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</si>
  <si>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</si>
  <si>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</si>
  <si>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</si>
  <si>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</si>
  <si>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</si>
  <si>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</si>
  <si>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</si>
  <si>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</si>
  <si>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</si>
  <si>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</si>
  <si>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</si>
  <si>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</si>
  <si>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</si>
  <si>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</si>
  <si>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</si>
  <si>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</si>
  <si>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</si>
  <si>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</si>
  <si>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</si>
  <si>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</si>
  <si>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</si>
  <si>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</si>
  <si>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</si>
  <si>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</si>
  <si>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</si>
  <si>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</si>
  <si>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</si>
  <si>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</si>
  <si>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</si>
  <si>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</si>
  <si>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</si>
  <si>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</si>
  <si>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</si>
  <si>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</si>
  <si>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</si>
  <si>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</si>
  <si>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</si>
  <si>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</si>
  <si>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</si>
  <si>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</si>
  <si>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</si>
  <si>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</si>
  <si>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</si>
  <si>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</si>
  <si>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</si>
  <si>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</si>
  <si>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</si>
  <si>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</si>
  <si>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</si>
  <si>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</si>
  <si>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</si>
  <si>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</si>
  <si>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</si>
  <si>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</si>
  <si>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</si>
  <si>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</si>
  <si>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</si>
  <si>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</si>
  <si>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</si>
  <si>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</si>
  <si>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</si>
  <si>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</si>
  <si>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</si>
  <si>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</si>
  <si>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</si>
  <si>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</si>
  <si>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</si>
  <si>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</si>
  <si>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</si>
  <si>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</si>
  <si>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</si>
  <si>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</si>
  <si>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</si>
  <si>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</si>
  <si>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</si>
  <si>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</si>
  <si>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</si>
  <si>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</si>
  <si>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</si>
  <si>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</si>
  <si>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</si>
  <si>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</si>
  <si>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</si>
  <si>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</si>
  <si>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</si>
  <si>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</si>
  <si>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</si>
  <si>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</si>
  <si>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Módosított előirányzat 2019.12.31.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</si>
  <si>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</si>
  <si>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</si>
  <si>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</si>
  <si>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</si>
  <si>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</si>
  <si>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</si>
  <si>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</si>
  <si>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</si>
  <si>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</si>
  <si>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</si>
  <si>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berendezése</t>
  </si>
  <si>
    <t>szolgálati lakás felújítása</t>
  </si>
  <si>
    <t>melléklet a 7/2020. (IX.28) önkormányzati rendelethez</t>
  </si>
  <si>
    <t>melléklet a 7/2020 (IX.28.) önkormányzati rendelethez</t>
  </si>
  <si>
    <t>melléklet a 7/2020. (IX.28.) rendelethez</t>
  </si>
  <si>
    <t>melléklet a 7/2020.(IX.28.) rendelethez</t>
  </si>
  <si>
    <t>8. melléklet a 7/2020. (IX.28.) rendelethez</t>
  </si>
  <si>
    <t>melléklet a 7/2020 (IX.28.) rendelethez</t>
  </si>
  <si>
    <t>melléklet a 7/2020. (IX.28.)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</si>
</sst>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3" fillId="0" borderId="0" xfId="2" applyFont="1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2" sqref="B2:E2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hidden="1" customWidth="1"/>
    <col min="7" max="7" width="15.7109375" hidden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908</v>
      </c>
    </row>
    <row r="2" spans="1:8" ht="22.5" customHeight="1" x14ac:dyDescent="0.25">
      <c r="B2" s="78" t="s">
        <v>897</v>
      </c>
      <c r="C2" s="78"/>
      <c r="D2" s="78"/>
      <c r="E2" s="79"/>
    </row>
    <row r="3" spans="1:8" ht="24.75" customHeight="1" x14ac:dyDescent="0.25">
      <c r="B3" s="78" t="s">
        <v>1</v>
      </c>
      <c r="C3" s="78"/>
      <c r="D3" s="78"/>
      <c r="E3" s="79"/>
    </row>
    <row r="4" spans="1:8" ht="21" customHeight="1" x14ac:dyDescent="0.25">
      <c r="B4" s="78" t="s">
        <v>2</v>
      </c>
      <c r="C4" s="78"/>
      <c r="D4" s="78"/>
      <c r="E4" s="79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901</v>
      </c>
      <c r="F5" s="2" t="s">
        <v>5</v>
      </c>
      <c r="G5" s="2" t="s">
        <v>895</v>
      </c>
      <c r="H5" s="4"/>
    </row>
    <row r="6" spans="1:8" x14ac:dyDescent="0.25">
      <c r="B6" s="5" t="s">
        <v>6</v>
      </c>
      <c r="C6" s="6">
        <v>23705000</v>
      </c>
      <c r="D6" s="6">
        <f>E6-C6</f>
        <v>2150000</v>
      </c>
      <c r="E6" s="6">
        <v>25855000</v>
      </c>
      <c r="F6" s="6">
        <f>G6-E6</f>
        <v>2744084</v>
      </c>
      <c r="G6" s="6">
        <v>28599084</v>
      </c>
      <c r="H6" s="4"/>
    </row>
    <row r="7" spans="1:8" ht="30" x14ac:dyDescent="0.25">
      <c r="B7" s="7" t="s">
        <v>7</v>
      </c>
      <c r="C7" s="6">
        <v>4510000</v>
      </c>
      <c r="D7" s="6">
        <f t="shared" ref="D7:D15" si="0">E7-C7</f>
        <v>0</v>
      </c>
      <c r="E7" s="6">
        <v>4510000</v>
      </c>
      <c r="F7" s="6">
        <f t="shared" ref="F7:F26" si="1">G7-E7</f>
        <v>450208</v>
      </c>
      <c r="G7" s="6">
        <v>4960208</v>
      </c>
      <c r="H7" s="4"/>
    </row>
    <row r="8" spans="1:8" x14ac:dyDescent="0.25">
      <c r="B8" s="5" t="s">
        <v>8</v>
      </c>
      <c r="C8" s="6">
        <v>34650000</v>
      </c>
      <c r="D8" s="6">
        <f t="shared" si="0"/>
        <v>1377512</v>
      </c>
      <c r="E8" s="6">
        <v>36027512</v>
      </c>
      <c r="F8" s="6">
        <f t="shared" si="1"/>
        <v>16388368</v>
      </c>
      <c r="G8" s="6">
        <v>52415880</v>
      </c>
      <c r="H8" s="4"/>
    </row>
    <row r="9" spans="1:8" x14ac:dyDescent="0.25">
      <c r="B9" s="5" t="s">
        <v>9</v>
      </c>
      <c r="C9" s="6">
        <v>3150000</v>
      </c>
      <c r="D9" s="6">
        <f t="shared" si="0"/>
        <v>0</v>
      </c>
      <c r="E9" s="6">
        <v>3150000</v>
      </c>
      <c r="F9" s="6">
        <f t="shared" si="1"/>
        <v>481500</v>
      </c>
      <c r="G9" s="6">
        <v>3631500</v>
      </c>
      <c r="H9" s="4"/>
    </row>
    <row r="10" spans="1:8" x14ac:dyDescent="0.25">
      <c r="B10" s="5" t="s">
        <v>10</v>
      </c>
      <c r="C10" s="6">
        <v>64900000</v>
      </c>
      <c r="D10" s="6">
        <f t="shared" si="0"/>
        <v>23096565</v>
      </c>
      <c r="E10" s="6">
        <v>87996565</v>
      </c>
      <c r="F10" s="6">
        <f t="shared" si="1"/>
        <v>15085074</v>
      </c>
      <c r="G10" s="6">
        <v>103081639</v>
      </c>
      <c r="H10" s="4"/>
    </row>
    <row r="11" spans="1:8" x14ac:dyDescent="0.25">
      <c r="B11" s="5" t="s">
        <v>11</v>
      </c>
      <c r="C11" s="6">
        <v>3220000</v>
      </c>
      <c r="D11" s="6">
        <f t="shared" si="0"/>
        <v>1880000</v>
      </c>
      <c r="E11" s="6">
        <v>5100000</v>
      </c>
      <c r="F11" s="6">
        <f t="shared" si="1"/>
        <v>9913936</v>
      </c>
      <c r="G11" s="6">
        <v>15013936</v>
      </c>
      <c r="H11" s="4"/>
    </row>
    <row r="12" spans="1:8" x14ac:dyDescent="0.25">
      <c r="B12" s="5" t="s">
        <v>12</v>
      </c>
      <c r="C12" s="6">
        <v>32316000</v>
      </c>
      <c r="D12" s="6">
        <f t="shared" si="0"/>
        <v>1794796</v>
      </c>
      <c r="E12" s="6">
        <v>34110796</v>
      </c>
      <c r="F12" s="6">
        <f t="shared" si="1"/>
        <v>-13510797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6">
        <f t="shared" si="1"/>
        <v>0</v>
      </c>
      <c r="G13" s="6">
        <v>4000000</v>
      </c>
      <c r="H13" s="4"/>
    </row>
    <row r="14" spans="1:8" s="76" customFormat="1" x14ac:dyDescent="0.25">
      <c r="B14" s="8" t="s">
        <v>14</v>
      </c>
      <c r="C14" s="9">
        <v>170451000</v>
      </c>
      <c r="D14" s="9">
        <f t="shared" si="0"/>
        <v>30298873</v>
      </c>
      <c r="E14" s="9">
        <v>200749873</v>
      </c>
      <c r="F14" s="9">
        <f t="shared" si="1"/>
        <v>31552373</v>
      </c>
      <c r="G14" s="9">
        <v>232302246</v>
      </c>
      <c r="H14" s="27"/>
    </row>
    <row r="15" spans="1:8" s="76" customFormat="1" x14ac:dyDescent="0.25">
      <c r="B15" s="8" t="s">
        <v>15</v>
      </c>
      <c r="C15" s="9">
        <v>4000000</v>
      </c>
      <c r="D15" s="9">
        <f t="shared" si="0"/>
        <v>150000</v>
      </c>
      <c r="E15" s="9">
        <v>4150000</v>
      </c>
      <c r="F15" s="9">
        <f t="shared" si="1"/>
        <v>41006</v>
      </c>
      <c r="G15" s="9">
        <v>4191006</v>
      </c>
      <c r="H15" s="27"/>
    </row>
    <row r="16" spans="1:8" x14ac:dyDescent="0.25">
      <c r="B16" s="10" t="s">
        <v>16</v>
      </c>
      <c r="C16" s="11">
        <f t="shared" ref="C16:D16" si="2">C14+C15</f>
        <v>174451000</v>
      </c>
      <c r="D16" s="11">
        <f t="shared" si="2"/>
        <v>30448873</v>
      </c>
      <c r="E16" s="11">
        <f>E14+E15</f>
        <v>204899873</v>
      </c>
      <c r="F16" s="74">
        <f t="shared" si="1"/>
        <v>31593379</v>
      </c>
      <c r="G16" s="74">
        <f>G14+G15</f>
        <v>236493252</v>
      </c>
      <c r="H16" s="4"/>
    </row>
    <row r="17" spans="2:8" ht="30" x14ac:dyDescent="0.25">
      <c r="B17" s="7" t="s">
        <v>17</v>
      </c>
      <c r="C17" s="6">
        <v>104144800</v>
      </c>
      <c r="D17" s="6">
        <f>E17-C17</f>
        <v>1000000</v>
      </c>
      <c r="E17" s="6">
        <v>105144800</v>
      </c>
      <c r="F17" s="6">
        <f t="shared" si="1"/>
        <v>-4940052</v>
      </c>
      <c r="G17" s="6">
        <v>100204748</v>
      </c>
      <c r="H17" s="4"/>
    </row>
    <row r="18" spans="2:8" ht="30" x14ac:dyDescent="0.25">
      <c r="B18" s="7" t="s">
        <v>18</v>
      </c>
      <c r="C18" s="6">
        <v>31264800</v>
      </c>
      <c r="D18" s="6">
        <f t="shared" ref="D18:D25" si="3">E18-C18</f>
        <v>0</v>
      </c>
      <c r="E18" s="6">
        <v>31264800</v>
      </c>
      <c r="F18" s="6">
        <f t="shared" si="1"/>
        <v>29816318</v>
      </c>
      <c r="G18" s="6">
        <v>61081118</v>
      </c>
      <c r="H18" s="4"/>
    </row>
    <row r="19" spans="2:8" x14ac:dyDescent="0.25">
      <c r="B19" s="7" t="s">
        <v>19</v>
      </c>
      <c r="C19" s="6">
        <v>15520000</v>
      </c>
      <c r="D19" s="6">
        <f t="shared" si="3"/>
        <v>-6950000</v>
      </c>
      <c r="E19" s="6">
        <v>8570000</v>
      </c>
      <c r="F19" s="6">
        <f t="shared" si="1"/>
        <v>26886625</v>
      </c>
      <c r="G19" s="6">
        <v>35456625</v>
      </c>
      <c r="H19" s="4"/>
    </row>
    <row r="20" spans="2:8" x14ac:dyDescent="0.25">
      <c r="B20" s="7" t="s">
        <v>20</v>
      </c>
      <c r="C20" s="6">
        <v>2080100</v>
      </c>
      <c r="D20" s="6">
        <f t="shared" si="3"/>
        <v>1300</v>
      </c>
      <c r="E20" s="6">
        <v>2081400</v>
      </c>
      <c r="F20" s="6">
        <f t="shared" si="1"/>
        <v>2698558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3"/>
        <v>0</v>
      </c>
      <c r="E21" s="6">
        <v>0</v>
      </c>
      <c r="F21" s="6">
        <f t="shared" si="1"/>
        <v>2000000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1179300</v>
      </c>
      <c r="F22" s="6">
        <f t="shared" si="1"/>
        <v>-1179300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3"/>
        <v>0</v>
      </c>
      <c r="E23" s="6">
        <v>0</v>
      </c>
      <c r="F23" s="6">
        <f t="shared" ca="1" si="1"/>
        <v>0</v>
      </c>
      <c r="G23" s="6">
        <f t="shared" ref="G23" ca="1" si="4">H23-F23</f>
        <v>0</v>
      </c>
      <c r="H23" s="4"/>
    </row>
    <row r="24" spans="2:8" x14ac:dyDescent="0.25">
      <c r="B24" s="8" t="s">
        <v>24</v>
      </c>
      <c r="C24" s="9">
        <v>153027700</v>
      </c>
      <c r="D24" s="9">
        <f t="shared" si="3"/>
        <v>-4787400</v>
      </c>
      <c r="E24" s="9">
        <v>148240300</v>
      </c>
      <c r="F24" s="9">
        <f t="shared" si="1"/>
        <v>55282149</v>
      </c>
      <c r="G24" s="9">
        <v>203522449</v>
      </c>
      <c r="H24" s="4"/>
    </row>
    <row r="25" spans="2:8" x14ac:dyDescent="0.25">
      <c r="B25" s="8" t="s">
        <v>25</v>
      </c>
      <c r="C25" s="9">
        <v>21423300</v>
      </c>
      <c r="D25" s="9">
        <f t="shared" si="3"/>
        <v>35236273</v>
      </c>
      <c r="E25" s="9">
        <v>56659573</v>
      </c>
      <c r="F25" s="9">
        <f t="shared" si="1"/>
        <v>-23688770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5">C24+C25</f>
        <v>174451000</v>
      </c>
      <c r="D26" s="11">
        <f t="shared" si="5"/>
        <v>30448873</v>
      </c>
      <c r="E26" s="11">
        <f>E24+E25</f>
        <v>204899873</v>
      </c>
      <c r="F26" s="74">
        <f t="shared" si="1"/>
        <v>31593379</v>
      </c>
      <c r="G26" s="74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A207" sqref="A207:XFD207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hidden="1" customWidth="1"/>
    <col min="7" max="7" width="13.5703125" style="14" hidden="1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7/2020. (IX.28) önkormányzati rendelethez</v>
      </c>
    </row>
    <row r="2" spans="1:7" ht="18.75" customHeight="1" x14ac:dyDescent="0.25">
      <c r="B2" s="80" t="s">
        <v>897</v>
      </c>
      <c r="C2" s="81"/>
      <c r="D2" s="81"/>
      <c r="E2" s="81"/>
    </row>
    <row r="3" spans="1:7" ht="21" customHeight="1" x14ac:dyDescent="0.25">
      <c r="B3" s="80" t="s">
        <v>28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x14ac:dyDescent="0.2">
      <c r="B6" s="17" t="s">
        <v>30</v>
      </c>
      <c r="C6" s="18">
        <v>15500000</v>
      </c>
      <c r="D6" s="18">
        <f>E6-C6</f>
        <v>1000000</v>
      </c>
      <c r="E6" s="18">
        <v>16500000</v>
      </c>
      <c r="F6" s="18">
        <f>G6-E6</f>
        <v>3554038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370315</v>
      </c>
      <c r="E8" s="18">
        <v>370315</v>
      </c>
      <c r="F8" s="18">
        <f t="shared" si="1"/>
        <v>-280315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270000</v>
      </c>
      <c r="D12" s="18">
        <f t="shared" si="0"/>
        <v>90000</v>
      </c>
      <c r="E12" s="18">
        <v>360000</v>
      </c>
      <c r="F12" s="18">
        <f t="shared" si="1"/>
        <v>144800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200000</v>
      </c>
      <c r="D14" s="18">
        <f t="shared" si="0"/>
        <v>-90000</v>
      </c>
      <c r="E14" s="18">
        <v>110000</v>
      </c>
      <c r="F14" s="18">
        <f t="shared" si="1"/>
        <v>98630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185000</v>
      </c>
      <c r="D18" s="18">
        <f t="shared" si="0"/>
        <v>1000000</v>
      </c>
      <c r="E18" s="18">
        <v>1185000</v>
      </c>
      <c r="F18" s="18">
        <f t="shared" si="1"/>
        <v>-998485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16155000</v>
      </c>
      <c r="D20" s="18">
        <f t="shared" si="0"/>
        <v>2370315</v>
      </c>
      <c r="E20" s="18">
        <v>18525315</v>
      </c>
      <c r="F20" s="18">
        <f t="shared" si="1"/>
        <v>2518668</v>
      </c>
      <c r="G20" s="18">
        <v>21043983</v>
      </c>
    </row>
    <row r="21" spans="2:7" ht="15.75" customHeight="1" x14ac:dyDescent="0.2">
      <c r="B21" s="17" t="s">
        <v>45</v>
      </c>
      <c r="C21" s="18">
        <v>6750000</v>
      </c>
      <c r="D21" s="18">
        <f t="shared" si="0"/>
        <v>0</v>
      </c>
      <c r="E21" s="18">
        <v>6750000</v>
      </c>
      <c r="F21" s="18">
        <f t="shared" si="1"/>
        <v>-29399</v>
      </c>
      <c r="G21" s="18">
        <v>6720601</v>
      </c>
    </row>
    <row r="22" spans="2:7" ht="30.75" customHeight="1" x14ac:dyDescent="0.2">
      <c r="B22" s="17" t="s">
        <v>46</v>
      </c>
      <c r="C22" s="18">
        <v>800000</v>
      </c>
      <c r="D22" s="18">
        <f t="shared" si="0"/>
        <v>-220315</v>
      </c>
      <c r="E22" s="18">
        <v>579685</v>
      </c>
      <c r="F22" s="18">
        <f t="shared" si="1"/>
        <v>232315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0</v>
      </c>
      <c r="E23" s="18">
        <v>0</v>
      </c>
      <c r="F23" s="18">
        <f t="shared" si="1"/>
        <v>22500</v>
      </c>
      <c r="G23" s="18">
        <v>22500</v>
      </c>
    </row>
    <row r="24" spans="2:7" x14ac:dyDescent="0.2">
      <c r="B24" s="17" t="s">
        <v>48</v>
      </c>
      <c r="C24" s="18">
        <v>7550000</v>
      </c>
      <c r="D24" s="18">
        <f t="shared" si="0"/>
        <v>-220315</v>
      </c>
      <c r="E24" s="18">
        <v>7329685</v>
      </c>
      <c r="F24" s="18">
        <f t="shared" si="1"/>
        <v>225416</v>
      </c>
      <c r="G24" s="18">
        <v>7555101</v>
      </c>
    </row>
    <row r="25" spans="2:7" ht="15.75" customHeight="1" x14ac:dyDescent="0.2">
      <c r="B25" s="19" t="s">
        <v>49</v>
      </c>
      <c r="C25" s="20">
        <v>23705000</v>
      </c>
      <c r="D25" s="18">
        <f t="shared" si="0"/>
        <v>2150000</v>
      </c>
      <c r="E25" s="20">
        <v>25855000</v>
      </c>
      <c r="F25" s="18">
        <f t="shared" si="1"/>
        <v>2744084</v>
      </c>
      <c r="G25" s="20">
        <v>28599084</v>
      </c>
    </row>
    <row r="26" spans="2:7" s="69" customFormat="1" ht="25.5" x14ac:dyDescent="0.2">
      <c r="B26" s="19" t="s">
        <v>50</v>
      </c>
      <c r="C26" s="20">
        <v>4510000</v>
      </c>
      <c r="D26" s="20">
        <f t="shared" si="0"/>
        <v>0</v>
      </c>
      <c r="E26" s="20">
        <v>4510000</v>
      </c>
      <c r="F26" s="20">
        <f t="shared" si="1"/>
        <v>450208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60000</v>
      </c>
      <c r="D34" s="18">
        <f t="shared" si="0"/>
        <v>202022</v>
      </c>
      <c r="E34" s="18">
        <v>262022</v>
      </c>
      <c r="F34" s="18">
        <f t="shared" si="1"/>
        <v>-153649</v>
      </c>
      <c r="G34" s="18">
        <v>108373</v>
      </c>
    </row>
    <row r="35" spans="2:7" x14ac:dyDescent="0.2">
      <c r="B35" s="17" t="s">
        <v>59</v>
      </c>
      <c r="C35" s="18">
        <v>3000000</v>
      </c>
      <c r="D35" s="18">
        <f t="shared" si="0"/>
        <v>-606145</v>
      </c>
      <c r="E35" s="18">
        <v>2393855</v>
      </c>
      <c r="F35" s="18">
        <f t="shared" si="1"/>
        <v>956948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0</v>
      </c>
      <c r="E36" s="18">
        <v>0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3060000</v>
      </c>
      <c r="D37" s="18">
        <f t="shared" si="0"/>
        <v>-404123</v>
      </c>
      <c r="E37" s="18">
        <v>2655877</v>
      </c>
      <c r="F37" s="18">
        <f t="shared" si="1"/>
        <v>803299</v>
      </c>
      <c r="G37" s="18">
        <v>3459176</v>
      </c>
    </row>
    <row r="38" spans="2:7" x14ac:dyDescent="0.2">
      <c r="B38" s="17" t="s">
        <v>62</v>
      </c>
      <c r="C38" s="18">
        <v>1200000</v>
      </c>
      <c r="D38" s="18">
        <f t="shared" si="0"/>
        <v>0</v>
      </c>
      <c r="E38" s="18">
        <v>1200000</v>
      </c>
      <c r="F38" s="18">
        <f t="shared" si="1"/>
        <v>315574</v>
      </c>
      <c r="G38" s="18">
        <v>1515574</v>
      </c>
    </row>
    <row r="39" spans="2:7" x14ac:dyDescent="0.2">
      <c r="B39" s="17" t="s">
        <v>63</v>
      </c>
      <c r="C39" s="18">
        <v>210000</v>
      </c>
      <c r="D39" s="18">
        <f t="shared" si="0"/>
        <v>0</v>
      </c>
      <c r="E39" s="18">
        <v>210000</v>
      </c>
      <c r="F39" s="18">
        <f t="shared" si="1"/>
        <v>73986</v>
      </c>
      <c r="G39" s="18">
        <v>283986</v>
      </c>
    </row>
    <row r="40" spans="2:7" x14ac:dyDescent="0.2">
      <c r="B40" s="17" t="s">
        <v>64</v>
      </c>
      <c r="C40" s="18">
        <v>1410000</v>
      </c>
      <c r="D40" s="18">
        <f t="shared" si="0"/>
        <v>0</v>
      </c>
      <c r="E40" s="18">
        <v>1410000</v>
      </c>
      <c r="F40" s="18">
        <f t="shared" si="1"/>
        <v>389560</v>
      </c>
      <c r="G40" s="18">
        <v>1799560</v>
      </c>
    </row>
    <row r="41" spans="2:7" x14ac:dyDescent="0.2">
      <c r="B41" s="17" t="s">
        <v>65</v>
      </c>
      <c r="C41" s="18">
        <v>4380000</v>
      </c>
      <c r="D41" s="18">
        <f t="shared" si="0"/>
        <v>0</v>
      </c>
      <c r="E41" s="18">
        <v>4380000</v>
      </c>
      <c r="F41" s="18">
        <f t="shared" si="1"/>
        <v>821099</v>
      </c>
      <c r="G41" s="18">
        <v>5201099</v>
      </c>
    </row>
    <row r="42" spans="2:7" x14ac:dyDescent="0.2">
      <c r="B42" s="17" t="s">
        <v>66</v>
      </c>
      <c r="C42" s="18">
        <v>250000</v>
      </c>
      <c r="D42" s="18">
        <f t="shared" si="0"/>
        <v>0</v>
      </c>
      <c r="E42" s="18">
        <v>250000</v>
      </c>
      <c r="F42" s="18">
        <f t="shared" si="1"/>
        <v>62544</v>
      </c>
      <c r="G42" s="18">
        <v>312544</v>
      </c>
    </row>
    <row r="43" spans="2:7" x14ac:dyDescent="0.2">
      <c r="B43" s="17" t="s">
        <v>67</v>
      </c>
      <c r="C43" s="18">
        <v>250000</v>
      </c>
      <c r="D43" s="18">
        <f t="shared" si="0"/>
        <v>0</v>
      </c>
      <c r="E43" s="18">
        <v>250000</v>
      </c>
      <c r="F43" s="18">
        <f t="shared" si="1"/>
        <v>69463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2000000</v>
      </c>
      <c r="D45" s="18">
        <f t="shared" si="0"/>
        <v>-50000</v>
      </c>
      <c r="E45" s="18">
        <v>1950000</v>
      </c>
      <c r="F45" s="18">
        <f t="shared" si="1"/>
        <v>550000</v>
      </c>
      <c r="G45" s="18">
        <v>2500000</v>
      </c>
    </row>
    <row r="46" spans="2:7" x14ac:dyDescent="0.2">
      <c r="B46" s="17" t="s">
        <v>70</v>
      </c>
      <c r="C46" s="18">
        <v>590000</v>
      </c>
      <c r="D46" s="18">
        <f t="shared" si="0"/>
        <v>0</v>
      </c>
      <c r="E46" s="18">
        <v>590000</v>
      </c>
      <c r="F46" s="18">
        <f t="shared" si="1"/>
        <v>304641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12000000</v>
      </c>
      <c r="D48" s="18">
        <f t="shared" si="0"/>
        <v>0</v>
      </c>
      <c r="E48" s="18">
        <v>12000000</v>
      </c>
      <c r="F48" s="18">
        <f t="shared" si="1"/>
        <v>1689227</v>
      </c>
      <c r="G48" s="18">
        <v>13689227</v>
      </c>
    </row>
    <row r="49" spans="2:7" x14ac:dyDescent="0.2">
      <c r="B49" s="17" t="s">
        <v>73</v>
      </c>
      <c r="C49" s="18">
        <v>5600000</v>
      </c>
      <c r="D49" s="18">
        <f t="shared" si="0"/>
        <v>1514400</v>
      </c>
      <c r="E49" s="18">
        <v>7114400</v>
      </c>
      <c r="F49" s="18">
        <f t="shared" si="1"/>
        <v>6938172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25070000</v>
      </c>
      <c r="D51" s="18">
        <f t="shared" si="0"/>
        <v>1464400</v>
      </c>
      <c r="E51" s="18">
        <v>26534400</v>
      </c>
      <c r="F51" s="18">
        <f t="shared" si="1"/>
        <v>10435146</v>
      </c>
      <c r="G51" s="18">
        <v>36969546</v>
      </c>
    </row>
    <row r="52" spans="2:7" x14ac:dyDescent="0.2">
      <c r="B52" s="17" t="s">
        <v>76</v>
      </c>
      <c r="C52" s="18">
        <v>10000</v>
      </c>
      <c r="D52" s="18">
        <f t="shared" si="0"/>
        <v>0</v>
      </c>
      <c r="E52" s="18">
        <v>10000</v>
      </c>
      <c r="F52" s="18">
        <f t="shared" si="1"/>
        <v>16369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0</v>
      </c>
      <c r="E53" s="18">
        <v>0</v>
      </c>
      <c r="F53" s="18">
        <f t="shared" si="1"/>
        <v>217100</v>
      </c>
      <c r="G53" s="18">
        <v>217100</v>
      </c>
    </row>
    <row r="54" spans="2:7" ht="25.5" x14ac:dyDescent="0.2">
      <c r="B54" s="17" t="s">
        <v>78</v>
      </c>
      <c r="C54" s="18">
        <v>10000</v>
      </c>
      <c r="D54" s="18">
        <f t="shared" si="0"/>
        <v>0</v>
      </c>
      <c r="E54" s="18">
        <v>10000</v>
      </c>
      <c r="F54" s="18">
        <f t="shared" si="1"/>
        <v>233469</v>
      </c>
      <c r="G54" s="18">
        <v>243469</v>
      </c>
    </row>
    <row r="55" spans="2:7" ht="25.5" x14ac:dyDescent="0.2">
      <c r="B55" s="17" t="s">
        <v>79</v>
      </c>
      <c r="C55" s="18">
        <v>4300000</v>
      </c>
      <c r="D55" s="18">
        <f t="shared" si="0"/>
        <v>0</v>
      </c>
      <c r="E55" s="18">
        <v>4300000</v>
      </c>
      <c r="F55" s="18">
        <f t="shared" si="1"/>
        <v>1767910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874</v>
      </c>
      <c r="C64" s="18">
        <v>0</v>
      </c>
      <c r="D64" s="18">
        <f t="shared" si="0"/>
        <v>0</v>
      </c>
      <c r="E64" s="18">
        <v>0</v>
      </c>
      <c r="F64" s="18">
        <f t="shared" si="1"/>
        <v>2281</v>
      </c>
      <c r="G64" s="18">
        <v>2281</v>
      </c>
    </row>
    <row r="65" spans="2:7" x14ac:dyDescent="0.2">
      <c r="B65" s="17" t="s">
        <v>88</v>
      </c>
      <c r="C65" s="18">
        <v>800000</v>
      </c>
      <c r="D65" s="18">
        <f t="shared" si="0"/>
        <v>317235</v>
      </c>
      <c r="E65" s="18">
        <v>1117235</v>
      </c>
      <c r="F65" s="18">
        <f t="shared" si="1"/>
        <v>2756703</v>
      </c>
      <c r="G65" s="18">
        <v>3873938</v>
      </c>
    </row>
    <row r="66" spans="2:7" ht="25.5" x14ac:dyDescent="0.2">
      <c r="B66" s="17" t="s">
        <v>89</v>
      </c>
      <c r="C66" s="18">
        <v>5100000</v>
      </c>
      <c r="D66" s="18">
        <f t="shared" si="0"/>
        <v>317235</v>
      </c>
      <c r="E66" s="18">
        <v>5417235</v>
      </c>
      <c r="F66" s="18">
        <f t="shared" si="1"/>
        <v>4526894</v>
      </c>
      <c r="G66" s="18">
        <v>9944129</v>
      </c>
    </row>
    <row r="67" spans="2:7" s="69" customFormat="1" x14ac:dyDescent="0.2">
      <c r="B67" s="19" t="s">
        <v>90</v>
      </c>
      <c r="C67" s="20">
        <v>34650000</v>
      </c>
      <c r="D67" s="20">
        <f t="shared" si="0"/>
        <v>1377512</v>
      </c>
      <c r="E67" s="20">
        <v>36027512</v>
      </c>
      <c r="F67" s="20">
        <f t="shared" si="1"/>
        <v>16388368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0</v>
      </c>
      <c r="D69" s="18">
        <f t="shared" si="0"/>
        <v>0</v>
      </c>
      <c r="E69" s="18">
        <v>0</v>
      </c>
      <c r="F69" s="18">
        <f t="shared" si="1"/>
        <v>304500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3150000</v>
      </c>
      <c r="D107" s="18">
        <f t="shared" si="2"/>
        <v>0</v>
      </c>
      <c r="E107" s="18">
        <v>3150000</v>
      </c>
      <c r="F107" s="18">
        <f t="shared" si="3"/>
        <v>177000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s="69" customFormat="1" ht="25.5" x14ac:dyDescent="0.2">
      <c r="B127" s="19" t="s">
        <v>150</v>
      </c>
      <c r="C127" s="20">
        <v>3150000</v>
      </c>
      <c r="D127" s="20">
        <f t="shared" si="2"/>
        <v>0</v>
      </c>
      <c r="E127" s="20">
        <v>3150000</v>
      </c>
      <c r="F127" s="20">
        <f t="shared" si="3"/>
        <v>481500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945000</v>
      </c>
      <c r="E130" s="18">
        <v>945000</v>
      </c>
      <c r="F130" s="18">
        <f t="shared" si="3"/>
        <v>-588900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200000</v>
      </c>
      <c r="D132" s="18">
        <f t="shared" si="2"/>
        <v>-188000</v>
      </c>
      <c r="E132" s="18">
        <v>12000</v>
      </c>
      <c r="F132" s="18">
        <f t="shared" si="3"/>
        <v>192425</v>
      </c>
      <c r="G132" s="18">
        <v>204425</v>
      </c>
    </row>
    <row r="133" spans="2:7" x14ac:dyDescent="0.2">
      <c r="B133" s="17" t="s">
        <v>156</v>
      </c>
      <c r="C133" s="18">
        <v>200000</v>
      </c>
      <c r="D133" s="18">
        <f t="shared" si="2"/>
        <v>757000</v>
      </c>
      <c r="E133" s="18">
        <v>957000</v>
      </c>
      <c r="F133" s="18">
        <f t="shared" si="3"/>
        <v>-396475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876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62000000</v>
      </c>
      <c r="D157" s="18">
        <f t="shared" si="4"/>
        <v>0</v>
      </c>
      <c r="E157" s="18">
        <v>62000000</v>
      </c>
      <c r="F157" s="18">
        <f t="shared" si="5"/>
        <v>13757252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2700000</v>
      </c>
      <c r="D186" s="18">
        <f t="shared" si="4"/>
        <v>0</v>
      </c>
      <c r="E186" s="18">
        <v>2700000</v>
      </c>
      <c r="F186" s="18">
        <f t="shared" si="5"/>
        <v>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0</v>
      </c>
      <c r="D197" s="18">
        <f t="shared" si="4"/>
        <v>22339565</v>
      </c>
      <c r="E197" s="18">
        <v>22339565</v>
      </c>
      <c r="F197" s="18">
        <f t="shared" si="5"/>
        <v>1641062</v>
      </c>
      <c r="G197" s="18">
        <v>23980627</v>
      </c>
    </row>
    <row r="198" spans="2:7" s="69" customFormat="1" ht="38.25" x14ac:dyDescent="0.2">
      <c r="B198" s="19" t="s">
        <v>219</v>
      </c>
      <c r="C198" s="20">
        <v>64900000</v>
      </c>
      <c r="D198" s="20">
        <f t="shared" si="4"/>
        <v>23096565</v>
      </c>
      <c r="E198" s="20">
        <f>SUM(E133:E197)</f>
        <v>87996565</v>
      </c>
      <c r="F198" s="20">
        <f t="shared" si="5"/>
        <v>15085074</v>
      </c>
      <c r="G198" s="20">
        <v>103081639</v>
      </c>
    </row>
    <row r="199" spans="2:7" ht="18" customHeight="1" x14ac:dyDescent="0.2">
      <c r="B199" s="17" t="s">
        <v>220</v>
      </c>
      <c r="C199" s="18">
        <v>0</v>
      </c>
      <c r="D199" s="18">
        <f t="shared" ref="D199:D262" si="6">E199-C199</f>
        <v>0</v>
      </c>
      <c r="E199" s="18">
        <v>0</v>
      </c>
      <c r="F199" s="18">
        <f t="shared" ref="F199:F262" si="7">G199-E199</f>
        <v>1582705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0</v>
      </c>
      <c r="E200" s="18">
        <v>0</v>
      </c>
      <c r="F200" s="18">
        <f t="shared" si="7"/>
        <v>6800970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0</v>
      </c>
      <c r="D202" s="18">
        <f t="shared" si="6"/>
        <v>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2500000</v>
      </c>
      <c r="D203" s="18">
        <f t="shared" si="6"/>
        <v>1500000</v>
      </c>
      <c r="E203" s="18">
        <v>4000000</v>
      </c>
      <c r="F203" s="18">
        <f t="shared" si="7"/>
        <v>1802946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720000</v>
      </c>
      <c r="D206" s="18">
        <f t="shared" si="6"/>
        <v>380000</v>
      </c>
      <c r="E206" s="18">
        <v>1100000</v>
      </c>
      <c r="F206" s="18">
        <f t="shared" si="7"/>
        <v>-419685</v>
      </c>
      <c r="G206" s="18">
        <v>680315</v>
      </c>
    </row>
    <row r="207" spans="2:7" s="69" customFormat="1" ht="16.5" customHeight="1" x14ac:dyDescent="0.2">
      <c r="B207" s="19" t="s">
        <v>228</v>
      </c>
      <c r="C207" s="20">
        <v>3220000</v>
      </c>
      <c r="D207" s="20">
        <f t="shared" si="6"/>
        <v>1880000</v>
      </c>
      <c r="E207" s="20">
        <v>5100000</v>
      </c>
      <c r="F207" s="20">
        <f t="shared" si="7"/>
        <v>9913936</v>
      </c>
      <c r="G207" s="20">
        <v>15013936</v>
      </c>
    </row>
    <row r="208" spans="2:7" ht="20.25" customHeight="1" x14ac:dyDescent="0.2">
      <c r="B208" s="17" t="s">
        <v>229</v>
      </c>
      <c r="C208" s="18">
        <v>23591500</v>
      </c>
      <c r="D208" s="18">
        <f t="shared" si="6"/>
        <v>1413225</v>
      </c>
      <c r="E208" s="18">
        <v>25004725</v>
      </c>
      <c r="F208" s="18">
        <f t="shared" si="7"/>
        <v>-5613340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0</v>
      </c>
      <c r="E210" s="18">
        <v>0</v>
      </c>
      <c r="F210" s="18">
        <f t="shared" si="7"/>
        <v>18063</v>
      </c>
      <c r="G210" s="18">
        <v>18063</v>
      </c>
    </row>
    <row r="211" spans="2:7" ht="25.5" x14ac:dyDescent="0.2">
      <c r="B211" s="17" t="s">
        <v>232</v>
      </c>
      <c r="C211" s="18">
        <v>8724500</v>
      </c>
      <c r="D211" s="18">
        <f t="shared" si="6"/>
        <v>381571</v>
      </c>
      <c r="E211" s="18">
        <v>9106071</v>
      </c>
      <c r="F211" s="18">
        <f t="shared" si="7"/>
        <v>-7915520</v>
      </c>
      <c r="G211" s="18">
        <v>1190551</v>
      </c>
    </row>
    <row r="212" spans="2:7" s="69" customFormat="1" ht="18.75" customHeight="1" x14ac:dyDescent="0.2">
      <c r="B212" s="19" t="s">
        <v>233</v>
      </c>
      <c r="C212" s="20">
        <v>32316000</v>
      </c>
      <c r="D212" s="20">
        <f t="shared" si="6"/>
        <v>1794796</v>
      </c>
      <c r="E212" s="20">
        <f>SUM(E208:E211)</f>
        <v>34110796</v>
      </c>
      <c r="F212" s="20">
        <f t="shared" si="7"/>
        <v>-13510797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18">
        <v>4000000</v>
      </c>
      <c r="D274" s="18">
        <f t="shared" si="8"/>
        <v>0</v>
      </c>
      <c r="E274" s="18">
        <v>4000000</v>
      </c>
      <c r="F274" s="18">
        <f t="shared" si="9"/>
        <v>0</v>
      </c>
      <c r="G274" s="20">
        <v>4000000</v>
      </c>
    </row>
    <row r="275" spans="2:7" s="69" customFormat="1" ht="25.5" x14ac:dyDescent="0.2">
      <c r="B275" s="19" t="s">
        <v>296</v>
      </c>
      <c r="C275" s="20">
        <v>170451000</v>
      </c>
      <c r="D275" s="20">
        <f t="shared" si="8"/>
        <v>30298873</v>
      </c>
      <c r="E275" s="20">
        <f>E25+E26+E67+E127+E198+E207+E212+E274</f>
        <v>200749873</v>
      </c>
      <c r="F275" s="20">
        <f t="shared" si="9"/>
        <v>31552373</v>
      </c>
      <c r="G275" s="20">
        <v>232302246</v>
      </c>
    </row>
    <row r="276" spans="2:7" ht="25.5" hidden="1" x14ac:dyDescent="0.2">
      <c r="B276" s="17" t="s">
        <v>297</v>
      </c>
      <c r="C276" s="20">
        <v>0</v>
      </c>
      <c r="D276" s="18">
        <f t="shared" si="8"/>
        <v>0</v>
      </c>
      <c r="E276" s="20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20">
        <v>0</v>
      </c>
      <c r="D277" s="18">
        <f t="shared" si="8"/>
        <v>0</v>
      </c>
      <c r="E277" s="20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20">
        <v>0</v>
      </c>
      <c r="D278" s="18">
        <f t="shared" si="8"/>
        <v>0</v>
      </c>
      <c r="E278" s="20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20">
        <v>0</v>
      </c>
      <c r="D279" s="18">
        <f t="shared" si="8"/>
        <v>0</v>
      </c>
      <c r="E279" s="20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20">
        <v>0</v>
      </c>
      <c r="D280" s="18">
        <f t="shared" si="8"/>
        <v>0</v>
      </c>
      <c r="E280" s="20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20">
        <v>0</v>
      </c>
      <c r="D281" s="18">
        <f t="shared" si="8"/>
        <v>0</v>
      </c>
      <c r="E281" s="20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20">
        <v>0</v>
      </c>
      <c r="D282" s="18">
        <f t="shared" si="8"/>
        <v>0</v>
      </c>
      <c r="E282" s="20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20">
        <v>0</v>
      </c>
      <c r="D283" s="18">
        <f t="shared" si="8"/>
        <v>0</v>
      </c>
      <c r="E283" s="20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20">
        <v>0</v>
      </c>
      <c r="D284" s="18">
        <f t="shared" si="8"/>
        <v>0</v>
      </c>
      <c r="E284" s="20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20">
        <v>0</v>
      </c>
      <c r="D285" s="18">
        <f t="shared" si="8"/>
        <v>0</v>
      </c>
      <c r="E285" s="20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20">
        <v>0</v>
      </c>
      <c r="D286" s="18">
        <f t="shared" si="8"/>
        <v>0</v>
      </c>
      <c r="E286" s="20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20">
        <v>0</v>
      </c>
      <c r="D287" s="18">
        <f t="shared" si="8"/>
        <v>0</v>
      </c>
      <c r="E287" s="20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20">
        <v>0</v>
      </c>
      <c r="D288" s="18">
        <f t="shared" si="8"/>
        <v>0</v>
      </c>
      <c r="E288" s="20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20">
        <v>0</v>
      </c>
      <c r="D289" s="18">
        <f t="shared" si="8"/>
        <v>0</v>
      </c>
      <c r="E289" s="20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20">
        <v>0</v>
      </c>
      <c r="D290" s="18">
        <f t="shared" si="8"/>
        <v>0</v>
      </c>
      <c r="E290" s="20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20">
        <v>0</v>
      </c>
      <c r="D291" s="18">
        <f t="shared" si="8"/>
        <v>0</v>
      </c>
      <c r="E291" s="20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20">
        <v>0</v>
      </c>
      <c r="D292" s="18">
        <f t="shared" si="8"/>
        <v>0</v>
      </c>
      <c r="E292" s="20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20">
        <v>0</v>
      </c>
      <c r="D293" s="18">
        <f t="shared" si="8"/>
        <v>0</v>
      </c>
      <c r="E293" s="20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20">
        <v>0</v>
      </c>
      <c r="D294" s="18">
        <f t="shared" si="8"/>
        <v>0</v>
      </c>
      <c r="E294" s="20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20">
        <v>0</v>
      </c>
      <c r="D295" s="18">
        <f t="shared" si="8"/>
        <v>0</v>
      </c>
      <c r="E295" s="20">
        <v>0</v>
      </c>
      <c r="F295" s="18">
        <f t="shared" si="9"/>
        <v>0</v>
      </c>
      <c r="G295" s="18"/>
    </row>
    <row r="296" spans="2:7" s="75" customFormat="1" ht="25.5" x14ac:dyDescent="0.2">
      <c r="B296" s="17" t="s">
        <v>317</v>
      </c>
      <c r="C296" s="18">
        <v>4000000</v>
      </c>
      <c r="D296" s="18">
        <f t="shared" si="8"/>
        <v>150000</v>
      </c>
      <c r="E296" s="18">
        <v>4150000</v>
      </c>
      <c r="F296" s="18">
        <f t="shared" si="9"/>
        <v>41006</v>
      </c>
      <c r="G296" s="18">
        <v>4191006</v>
      </c>
    </row>
    <row r="297" spans="2:7" s="75" customFormat="1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20">
        <v>0</v>
      </c>
      <c r="D298" s="18">
        <f t="shared" si="8"/>
        <v>0</v>
      </c>
      <c r="E298" s="20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20">
        <v>0</v>
      </c>
      <c r="D299" s="18">
        <f t="shared" si="8"/>
        <v>0</v>
      </c>
      <c r="E299" s="20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20">
        <v>0</v>
      </c>
      <c r="D300" s="18">
        <f t="shared" si="8"/>
        <v>0</v>
      </c>
      <c r="E300" s="20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20">
        <v>0</v>
      </c>
      <c r="D301" s="18">
        <f t="shared" si="8"/>
        <v>0</v>
      </c>
      <c r="E301" s="20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20">
        <v>0</v>
      </c>
      <c r="D302" s="18">
        <f t="shared" si="8"/>
        <v>0</v>
      </c>
      <c r="E302" s="20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20">
        <v>0</v>
      </c>
      <c r="D303" s="18">
        <f t="shared" si="8"/>
        <v>0</v>
      </c>
      <c r="E303" s="20">
        <v>0</v>
      </c>
      <c r="F303" s="18">
        <f t="shared" si="9"/>
        <v>0</v>
      </c>
      <c r="G303" s="18"/>
    </row>
    <row r="304" spans="2:7" s="75" customFormat="1" ht="25.5" x14ac:dyDescent="0.2">
      <c r="B304" s="17" t="s">
        <v>325</v>
      </c>
      <c r="C304" s="18">
        <v>4000000</v>
      </c>
      <c r="D304" s="18">
        <f t="shared" si="8"/>
        <v>150000</v>
      </c>
      <c r="E304" s="18">
        <v>4150000</v>
      </c>
      <c r="F304" s="18">
        <f t="shared" si="9"/>
        <v>41006</v>
      </c>
      <c r="G304" s="18">
        <v>4191006</v>
      </c>
    </row>
    <row r="305" spans="2:7" ht="25.5" hidden="1" x14ac:dyDescent="0.2">
      <c r="B305" s="17" t="s">
        <v>326</v>
      </c>
      <c r="C305" s="20">
        <v>0</v>
      </c>
      <c r="D305" s="18">
        <f t="shared" si="8"/>
        <v>0</v>
      </c>
      <c r="E305" s="20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20">
        <v>0</v>
      </c>
      <c r="D306" s="18">
        <f t="shared" si="8"/>
        <v>0</v>
      </c>
      <c r="E306" s="20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20">
        <v>0</v>
      </c>
      <c r="D307" s="18">
        <f t="shared" si="8"/>
        <v>0</v>
      </c>
      <c r="E307" s="20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20">
        <v>0</v>
      </c>
      <c r="D308" s="18">
        <f t="shared" si="8"/>
        <v>0</v>
      </c>
      <c r="E308" s="20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20">
        <v>0</v>
      </c>
      <c r="D309" s="18">
        <f t="shared" si="8"/>
        <v>0</v>
      </c>
      <c r="E309" s="20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20">
        <v>0</v>
      </c>
      <c r="D310" s="18">
        <f t="shared" si="8"/>
        <v>0</v>
      </c>
      <c r="E310" s="20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20">
        <v>0</v>
      </c>
      <c r="D311" s="18">
        <f t="shared" si="8"/>
        <v>0</v>
      </c>
      <c r="E311" s="20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20">
        <v>0</v>
      </c>
      <c r="D312" s="18">
        <f t="shared" si="8"/>
        <v>0</v>
      </c>
      <c r="E312" s="20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20">
        <v>0</v>
      </c>
      <c r="D313" s="18">
        <f t="shared" si="8"/>
        <v>0</v>
      </c>
      <c r="E313" s="20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20">
        <v>0</v>
      </c>
      <c r="D314" s="18">
        <f t="shared" si="8"/>
        <v>0</v>
      </c>
      <c r="E314" s="20">
        <v>0</v>
      </c>
      <c r="F314" s="18">
        <f t="shared" si="9"/>
        <v>0</v>
      </c>
      <c r="G314" s="18"/>
    </row>
    <row r="315" spans="2:7" s="69" customFormat="1" x14ac:dyDescent="0.2">
      <c r="B315" s="19" t="s">
        <v>336</v>
      </c>
      <c r="C315" s="20">
        <v>4000000</v>
      </c>
      <c r="D315" s="20">
        <f t="shared" si="8"/>
        <v>150000</v>
      </c>
      <c r="E315" s="20">
        <v>4150000</v>
      </c>
      <c r="F315" s="20">
        <f t="shared" si="9"/>
        <v>41006</v>
      </c>
      <c r="G315" s="20">
        <v>4191006</v>
      </c>
    </row>
    <row r="316" spans="2:7" ht="21" customHeight="1" x14ac:dyDescent="0.2">
      <c r="B316" s="21" t="s">
        <v>337</v>
      </c>
      <c r="C316" s="22">
        <f>C275+C315</f>
        <v>174451000</v>
      </c>
      <c r="D316" s="22">
        <f t="shared" ref="D316:E316" si="10">D275+D315</f>
        <v>30448873</v>
      </c>
      <c r="E316" s="22">
        <f t="shared" si="10"/>
        <v>204899873</v>
      </c>
      <c r="F316" s="18">
        <f t="shared" si="9"/>
        <v>31593379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2" sqref="B2:E2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hidden="1" customWidth="1"/>
    <col min="7" max="7" width="14.28515625" style="14" hidden="1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909</v>
      </c>
    </row>
    <row r="2" spans="1:7" ht="20.25" customHeight="1" x14ac:dyDescent="0.25">
      <c r="B2" s="80" t="s">
        <v>897</v>
      </c>
      <c r="C2" s="81"/>
      <c r="D2" s="81"/>
      <c r="E2" s="81"/>
    </row>
    <row r="3" spans="1:7" ht="18" customHeight="1" x14ac:dyDescent="0.25">
      <c r="B3" s="80" t="s">
        <v>339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ht="25.5" x14ac:dyDescent="0.2">
      <c r="B6" s="23" t="s">
        <v>340</v>
      </c>
      <c r="C6" s="18">
        <v>12090040</v>
      </c>
      <c r="D6" s="18">
        <f>E6-C6</f>
        <v>0</v>
      </c>
      <c r="E6" s="18">
        <v>12090040</v>
      </c>
      <c r="F6" s="18">
        <f>G6-E6</f>
        <v>-357467</v>
      </c>
      <c r="G6" s="18">
        <v>11732573</v>
      </c>
    </row>
    <row r="7" spans="1:7" ht="25.5" x14ac:dyDescent="0.2">
      <c r="B7" s="23" t="s">
        <v>341</v>
      </c>
      <c r="C7" s="18">
        <v>38374800</v>
      </c>
      <c r="D7" s="18">
        <f t="shared" ref="D7:D72" si="0">E7-C7</f>
        <v>0</v>
      </c>
      <c r="E7" s="18">
        <v>38374800</v>
      </c>
      <c r="F7" s="18">
        <f t="shared" ref="F7:F72" si="1">G7-E7</f>
        <v>-1425467</v>
      </c>
      <c r="G7" s="18">
        <v>36949333</v>
      </c>
    </row>
    <row r="8" spans="1:7" ht="25.5" x14ac:dyDescent="0.2">
      <c r="B8" s="23" t="s">
        <v>898</v>
      </c>
      <c r="C8" s="18">
        <v>14035000</v>
      </c>
      <c r="D8" s="18">
        <v>0</v>
      </c>
      <c r="E8" s="18">
        <v>14035000</v>
      </c>
      <c r="F8" s="18">
        <f t="shared" si="1"/>
        <v>14366282</v>
      </c>
      <c r="G8" s="18">
        <v>28401282</v>
      </c>
    </row>
    <row r="9" spans="1:7" ht="28.9" customHeight="1" x14ac:dyDescent="0.2">
      <c r="B9" s="23" t="s">
        <v>899</v>
      </c>
      <c r="C9" s="18">
        <v>11691769</v>
      </c>
      <c r="D9" s="18">
        <v>0</v>
      </c>
      <c r="E9" s="18">
        <v>11691769</v>
      </c>
      <c r="F9" s="18"/>
      <c r="G9" s="18"/>
    </row>
    <row r="10" spans="1:7" s="75" customFormat="1" ht="42" customHeight="1" x14ac:dyDescent="0.2">
      <c r="B10" s="23" t="s">
        <v>900</v>
      </c>
      <c r="C10" s="18">
        <v>25726769</v>
      </c>
      <c r="D10" s="18">
        <v>0</v>
      </c>
      <c r="E10" s="18">
        <v>25726769</v>
      </c>
      <c r="F10" s="18"/>
      <c r="G10" s="18"/>
    </row>
    <row r="11" spans="1:7" ht="25.5" x14ac:dyDescent="0.2">
      <c r="B11" s="23" t="s">
        <v>342</v>
      </c>
      <c r="C11" s="18">
        <v>1800000</v>
      </c>
      <c r="D11" s="18">
        <f t="shared" si="0"/>
        <v>0</v>
      </c>
      <c r="E11" s="18">
        <v>1800000</v>
      </c>
      <c r="F11" s="18">
        <f t="shared" si="1"/>
        <v>0</v>
      </c>
      <c r="G11" s="18">
        <v>1800000</v>
      </c>
    </row>
    <row r="12" spans="1:7" ht="25.5" x14ac:dyDescent="0.2">
      <c r="B12" s="23" t="s">
        <v>343</v>
      </c>
      <c r="C12" s="18">
        <v>0</v>
      </c>
      <c r="D12" s="18">
        <f t="shared" si="0"/>
        <v>0</v>
      </c>
      <c r="E12" s="18">
        <v>0</v>
      </c>
      <c r="F12" s="18">
        <f t="shared" si="1"/>
        <v>2318760</v>
      </c>
      <c r="G12" s="18">
        <v>2318760</v>
      </c>
    </row>
    <row r="13" spans="1:7" ht="20.25" customHeight="1" x14ac:dyDescent="0.2">
      <c r="B13" s="23" t="s">
        <v>344</v>
      </c>
      <c r="C13" s="18">
        <v>0</v>
      </c>
      <c r="D13" s="18">
        <f t="shared" si="0"/>
        <v>0</v>
      </c>
      <c r="E13" s="18">
        <v>0</v>
      </c>
      <c r="F13" s="18">
        <f t="shared" si="1"/>
        <v>63000</v>
      </c>
      <c r="G13" s="18">
        <v>63000</v>
      </c>
    </row>
    <row r="14" spans="1:7" ht="25.5" x14ac:dyDescent="0.2">
      <c r="B14" s="23" t="s">
        <v>345</v>
      </c>
      <c r="C14" s="18">
        <v>77991609</v>
      </c>
      <c r="D14" s="18">
        <f t="shared" si="0"/>
        <v>0</v>
      </c>
      <c r="E14" s="18">
        <v>77991609</v>
      </c>
      <c r="F14" s="18">
        <f t="shared" si="1"/>
        <v>3273339</v>
      </c>
      <c r="G14" s="18">
        <v>81264948</v>
      </c>
    </row>
    <row r="15" spans="1:7" hidden="1" x14ac:dyDescent="0.2">
      <c r="B15" s="23" t="s">
        <v>346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/>
    </row>
    <row r="16" spans="1:7" ht="38.25" hidden="1" x14ac:dyDescent="0.2">
      <c r="B16" s="23" t="s">
        <v>347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t="38.25" x14ac:dyDescent="0.2">
      <c r="B17" s="23" t="s">
        <v>877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idden="1" x14ac:dyDescent="0.2">
      <c r="B18" s="23" t="s">
        <v>348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idden="1" x14ac:dyDescent="0.2">
      <c r="B19" s="23" t="s">
        <v>349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38.25" hidden="1" x14ac:dyDescent="0.2">
      <c r="B20" s="23" t="s">
        <v>350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t="25.5" hidden="1" x14ac:dyDescent="0.2">
      <c r="B21" s="23" t="s">
        <v>351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352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idden="1" x14ac:dyDescent="0.2">
      <c r="B23" s="23" t="s">
        <v>353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354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355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25.5" hidden="1" x14ac:dyDescent="0.2">
      <c r="B26" s="23" t="s">
        <v>356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t="25.5" hidden="1" x14ac:dyDescent="0.2">
      <c r="B27" s="23" t="s">
        <v>357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t="38.25" hidden="1" x14ac:dyDescent="0.2">
      <c r="B28" s="23" t="s">
        <v>358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23" t="s">
        <v>359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23" t="s">
        <v>360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38.25" hidden="1" x14ac:dyDescent="0.2">
      <c r="B31" s="23" t="s">
        <v>361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25.5" hidden="1" x14ac:dyDescent="0.2">
      <c r="B32" s="23" t="s">
        <v>362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363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idden="1" x14ac:dyDescent="0.2">
      <c r="B34" s="23" t="s">
        <v>364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365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366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hidden="1" x14ac:dyDescent="0.2">
      <c r="B37" s="23" t="s">
        <v>367</v>
      </c>
      <c r="C37" s="18">
        <v>0</v>
      </c>
      <c r="D37" s="18">
        <f t="shared" si="0"/>
        <v>0</v>
      </c>
      <c r="E37" s="18">
        <v>0</v>
      </c>
      <c r="F37" s="18">
        <f t="shared" si="1"/>
        <v>0</v>
      </c>
      <c r="G37" s="18"/>
    </row>
    <row r="38" spans="2:7" ht="25.5" hidden="1" x14ac:dyDescent="0.2">
      <c r="B38" s="23" t="s">
        <v>368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t="25.5" x14ac:dyDescent="0.2">
      <c r="B39" s="23" t="s">
        <v>369</v>
      </c>
      <c r="C39" s="18">
        <v>26153191</v>
      </c>
      <c r="D39" s="18">
        <f t="shared" si="0"/>
        <v>1000000</v>
      </c>
      <c r="E39" s="18">
        <v>27153191</v>
      </c>
      <c r="F39" s="18">
        <f t="shared" si="1"/>
        <v>-8213391</v>
      </c>
      <c r="G39" s="18">
        <v>18939800</v>
      </c>
    </row>
    <row r="40" spans="2:7" hidden="1" x14ac:dyDescent="0.2">
      <c r="B40" s="23" t="s">
        <v>370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idden="1" x14ac:dyDescent="0.2">
      <c r="B41" s="23" t="s">
        <v>371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38.25" hidden="1" x14ac:dyDescent="0.2">
      <c r="B42" s="23" t="s">
        <v>372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t="25.5" hidden="1" x14ac:dyDescent="0.2">
      <c r="B43" s="23" t="s">
        <v>373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374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idden="1" x14ac:dyDescent="0.2">
      <c r="B45" s="23" t="s">
        <v>375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376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377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hidden="1" x14ac:dyDescent="0.2">
      <c r="B48" s="23" t="s">
        <v>378</v>
      </c>
      <c r="C48" s="18">
        <v>0</v>
      </c>
      <c r="D48" s="18">
        <f t="shared" si="0"/>
        <v>0</v>
      </c>
      <c r="E48" s="18">
        <v>0</v>
      </c>
      <c r="F48" s="18">
        <f t="shared" si="1"/>
        <v>0</v>
      </c>
      <c r="G48" s="18"/>
    </row>
    <row r="49" spans="2:7" ht="25.5" hidden="1" x14ac:dyDescent="0.2">
      <c r="B49" s="23" t="s">
        <v>379</v>
      </c>
      <c r="C49" s="18">
        <v>0</v>
      </c>
      <c r="D49" s="18">
        <f t="shared" si="0"/>
        <v>0</v>
      </c>
      <c r="E49" s="18">
        <v>0</v>
      </c>
      <c r="F49" s="18">
        <f t="shared" si="1"/>
        <v>0</v>
      </c>
      <c r="G49" s="18"/>
    </row>
    <row r="50" spans="2:7" s="69" customFormat="1" ht="38.25" x14ac:dyDescent="0.2">
      <c r="B50" s="24" t="s">
        <v>380</v>
      </c>
      <c r="C50" s="20">
        <v>104144800</v>
      </c>
      <c r="D50" s="20">
        <f t="shared" si="0"/>
        <v>1000000</v>
      </c>
      <c r="E50" s="20">
        <v>105144800</v>
      </c>
      <c r="F50" s="20">
        <f t="shared" si="1"/>
        <v>-4940052</v>
      </c>
      <c r="G50" s="20">
        <v>100204748</v>
      </c>
    </row>
    <row r="51" spans="2:7" ht="25.5" x14ac:dyDescent="0.2">
      <c r="B51" s="23" t="s">
        <v>381</v>
      </c>
      <c r="C51" s="18">
        <v>31264800</v>
      </c>
      <c r="D51" s="18">
        <f t="shared" si="0"/>
        <v>0</v>
      </c>
      <c r="E51" s="18">
        <v>31264800</v>
      </c>
      <c r="F51" s="18">
        <f t="shared" si="1"/>
        <v>19816318</v>
      </c>
      <c r="G51" s="18">
        <v>51081118</v>
      </c>
    </row>
    <row r="52" spans="2:7" ht="38.25" hidden="1" x14ac:dyDescent="0.2">
      <c r="B52" s="23" t="s">
        <v>382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t="38.25" hidden="1" x14ac:dyDescent="0.2">
      <c r="B53" s="23" t="s">
        <v>383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idden="1" x14ac:dyDescent="0.2">
      <c r="B54" s="23" t="s">
        <v>384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idden="1" x14ac:dyDescent="0.2">
      <c r="B55" s="23" t="s">
        <v>385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38.25" hidden="1" x14ac:dyDescent="0.2">
      <c r="B56" s="23" t="s">
        <v>386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t="25.5" hidden="1" x14ac:dyDescent="0.2">
      <c r="B57" s="23" t="s">
        <v>387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388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23" t="s">
        <v>389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390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391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23" t="s">
        <v>392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23" t="s">
        <v>393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t="38.25" hidden="1" x14ac:dyDescent="0.2">
      <c r="B64" s="23" t="s">
        <v>394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idden="1" x14ac:dyDescent="0.2">
      <c r="B65" s="23" t="s">
        <v>395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idden="1" x14ac:dyDescent="0.2">
      <c r="B66" s="23" t="s">
        <v>396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38.25" hidden="1" x14ac:dyDescent="0.2">
      <c r="B67" s="23" t="s">
        <v>397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t="25.5" hidden="1" x14ac:dyDescent="0.2">
      <c r="B68" s="23" t="s">
        <v>398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399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idden="1" x14ac:dyDescent="0.2">
      <c r="B70" s="23" t="s">
        <v>400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401</v>
      </c>
      <c r="C71" s="18">
        <v>0</v>
      </c>
      <c r="D71" s="18">
        <f t="shared" si="0"/>
        <v>0</v>
      </c>
      <c r="E71" s="18">
        <v>0</v>
      </c>
      <c r="F71" s="18">
        <f t="shared" si="1"/>
        <v>0</v>
      </c>
      <c r="G71" s="18"/>
    </row>
    <row r="72" spans="2:7" ht="25.5" hidden="1" x14ac:dyDescent="0.2">
      <c r="B72" s="23" t="s">
        <v>402</v>
      </c>
      <c r="C72" s="18">
        <v>0</v>
      </c>
      <c r="D72" s="18">
        <f t="shared" si="0"/>
        <v>0</v>
      </c>
      <c r="E72" s="18">
        <v>0</v>
      </c>
      <c r="F72" s="18">
        <f t="shared" si="1"/>
        <v>0</v>
      </c>
      <c r="G72" s="18"/>
    </row>
    <row r="73" spans="2:7" ht="25.5" hidden="1" x14ac:dyDescent="0.2">
      <c r="B73" s="23" t="s">
        <v>403</v>
      </c>
      <c r="C73" s="18">
        <v>0</v>
      </c>
      <c r="D73" s="18">
        <f t="shared" ref="D73:D136" si="2">E73-C73</f>
        <v>0</v>
      </c>
      <c r="E73" s="18">
        <v>0</v>
      </c>
      <c r="F73" s="18">
        <f t="shared" ref="F73:F136" si="3">G73-E73</f>
        <v>0</v>
      </c>
      <c r="G73" s="18"/>
    </row>
    <row r="74" spans="2:7" ht="25.5" hidden="1" x14ac:dyDescent="0.2">
      <c r="B74" s="23" t="s">
        <v>404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t="38.25" x14ac:dyDescent="0.2">
      <c r="B75" s="23" t="s">
        <v>405</v>
      </c>
      <c r="C75" s="18">
        <v>0</v>
      </c>
      <c r="D75" s="18">
        <v>10000000</v>
      </c>
      <c r="E75" s="18">
        <v>0</v>
      </c>
      <c r="F75" s="18">
        <f t="shared" si="3"/>
        <v>10000000</v>
      </c>
      <c r="G75" s="18">
        <v>10000000</v>
      </c>
    </row>
    <row r="76" spans="2:7" x14ac:dyDescent="0.2">
      <c r="B76" s="23" t="s">
        <v>406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x14ac:dyDescent="0.2">
      <c r="B77" s="23" t="s">
        <v>407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23" t="s">
        <v>408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23" t="s">
        <v>409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410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x14ac:dyDescent="0.2">
      <c r="B81" s="23" t="s">
        <v>411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x14ac:dyDescent="0.2">
      <c r="B82" s="23" t="s">
        <v>412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x14ac:dyDescent="0.2">
      <c r="B83" s="23" t="s">
        <v>413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23" t="s">
        <v>414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23" t="s">
        <v>415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s="69" customFormat="1" ht="38.25" x14ac:dyDescent="0.2">
      <c r="B86" s="24" t="s">
        <v>416</v>
      </c>
      <c r="C86" s="20">
        <v>31264800</v>
      </c>
      <c r="D86" s="20">
        <f t="shared" si="2"/>
        <v>0</v>
      </c>
      <c r="E86" s="20">
        <v>31264800</v>
      </c>
      <c r="F86" s="20">
        <f t="shared" si="3"/>
        <v>29816318</v>
      </c>
      <c r="G86" s="20">
        <v>61081118</v>
      </c>
    </row>
    <row r="87" spans="2:7" ht="25.5" hidden="1" x14ac:dyDescent="0.2">
      <c r="B87" s="23" t="s">
        <v>417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idden="1" x14ac:dyDescent="0.2">
      <c r="B88" s="23" t="s">
        <v>418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38.25" hidden="1" x14ac:dyDescent="0.2">
      <c r="B89" s="23" t="s">
        <v>419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25.5" hidden="1" x14ac:dyDescent="0.2">
      <c r="B90" s="23" t="s">
        <v>420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421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idden="1" x14ac:dyDescent="0.2">
      <c r="B92" s="23" t="s">
        <v>422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423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t="25.5" hidden="1" x14ac:dyDescent="0.2">
      <c r="B94" s="23" t="s">
        <v>424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425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426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idden="1" x14ac:dyDescent="0.2">
      <c r="B97" s="23" t="s">
        <v>427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428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429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430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t="25.5" hidden="1" x14ac:dyDescent="0.2">
      <c r="B101" s="23" t="s">
        <v>431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432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idden="1" x14ac:dyDescent="0.2">
      <c r="B103" s="23" t="s">
        <v>433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434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435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idden="1" x14ac:dyDescent="0.2">
      <c r="B106" s="23" t="s">
        <v>436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437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t="25.5" hidden="1" x14ac:dyDescent="0.2">
      <c r="B108" s="23" t="s">
        <v>438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439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440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t="25.5" hidden="1" x14ac:dyDescent="0.2">
      <c r="B111" s="23" t="s">
        <v>441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442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idden="1" x14ac:dyDescent="0.2">
      <c r="B113" s="23" t="s">
        <v>443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idden="1" x14ac:dyDescent="0.2">
      <c r="B114" s="23" t="s">
        <v>444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25.5" hidden="1" x14ac:dyDescent="0.2">
      <c r="B115" s="23" t="s">
        <v>445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x14ac:dyDescent="0.2">
      <c r="B116" s="23" t="s">
        <v>446</v>
      </c>
      <c r="C116" s="18">
        <v>4500000</v>
      </c>
      <c r="D116" s="18">
        <f t="shared" si="2"/>
        <v>0</v>
      </c>
      <c r="E116" s="18">
        <v>4500000</v>
      </c>
      <c r="F116" s="18">
        <f t="shared" si="3"/>
        <v>-360000</v>
      </c>
      <c r="G116" s="18">
        <v>4140000</v>
      </c>
    </row>
    <row r="117" spans="2:7" hidden="1" x14ac:dyDescent="0.2">
      <c r="B117" s="23" t="s">
        <v>447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t="25.5" hidden="1" x14ac:dyDescent="0.2">
      <c r="B118" s="23" t="s">
        <v>448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23" t="s">
        <v>449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450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451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idden="1" x14ac:dyDescent="0.2">
      <c r="B122" s="23" t="s">
        <v>452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23" t="s">
        <v>453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x14ac:dyDescent="0.2">
      <c r="B124" s="23" t="s">
        <v>454</v>
      </c>
      <c r="C124" s="18">
        <v>9000000</v>
      </c>
      <c r="D124" s="18">
        <f t="shared" si="2"/>
        <v>-5000000</v>
      </c>
      <c r="E124" s="18">
        <v>4000000</v>
      </c>
      <c r="F124" s="18">
        <f t="shared" si="3"/>
        <v>25623346</v>
      </c>
      <c r="G124" s="18">
        <v>29623346</v>
      </c>
    </row>
    <row r="125" spans="2:7" hidden="1" x14ac:dyDescent="0.2">
      <c r="B125" s="23" t="s">
        <v>455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456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457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458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25.5" hidden="1" x14ac:dyDescent="0.2">
      <c r="B129" s="23" t="s">
        <v>459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460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t="38.25" hidden="1" x14ac:dyDescent="0.2">
      <c r="B131" s="23" t="s">
        <v>461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t="25.5" hidden="1" x14ac:dyDescent="0.2">
      <c r="B132" s="23" t="s">
        <v>462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idden="1" x14ac:dyDescent="0.2">
      <c r="B133" s="23" t="s">
        <v>463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idden="1" x14ac:dyDescent="0.2">
      <c r="B134" s="23" t="s">
        <v>464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465</v>
      </c>
      <c r="C135" s="18">
        <v>0</v>
      </c>
      <c r="D135" s="18">
        <f t="shared" si="2"/>
        <v>0</v>
      </c>
      <c r="E135" s="18">
        <v>0</v>
      </c>
      <c r="F135" s="18">
        <f t="shared" si="3"/>
        <v>0</v>
      </c>
      <c r="G135" s="18"/>
    </row>
    <row r="136" spans="2:7" ht="38.25" hidden="1" x14ac:dyDescent="0.2">
      <c r="B136" s="23" t="s">
        <v>466</v>
      </c>
      <c r="C136" s="18">
        <v>0</v>
      </c>
      <c r="D136" s="18">
        <f t="shared" si="2"/>
        <v>0</v>
      </c>
      <c r="E136" s="18">
        <v>0</v>
      </c>
      <c r="F136" s="18">
        <f t="shared" si="3"/>
        <v>0</v>
      </c>
      <c r="G136" s="18"/>
    </row>
    <row r="137" spans="2:7" ht="38.25" hidden="1" x14ac:dyDescent="0.2">
      <c r="B137" s="23" t="s">
        <v>467</v>
      </c>
      <c r="C137" s="18">
        <v>0</v>
      </c>
      <c r="D137" s="18">
        <f t="shared" ref="D137:D200" si="4">E137-C137</f>
        <v>0</v>
      </c>
      <c r="E137" s="18">
        <v>0</v>
      </c>
      <c r="F137" s="18">
        <f t="shared" ref="F137:F200" si="5">G137-E137</f>
        <v>0</v>
      </c>
      <c r="G137" s="18"/>
    </row>
    <row r="138" spans="2:7" ht="38.25" hidden="1" x14ac:dyDescent="0.2">
      <c r="B138" s="23" t="s">
        <v>468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38.25" hidden="1" x14ac:dyDescent="0.2">
      <c r="B139" s="23" t="s">
        <v>469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470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t="25.5" hidden="1" x14ac:dyDescent="0.2">
      <c r="B141" s="23" t="s">
        <v>471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472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473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idden="1" x14ac:dyDescent="0.2">
      <c r="B144" s="23" t="s">
        <v>474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475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63.75" hidden="1" x14ac:dyDescent="0.2">
      <c r="B146" s="23" t="s">
        <v>476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477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478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idden="1" x14ac:dyDescent="0.2">
      <c r="B149" s="23" t="s">
        <v>479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idden="1" x14ac:dyDescent="0.2">
      <c r="B150" s="23" t="s">
        <v>480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23" t="s">
        <v>481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x14ac:dyDescent="0.2">
      <c r="B152" s="23" t="s">
        <v>482</v>
      </c>
      <c r="C152" s="18">
        <v>1950000</v>
      </c>
      <c r="D152" s="18">
        <f t="shared" si="4"/>
        <v>-1950000</v>
      </c>
      <c r="E152" s="18">
        <v>0</v>
      </c>
      <c r="F152" s="18">
        <f t="shared" si="5"/>
        <v>1520301</v>
      </c>
      <c r="G152" s="18">
        <v>1520301</v>
      </c>
    </row>
    <row r="153" spans="2:7" ht="25.5" hidden="1" x14ac:dyDescent="0.2">
      <c r="B153" s="23" t="s">
        <v>483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t="25.5" hidden="1" x14ac:dyDescent="0.2">
      <c r="B154" s="23" t="s">
        <v>484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idden="1" x14ac:dyDescent="0.2">
      <c r="B155" s="23" t="s">
        <v>485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idden="1" x14ac:dyDescent="0.2">
      <c r="B156" s="23" t="s">
        <v>486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23" t="s">
        <v>487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>
        <v>0</v>
      </c>
    </row>
    <row r="158" spans="2:7" hidden="1" x14ac:dyDescent="0.2">
      <c r="B158" s="23" t="s">
        <v>488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489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23" t="s">
        <v>490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491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492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23" t="s">
        <v>493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494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t="25.5" hidden="1" x14ac:dyDescent="0.2">
      <c r="B165" s="23" t="s">
        <v>495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496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497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498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idden="1" x14ac:dyDescent="0.2">
      <c r="B169" s="23" t="s">
        <v>499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500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25.5" hidden="1" x14ac:dyDescent="0.2">
      <c r="B171" s="23" t="s">
        <v>501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23" t="s">
        <v>502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63.75" hidden="1" x14ac:dyDescent="0.2">
      <c r="B173" s="23" t="s">
        <v>503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t="25.5" hidden="1" x14ac:dyDescent="0.2">
      <c r="B174" s="23" t="s">
        <v>504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t="25.5" x14ac:dyDescent="0.2">
      <c r="B175" s="23" t="s">
        <v>505</v>
      </c>
      <c r="C175" s="18">
        <f>SUM(C124:C157)</f>
        <v>10950000</v>
      </c>
      <c r="D175" s="18">
        <f t="shared" si="4"/>
        <v>-6950000</v>
      </c>
      <c r="E175" s="18">
        <v>4000000</v>
      </c>
      <c r="F175" s="18">
        <f t="shared" si="5"/>
        <v>27143647</v>
      </c>
      <c r="G175" s="18">
        <v>31143647</v>
      </c>
    </row>
    <row r="176" spans="2:7" ht="25.5" x14ac:dyDescent="0.2">
      <c r="B176" s="23" t="s">
        <v>506</v>
      </c>
      <c r="C176" s="18">
        <v>70000</v>
      </c>
      <c r="D176" s="18">
        <f t="shared" si="4"/>
        <v>0</v>
      </c>
      <c r="E176" s="18">
        <v>70000</v>
      </c>
      <c r="F176" s="18">
        <f t="shared" si="5"/>
        <v>102978</v>
      </c>
      <c r="G176" s="18">
        <v>172978</v>
      </c>
    </row>
    <row r="177" spans="2:7" hidden="1" x14ac:dyDescent="0.2">
      <c r="B177" s="23" t="s">
        <v>507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508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509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idden="1" x14ac:dyDescent="0.2">
      <c r="B180" s="23" t="s">
        <v>510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511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t="51" hidden="1" x14ac:dyDescent="0.2">
      <c r="B182" s="23" t="s">
        <v>512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513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514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idden="1" x14ac:dyDescent="0.2">
      <c r="B185" s="23" t="s">
        <v>515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516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t="51" hidden="1" x14ac:dyDescent="0.2">
      <c r="B187" s="23" t="s">
        <v>517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518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519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23" t="s">
        <v>520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23" t="s">
        <v>521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s="69" customFormat="1" ht="25.5" x14ac:dyDescent="0.2">
      <c r="B192" s="24" t="s">
        <v>522</v>
      </c>
      <c r="C192" s="20">
        <v>15520000</v>
      </c>
      <c r="D192" s="20">
        <f t="shared" si="4"/>
        <v>-6950000</v>
      </c>
      <c r="E192" s="20">
        <v>8570000</v>
      </c>
      <c r="F192" s="20">
        <f t="shared" si="5"/>
        <v>26886625</v>
      </c>
      <c r="G192" s="20">
        <v>35456625</v>
      </c>
    </row>
    <row r="193" spans="2:7" hidden="1" x14ac:dyDescent="0.2">
      <c r="B193" s="23" t="s">
        <v>523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x14ac:dyDescent="0.2">
      <c r="B194" s="23" t="s">
        <v>524</v>
      </c>
      <c r="C194" s="18">
        <v>1380000</v>
      </c>
      <c r="D194" s="18">
        <f t="shared" si="4"/>
        <v>0</v>
      </c>
      <c r="E194" s="18">
        <v>1380000</v>
      </c>
      <c r="F194" s="18">
        <f t="shared" si="5"/>
        <v>70000</v>
      </c>
      <c r="G194" s="18">
        <v>1450000</v>
      </c>
    </row>
    <row r="195" spans="2:7" ht="25.5" hidden="1" x14ac:dyDescent="0.2">
      <c r="B195" s="23" t="s">
        <v>525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t="25.5" x14ac:dyDescent="0.2">
      <c r="B196" s="23" t="s">
        <v>526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5.5" x14ac:dyDescent="0.2">
      <c r="B197" s="23" t="s">
        <v>527</v>
      </c>
      <c r="C197" s="18">
        <v>700000</v>
      </c>
      <c r="D197" s="18">
        <f t="shared" si="4"/>
        <v>0</v>
      </c>
      <c r="E197" s="18">
        <v>700000</v>
      </c>
      <c r="F197" s="18">
        <f t="shared" si="5"/>
        <v>340413</v>
      </c>
      <c r="G197" s="18">
        <v>1040413</v>
      </c>
    </row>
    <row r="198" spans="2:7" hidden="1" x14ac:dyDescent="0.2">
      <c r="B198" s="23" t="s">
        <v>528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x14ac:dyDescent="0.2">
      <c r="B199" s="23" t="s">
        <v>529</v>
      </c>
      <c r="C199" s="18">
        <v>0</v>
      </c>
      <c r="D199" s="18">
        <f t="shared" si="4"/>
        <v>0</v>
      </c>
      <c r="E199" s="18">
        <v>0</v>
      </c>
      <c r="F199" s="18">
        <f t="shared" si="5"/>
        <v>2288959</v>
      </c>
      <c r="G199" s="18">
        <v>2288959</v>
      </c>
    </row>
    <row r="200" spans="2:7" ht="25.5" hidden="1" x14ac:dyDescent="0.2">
      <c r="B200" s="23" t="s">
        <v>530</v>
      </c>
      <c r="C200" s="18">
        <v>0</v>
      </c>
      <c r="D200" s="18">
        <f t="shared" si="4"/>
        <v>0</v>
      </c>
      <c r="E200" s="18">
        <v>0</v>
      </c>
      <c r="F200" s="18">
        <f t="shared" si="5"/>
        <v>0</v>
      </c>
      <c r="G200" s="18"/>
    </row>
    <row r="201" spans="2:7" ht="25.5" hidden="1" x14ac:dyDescent="0.2">
      <c r="B201" s="23" t="s">
        <v>531</v>
      </c>
      <c r="C201" s="18">
        <v>0</v>
      </c>
      <c r="D201" s="18">
        <f t="shared" ref="D201:D267" si="6">E201-C201</f>
        <v>0</v>
      </c>
      <c r="E201" s="18">
        <v>0</v>
      </c>
      <c r="F201" s="18">
        <f t="shared" ref="F201:F264" si="7">G201-E201</f>
        <v>0</v>
      </c>
      <c r="G201" s="18"/>
    </row>
    <row r="202" spans="2:7" ht="25.5" hidden="1" x14ac:dyDescent="0.2">
      <c r="B202" s="23" t="s">
        <v>532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533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ht="25.5" hidden="1" x14ac:dyDescent="0.2">
      <c r="B204" s="23" t="s">
        <v>534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23" t="s">
        <v>535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x14ac:dyDescent="0.2">
      <c r="B206" s="23" t="s">
        <v>536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idden="1" x14ac:dyDescent="0.2">
      <c r="B207" s="23" t="s">
        <v>537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538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539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hidden="1" x14ac:dyDescent="0.2">
      <c r="B210" s="23" t="s">
        <v>540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/>
    </row>
    <row r="211" spans="2:7" ht="25.5" hidden="1" x14ac:dyDescent="0.2">
      <c r="B211" s="23" t="s">
        <v>541</v>
      </c>
      <c r="C211" s="18">
        <v>0</v>
      </c>
      <c r="D211" s="18">
        <f t="shared" si="6"/>
        <v>0</v>
      </c>
      <c r="E211" s="18">
        <v>0</v>
      </c>
      <c r="F211" s="18">
        <f t="shared" si="7"/>
        <v>0</v>
      </c>
      <c r="G211" s="18"/>
    </row>
    <row r="212" spans="2:7" x14ac:dyDescent="0.2">
      <c r="B212" s="23" t="s">
        <v>878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>
        <v>0</v>
      </c>
    </row>
    <row r="213" spans="2:7" ht="25.5" x14ac:dyDescent="0.2">
      <c r="B213" s="23" t="s">
        <v>542</v>
      </c>
      <c r="C213" s="18">
        <v>100</v>
      </c>
      <c r="D213" s="18">
        <f t="shared" si="6"/>
        <v>1300</v>
      </c>
      <c r="E213" s="18">
        <v>1400</v>
      </c>
      <c r="F213" s="18">
        <f t="shared" si="7"/>
        <v>-814</v>
      </c>
      <c r="G213" s="18">
        <v>586</v>
      </c>
    </row>
    <row r="214" spans="2:7" hidden="1" x14ac:dyDescent="0.2">
      <c r="B214" s="23" t="s">
        <v>543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t="25.5" hidden="1" x14ac:dyDescent="0.2">
      <c r="B215" s="23" t="s">
        <v>544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x14ac:dyDescent="0.2">
      <c r="B216" s="23" t="s">
        <v>545</v>
      </c>
      <c r="C216" s="18">
        <v>100</v>
      </c>
      <c r="D216" s="18">
        <f t="shared" si="6"/>
        <v>1300</v>
      </c>
      <c r="E216" s="18">
        <v>1400</v>
      </c>
      <c r="F216" s="18">
        <f t="shared" si="7"/>
        <v>-814</v>
      </c>
      <c r="G216" s="18">
        <v>586</v>
      </c>
    </row>
    <row r="217" spans="2:7" ht="25.5" hidden="1" x14ac:dyDescent="0.2">
      <c r="B217" s="23" t="s">
        <v>546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547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t="25.5" hidden="1" x14ac:dyDescent="0.2">
      <c r="B219" s="23" t="s">
        <v>548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549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idden="1" x14ac:dyDescent="0.2">
      <c r="B221" s="23" t="s">
        <v>550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551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23" t="s">
        <v>552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23" t="s">
        <v>553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idden="1" x14ac:dyDescent="0.2">
      <c r="B225" s="23" t="s">
        <v>554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x14ac:dyDescent="0.2">
      <c r="B226" s="23" t="s">
        <v>879</v>
      </c>
      <c r="C226" s="18">
        <v>0</v>
      </c>
      <c r="D226" s="18">
        <v>0</v>
      </c>
      <c r="E226" s="18">
        <v>0</v>
      </c>
      <c r="F226" s="18">
        <f t="shared" si="7"/>
        <v>0</v>
      </c>
      <c r="G226" s="18"/>
    </row>
    <row r="227" spans="2:7" ht="25.5" x14ac:dyDescent="0.2">
      <c r="B227" s="23" t="s">
        <v>555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76.5" hidden="1" x14ac:dyDescent="0.2">
      <c r="B228" s="23" t="s">
        <v>556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23" t="s">
        <v>557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s="69" customFormat="1" ht="38.25" x14ac:dyDescent="0.2">
      <c r="B230" s="24" t="s">
        <v>558</v>
      </c>
      <c r="C230" s="20">
        <v>2080100</v>
      </c>
      <c r="D230" s="20">
        <f t="shared" si="6"/>
        <v>1300</v>
      </c>
      <c r="E230" s="20">
        <v>2081400</v>
      </c>
      <c r="F230" s="20">
        <f t="shared" si="7"/>
        <v>2698558</v>
      </c>
      <c r="G230" s="20">
        <v>4779958</v>
      </c>
    </row>
    <row r="231" spans="2:7" hidden="1" x14ac:dyDescent="0.2">
      <c r="B231" s="23" t="s">
        <v>559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23" t="s">
        <v>560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561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idden="1" x14ac:dyDescent="0.2">
      <c r="B234" s="23" t="s">
        <v>562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idden="1" x14ac:dyDescent="0.2">
      <c r="B235" s="23" t="s">
        <v>563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x14ac:dyDescent="0.2">
      <c r="B236" s="23" t="s">
        <v>880</v>
      </c>
      <c r="C236" s="18">
        <v>0</v>
      </c>
      <c r="D236" s="18">
        <f t="shared" si="6"/>
        <v>0</v>
      </c>
      <c r="E236" s="18">
        <v>0</v>
      </c>
      <c r="F236" s="18">
        <f t="shared" si="7"/>
        <v>2000000</v>
      </c>
      <c r="G236" s="18">
        <v>2000000</v>
      </c>
    </row>
    <row r="237" spans="2:7" x14ac:dyDescent="0.2">
      <c r="B237" s="23" t="s">
        <v>564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>
        <v>0</v>
      </c>
    </row>
    <row r="238" spans="2:7" hidden="1" x14ac:dyDescent="0.2">
      <c r="B238" s="23" t="s">
        <v>565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25.5" hidden="1" x14ac:dyDescent="0.2">
      <c r="B239" s="23" t="s">
        <v>566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s="69" customFormat="1" ht="25.5" x14ac:dyDescent="0.2">
      <c r="B240" s="24" t="s">
        <v>567</v>
      </c>
      <c r="C240" s="20">
        <v>0</v>
      </c>
      <c r="D240" s="20">
        <v>0</v>
      </c>
      <c r="E240" s="20">
        <v>0</v>
      </c>
      <c r="F240" s="20">
        <f t="shared" si="7"/>
        <v>2000000</v>
      </c>
      <c r="G240" s="20">
        <v>2000000</v>
      </c>
    </row>
    <row r="241" spans="2:7" ht="38.25" hidden="1" x14ac:dyDescent="0.2">
      <c r="B241" s="23" t="s">
        <v>568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hidden="1" x14ac:dyDescent="0.2">
      <c r="B242" s="23" t="s">
        <v>569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38.25" hidden="1" x14ac:dyDescent="0.2">
      <c r="B243" s="23" t="s">
        <v>570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t="38.25" x14ac:dyDescent="0.2">
      <c r="B244" s="23" t="s">
        <v>571</v>
      </c>
      <c r="C244" s="18">
        <v>0</v>
      </c>
      <c r="D244" s="18">
        <v>0</v>
      </c>
      <c r="E244" s="18">
        <v>0</v>
      </c>
      <c r="F244" s="18">
        <f t="shared" si="7"/>
        <v>0</v>
      </c>
      <c r="G244" s="18">
        <v>0</v>
      </c>
    </row>
    <row r="245" spans="2:7" hidden="1" x14ac:dyDescent="0.2">
      <c r="B245" s="23" t="s">
        <v>572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573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574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idden="1" x14ac:dyDescent="0.2">
      <c r="B248" s="23" t="s">
        <v>575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idden="1" x14ac:dyDescent="0.2">
      <c r="B249" s="23" t="s">
        <v>576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t="25.5" hidden="1" x14ac:dyDescent="0.2">
      <c r="B250" s="23" t="s">
        <v>577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t="25.5" hidden="1" x14ac:dyDescent="0.2">
      <c r="B251" s="23" t="s">
        <v>578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23" t="s">
        <v>579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580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t="25.5" x14ac:dyDescent="0.2">
      <c r="B254" s="23" t="s">
        <v>581</v>
      </c>
      <c r="C254" s="18">
        <v>18000</v>
      </c>
      <c r="D254" s="18">
        <f t="shared" si="6"/>
        <v>1161300</v>
      </c>
      <c r="E254" s="18">
        <v>1179300</v>
      </c>
      <c r="F254" s="18">
        <f t="shared" si="7"/>
        <v>-1179300</v>
      </c>
      <c r="G254" s="18"/>
    </row>
    <row r="255" spans="2:7" hidden="1" x14ac:dyDescent="0.2">
      <c r="B255" s="23" t="s">
        <v>582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583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584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23" t="s">
        <v>585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idden="1" x14ac:dyDescent="0.2">
      <c r="B259" s="23" t="s">
        <v>586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t="25.5" hidden="1" x14ac:dyDescent="0.2">
      <c r="B260" s="23" t="s">
        <v>587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t="25.5" hidden="1" x14ac:dyDescent="0.2">
      <c r="B261" s="23" t="s">
        <v>588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idden="1" x14ac:dyDescent="0.2">
      <c r="B262" s="23" t="s">
        <v>589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590</v>
      </c>
      <c r="C263" s="18">
        <v>0</v>
      </c>
      <c r="D263" s="18">
        <f t="shared" si="6"/>
        <v>0</v>
      </c>
      <c r="E263" s="18">
        <v>0</v>
      </c>
      <c r="F263" s="18">
        <f t="shared" si="7"/>
        <v>0</v>
      </c>
      <c r="G263" s="18"/>
    </row>
    <row r="264" spans="2:7" ht="25.5" hidden="1" x14ac:dyDescent="0.2">
      <c r="B264" s="23" t="s">
        <v>591</v>
      </c>
      <c r="C264" s="18">
        <v>0</v>
      </c>
      <c r="D264" s="18">
        <f t="shared" si="6"/>
        <v>0</v>
      </c>
      <c r="E264" s="18">
        <v>0</v>
      </c>
      <c r="F264" s="18">
        <f t="shared" si="7"/>
        <v>0</v>
      </c>
      <c r="G264" s="18"/>
    </row>
    <row r="265" spans="2:7" hidden="1" x14ac:dyDescent="0.2">
      <c r="B265" s="23" t="s">
        <v>592</v>
      </c>
      <c r="C265" s="18">
        <v>0</v>
      </c>
      <c r="D265" s="18">
        <f t="shared" si="6"/>
        <v>0</v>
      </c>
      <c r="E265" s="18">
        <v>0</v>
      </c>
      <c r="F265" s="18">
        <f t="shared" ref="F265:F328" si="8">G265-E265</f>
        <v>0</v>
      </c>
      <c r="G265" s="18"/>
    </row>
    <row r="266" spans="2:7" s="69" customFormat="1" ht="25.5" x14ac:dyDescent="0.2">
      <c r="B266" s="24" t="s">
        <v>593</v>
      </c>
      <c r="C266" s="20">
        <v>18000</v>
      </c>
      <c r="D266" s="20">
        <v>0</v>
      </c>
      <c r="E266" s="20">
        <v>1179300</v>
      </c>
      <c r="F266" s="20">
        <f t="shared" si="8"/>
        <v>-1179300</v>
      </c>
      <c r="G266" s="20">
        <v>0</v>
      </c>
    </row>
    <row r="267" spans="2:7" ht="38.25" hidden="1" x14ac:dyDescent="0.2">
      <c r="B267" s="23" t="s">
        <v>594</v>
      </c>
      <c r="C267" s="18">
        <v>0</v>
      </c>
      <c r="D267" s="18">
        <f t="shared" si="6"/>
        <v>0</v>
      </c>
      <c r="E267" s="18">
        <v>0</v>
      </c>
      <c r="F267" s="18">
        <f t="shared" si="8"/>
        <v>0</v>
      </c>
      <c r="G267" s="18"/>
    </row>
    <row r="268" spans="2:7" ht="38.25" hidden="1" x14ac:dyDescent="0.2">
      <c r="B268" s="23" t="s">
        <v>595</v>
      </c>
      <c r="C268" s="18">
        <v>0</v>
      </c>
      <c r="D268" s="18">
        <f t="shared" ref="D268:D325" si="9">E268-C268</f>
        <v>0</v>
      </c>
      <c r="E268" s="18">
        <v>0</v>
      </c>
      <c r="F268" s="18">
        <f t="shared" si="8"/>
        <v>0</v>
      </c>
      <c r="G268" s="18"/>
    </row>
    <row r="269" spans="2:7" ht="51" hidden="1" x14ac:dyDescent="0.2">
      <c r="B269" s="23" t="s">
        <v>596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t="38.25" x14ac:dyDescent="0.2">
      <c r="B270" s="23" t="s">
        <v>597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598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599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600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idden="1" x14ac:dyDescent="0.2">
      <c r="B274" s="23" t="s">
        <v>601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idden="1" x14ac:dyDescent="0.2">
      <c r="B275" s="23" t="s">
        <v>602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t="25.5" hidden="1" x14ac:dyDescent="0.2">
      <c r="B276" s="23" t="s">
        <v>603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t="25.5" hidden="1" x14ac:dyDescent="0.2">
      <c r="B277" s="23" t="s">
        <v>604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idden="1" x14ac:dyDescent="0.2">
      <c r="B278" s="23" t="s">
        <v>605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606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t="25.5" hidden="1" x14ac:dyDescent="0.2">
      <c r="B280" s="23" t="s">
        <v>607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608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609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610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idden="1" x14ac:dyDescent="0.2">
      <c r="B284" s="23" t="s">
        <v>611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idden="1" x14ac:dyDescent="0.2">
      <c r="B285" s="23" t="s">
        <v>612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t="25.5" hidden="1" x14ac:dyDescent="0.2">
      <c r="B286" s="23" t="s">
        <v>613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t="25.5" hidden="1" x14ac:dyDescent="0.2">
      <c r="B287" s="23" t="s">
        <v>614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idden="1" x14ac:dyDescent="0.2">
      <c r="B288" s="23" t="s">
        <v>615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616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hidden="1" x14ac:dyDescent="0.2">
      <c r="B290" s="23" t="s">
        <v>617</v>
      </c>
      <c r="C290" s="18">
        <v>0</v>
      </c>
      <c r="D290" s="18">
        <f t="shared" si="9"/>
        <v>0</v>
      </c>
      <c r="E290" s="18">
        <v>0</v>
      </c>
      <c r="F290" s="18">
        <f t="shared" si="8"/>
        <v>0</v>
      </c>
      <c r="G290" s="18"/>
    </row>
    <row r="291" spans="2:7" hidden="1" x14ac:dyDescent="0.2">
      <c r="B291" s="23" t="s">
        <v>618</v>
      </c>
      <c r="C291" s="18">
        <v>0</v>
      </c>
      <c r="D291" s="18">
        <f t="shared" si="9"/>
        <v>0</v>
      </c>
      <c r="E291" s="18">
        <v>0</v>
      </c>
      <c r="F291" s="18">
        <f t="shared" si="8"/>
        <v>0</v>
      </c>
      <c r="G291" s="18"/>
    </row>
    <row r="292" spans="2:7" s="69" customFormat="1" ht="25.5" x14ac:dyDescent="0.2">
      <c r="B292" s="24" t="s">
        <v>619</v>
      </c>
      <c r="C292" s="20">
        <v>0</v>
      </c>
      <c r="D292" s="20">
        <f t="shared" si="9"/>
        <v>0</v>
      </c>
      <c r="E292" s="20">
        <v>0</v>
      </c>
      <c r="F292" s="20">
        <f t="shared" si="8"/>
        <v>0</v>
      </c>
      <c r="G292" s="20"/>
    </row>
    <row r="293" spans="2:7" s="69" customFormat="1" ht="25.5" x14ac:dyDescent="0.2">
      <c r="B293" s="24" t="s">
        <v>620</v>
      </c>
      <c r="C293" s="20">
        <v>153027700</v>
      </c>
      <c r="D293" s="20">
        <f t="shared" si="9"/>
        <v>-4787400</v>
      </c>
      <c r="E293" s="20">
        <f>E50+E86+E192+E230+E240+E266+E292</f>
        <v>148240300</v>
      </c>
      <c r="F293" s="20">
        <f t="shared" si="8"/>
        <v>55282149</v>
      </c>
      <c r="G293" s="20">
        <v>203522449</v>
      </c>
    </row>
    <row r="294" spans="2:7" ht="25.5" hidden="1" x14ac:dyDescent="0.2">
      <c r="B294" s="23" t="s">
        <v>621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622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623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t="25.5" hidden="1" x14ac:dyDescent="0.2">
      <c r="B297" s="23" t="s">
        <v>624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t="25.5" hidden="1" x14ac:dyDescent="0.2">
      <c r="B298" s="23" t="s">
        <v>625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idden="1" x14ac:dyDescent="0.2">
      <c r="B299" s="23" t="s">
        <v>626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idden="1" x14ac:dyDescent="0.2">
      <c r="B300" s="23" t="s">
        <v>627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628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629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hidden="1" x14ac:dyDescent="0.2">
      <c r="B303" s="23" t="s">
        <v>630</v>
      </c>
      <c r="C303" s="18">
        <v>0</v>
      </c>
      <c r="D303" s="18">
        <f t="shared" si="9"/>
        <v>0</v>
      </c>
      <c r="E303" s="18">
        <v>0</v>
      </c>
      <c r="F303" s="18">
        <f t="shared" si="8"/>
        <v>0</v>
      </c>
      <c r="G303" s="18"/>
    </row>
    <row r="304" spans="2:7" ht="25.5" hidden="1" x14ac:dyDescent="0.2">
      <c r="B304" s="23" t="s">
        <v>631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ht="25.5" x14ac:dyDescent="0.2">
      <c r="B305" s="23" t="s">
        <v>632</v>
      </c>
      <c r="C305" s="18">
        <v>16723300</v>
      </c>
      <c r="D305" s="18">
        <f t="shared" si="9"/>
        <v>35087573</v>
      </c>
      <c r="E305" s="18">
        <v>51810873</v>
      </c>
      <c r="F305" s="18">
        <f t="shared" si="8"/>
        <v>-23547127</v>
      </c>
      <c r="G305" s="18">
        <v>28263746</v>
      </c>
    </row>
    <row r="306" spans="2:7" ht="25.5" x14ac:dyDescent="0.2">
      <c r="B306" s="23" t="s">
        <v>633</v>
      </c>
      <c r="C306" s="18">
        <v>0</v>
      </c>
      <c r="D306" s="18">
        <f t="shared" si="9"/>
        <v>0</v>
      </c>
      <c r="E306" s="18">
        <v>0</v>
      </c>
      <c r="F306" s="18">
        <f t="shared" si="8"/>
        <v>0</v>
      </c>
      <c r="G306" s="18"/>
    </row>
    <row r="307" spans="2:7" x14ac:dyDescent="0.2">
      <c r="B307" s="23" t="s">
        <v>634</v>
      </c>
      <c r="C307" s="18">
        <v>16723300</v>
      </c>
      <c r="D307" s="18">
        <f t="shared" si="9"/>
        <v>35087573</v>
      </c>
      <c r="E307" s="18">
        <v>51810873</v>
      </c>
      <c r="F307" s="18">
        <f t="shared" si="8"/>
        <v>-23547127</v>
      </c>
      <c r="G307" s="18">
        <v>28263746</v>
      </c>
    </row>
    <row r="308" spans="2:7" ht="25.5" x14ac:dyDescent="0.2">
      <c r="B308" s="23" t="s">
        <v>635</v>
      </c>
      <c r="C308" s="18">
        <v>4700000</v>
      </c>
      <c r="D308" s="18">
        <f t="shared" si="9"/>
        <v>148700</v>
      </c>
      <c r="E308" s="18">
        <v>4848700</v>
      </c>
      <c r="F308" s="18">
        <f t="shared" si="8"/>
        <v>-141643</v>
      </c>
      <c r="G308" s="18">
        <v>4707057</v>
      </c>
    </row>
    <row r="309" spans="2:7" ht="25.5" hidden="1" x14ac:dyDescent="0.2">
      <c r="B309" s="23" t="s">
        <v>636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idden="1" x14ac:dyDescent="0.2">
      <c r="B310" s="23" t="s">
        <v>637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idden="1" x14ac:dyDescent="0.2">
      <c r="B311" s="23" t="s">
        <v>638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639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640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hidden="1" x14ac:dyDescent="0.2">
      <c r="B314" s="23" t="s">
        <v>641</v>
      </c>
      <c r="C314" s="18">
        <v>0</v>
      </c>
      <c r="D314" s="18">
        <f t="shared" si="9"/>
        <v>0</v>
      </c>
      <c r="E314" s="18">
        <v>0</v>
      </c>
      <c r="F314" s="18">
        <f t="shared" si="8"/>
        <v>0</v>
      </c>
      <c r="G314" s="18"/>
    </row>
    <row r="315" spans="2:7" ht="25.5" hidden="1" x14ac:dyDescent="0.2">
      <c r="B315" s="23" t="s">
        <v>642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x14ac:dyDescent="0.2">
      <c r="B316" s="23" t="s">
        <v>643</v>
      </c>
      <c r="C316" s="18">
        <v>21423300</v>
      </c>
      <c r="D316" s="18">
        <f t="shared" si="9"/>
        <v>35236273</v>
      </c>
      <c r="E316" s="18">
        <v>56659573</v>
      </c>
      <c r="F316" s="18">
        <f t="shared" si="8"/>
        <v>-23688770</v>
      </c>
      <c r="G316" s="18">
        <v>32970803</v>
      </c>
    </row>
    <row r="317" spans="2:7" ht="25.5" hidden="1" x14ac:dyDescent="0.2">
      <c r="B317" s="23" t="s">
        <v>644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25.5" hidden="1" x14ac:dyDescent="0.2">
      <c r="B318" s="23" t="s">
        <v>645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idden="1" x14ac:dyDescent="0.2">
      <c r="B319" s="23" t="s">
        <v>646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38.25" hidden="1" x14ac:dyDescent="0.2">
      <c r="B320" s="23" t="s">
        <v>647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648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t="25.5" hidden="1" x14ac:dyDescent="0.2">
      <c r="B322" s="23" t="s">
        <v>649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hidden="1" x14ac:dyDescent="0.2">
      <c r="B323" s="23" t="s">
        <v>650</v>
      </c>
      <c r="C323" s="18">
        <v>0</v>
      </c>
      <c r="D323" s="18">
        <f t="shared" si="9"/>
        <v>0</v>
      </c>
      <c r="E323" s="18">
        <v>0</v>
      </c>
      <c r="F323" s="18">
        <f t="shared" si="8"/>
        <v>0</v>
      </c>
      <c r="G323" s="18"/>
    </row>
    <row r="324" spans="2:7" hidden="1" x14ac:dyDescent="0.2">
      <c r="B324" s="23" t="s">
        <v>651</v>
      </c>
      <c r="C324" s="18">
        <v>0</v>
      </c>
      <c r="D324" s="18">
        <f t="shared" si="9"/>
        <v>0</v>
      </c>
      <c r="E324" s="18">
        <v>0</v>
      </c>
      <c r="F324" s="18">
        <f t="shared" si="8"/>
        <v>0</v>
      </c>
      <c r="G324" s="18"/>
    </row>
    <row r="325" spans="2:7" s="69" customFormat="1" ht="25.5" x14ac:dyDescent="0.2">
      <c r="B325" s="24" t="s">
        <v>652</v>
      </c>
      <c r="C325" s="20">
        <v>21423300</v>
      </c>
      <c r="D325" s="20">
        <f t="shared" si="9"/>
        <v>35236273</v>
      </c>
      <c r="E325" s="20">
        <v>56659573</v>
      </c>
      <c r="F325" s="20">
        <f t="shared" si="8"/>
        <v>-23688770</v>
      </c>
      <c r="G325" s="20">
        <v>32970803</v>
      </c>
    </row>
    <row r="326" spans="2:7" ht="22.5" hidden="1" customHeight="1" x14ac:dyDescent="0.25">
      <c r="B326" s="82" t="s">
        <v>653</v>
      </c>
      <c r="C326" s="83"/>
      <c r="D326" s="83"/>
      <c r="E326" s="18">
        <v>0</v>
      </c>
      <c r="F326" s="18">
        <f t="shared" si="8"/>
        <v>0</v>
      </c>
    </row>
    <row r="327" spans="2:7" ht="22.5" hidden="1" customHeight="1" x14ac:dyDescent="0.25">
      <c r="B327" s="84" t="s">
        <v>654</v>
      </c>
      <c r="C327" s="85"/>
      <c r="D327" s="85"/>
      <c r="E327" s="18">
        <v>0</v>
      </c>
      <c r="F327" s="18">
        <f t="shared" si="8"/>
        <v>0</v>
      </c>
    </row>
    <row r="328" spans="2:7" ht="20.25" hidden="1" customHeight="1" x14ac:dyDescent="0.25">
      <c r="B328" s="86" t="s">
        <v>655</v>
      </c>
      <c r="C328" s="87"/>
      <c r="D328" s="87"/>
      <c r="E328" s="18">
        <v>0</v>
      </c>
      <c r="F328" s="18">
        <f t="shared" si="8"/>
        <v>0</v>
      </c>
    </row>
    <row r="329" spans="2:7" x14ac:dyDescent="0.2">
      <c r="B329" s="69" t="s">
        <v>886</v>
      </c>
      <c r="C329" s="70">
        <f>C293+C325</f>
        <v>174451000</v>
      </c>
      <c r="D329" s="70">
        <f t="shared" ref="D329:E329" si="10">D293+D325</f>
        <v>30448873</v>
      </c>
      <c r="E329" s="70">
        <f t="shared" si="10"/>
        <v>204899873</v>
      </c>
      <c r="F329" s="18">
        <f t="shared" ref="F329" si="11">G329-E329</f>
        <v>31593379</v>
      </c>
      <c r="G329" s="70">
        <f>G293+G325</f>
        <v>236493252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tabSelected="1" zoomScaleNormal="100" workbookViewId="0">
      <selection activeCell="M13" sqref="M13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hidden="1" customWidth="1"/>
    <col min="8" max="8" width="18" hidden="1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656</v>
      </c>
      <c r="B1" t="s">
        <v>914</v>
      </c>
    </row>
    <row r="2" spans="1:8" ht="27" customHeight="1" x14ac:dyDescent="0.25">
      <c r="B2" s="88" t="s">
        <v>897</v>
      </c>
      <c r="C2" s="88"/>
      <c r="D2" s="88"/>
      <c r="E2" s="89"/>
      <c r="F2" s="89"/>
    </row>
    <row r="3" spans="1:8" ht="25.5" customHeight="1" x14ac:dyDescent="0.25">
      <c r="B3" s="88" t="s">
        <v>657</v>
      </c>
      <c r="C3" s="88"/>
      <c r="D3" s="88"/>
      <c r="E3" s="89"/>
      <c r="F3" s="89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658</v>
      </c>
    </row>
    <row r="6" spans="1:8" ht="68.2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661</v>
      </c>
      <c r="C7" s="30" t="s">
        <v>662</v>
      </c>
      <c r="D7" s="31"/>
      <c r="E7" s="31"/>
      <c r="F7" s="31"/>
      <c r="G7" s="31"/>
      <c r="H7" s="31"/>
    </row>
    <row r="8" spans="1:8" x14ac:dyDescent="0.25">
      <c r="B8" s="29" t="s">
        <v>663</v>
      </c>
      <c r="C8" s="30" t="s">
        <v>662</v>
      </c>
      <c r="D8" s="31"/>
      <c r="E8" s="31"/>
      <c r="F8" s="31"/>
      <c r="G8" s="31"/>
      <c r="H8" s="31"/>
    </row>
    <row r="9" spans="1:8" ht="30" x14ac:dyDescent="0.25">
      <c r="B9" s="29" t="s">
        <v>664</v>
      </c>
      <c r="C9" s="30" t="s">
        <v>662</v>
      </c>
      <c r="D9" s="31"/>
      <c r="E9" s="31"/>
      <c r="F9" s="31"/>
      <c r="G9" s="31"/>
      <c r="H9" s="31"/>
    </row>
    <row r="10" spans="1:8" x14ac:dyDescent="0.25">
      <c r="B10" s="29" t="s">
        <v>665</v>
      </c>
      <c r="C10" s="30" t="s">
        <v>662</v>
      </c>
      <c r="D10" s="31"/>
      <c r="E10" s="31"/>
      <c r="F10" s="31"/>
      <c r="G10" s="31"/>
      <c r="H10" s="31"/>
    </row>
    <row r="11" spans="1:8" x14ac:dyDescent="0.25">
      <c r="B11" s="29" t="s">
        <v>666</v>
      </c>
      <c r="C11" s="30" t="s">
        <v>662</v>
      </c>
      <c r="D11" s="31"/>
      <c r="E11" s="31"/>
      <c r="F11" s="31"/>
      <c r="G11" s="31"/>
      <c r="H11" s="31"/>
    </row>
    <row r="12" spans="1:8" x14ac:dyDescent="0.25">
      <c r="B12" s="29" t="s">
        <v>667</v>
      </c>
      <c r="C12" s="30" t="s">
        <v>662</v>
      </c>
      <c r="D12" s="31"/>
      <c r="E12" s="31"/>
      <c r="F12" s="31"/>
      <c r="G12" s="31"/>
      <c r="H12" s="31"/>
    </row>
    <row r="13" spans="1:8" x14ac:dyDescent="0.25">
      <c r="B13" s="29" t="s">
        <v>668</v>
      </c>
      <c r="C13" s="30" t="s">
        <v>662</v>
      </c>
      <c r="D13" s="31"/>
      <c r="E13" s="31"/>
      <c r="F13" s="31"/>
      <c r="G13" s="31"/>
      <c r="H13" s="31"/>
    </row>
    <row r="14" spans="1:8" ht="27.75" x14ac:dyDescent="0.25">
      <c r="B14" s="29" t="s">
        <v>669</v>
      </c>
      <c r="C14" s="30" t="s">
        <v>662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670</v>
      </c>
      <c r="C15" s="30" t="s">
        <v>662</v>
      </c>
      <c r="D15" s="31"/>
      <c r="E15" s="31"/>
      <c r="F15" s="31"/>
      <c r="G15" s="31"/>
      <c r="H15" s="31"/>
    </row>
    <row r="16" spans="1:8" x14ac:dyDescent="0.25">
      <c r="B16" s="29" t="s">
        <v>671</v>
      </c>
      <c r="C16" s="30" t="s">
        <v>662</v>
      </c>
      <c r="D16" s="31"/>
      <c r="E16" s="31"/>
      <c r="F16" s="31"/>
      <c r="G16" s="31"/>
      <c r="H16" s="31"/>
    </row>
    <row r="17" spans="2:8" ht="25.5" x14ac:dyDescent="0.25">
      <c r="B17" s="33" t="s">
        <v>672</v>
      </c>
      <c r="C17" s="34" t="s">
        <v>662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661</v>
      </c>
      <c r="C18" s="30" t="s">
        <v>673</v>
      </c>
      <c r="D18" s="31"/>
      <c r="E18" s="31"/>
      <c r="F18" s="31"/>
      <c r="G18" s="31"/>
      <c r="H18" s="31"/>
    </row>
    <row r="19" spans="2:8" x14ac:dyDescent="0.25">
      <c r="B19" s="29" t="s">
        <v>663</v>
      </c>
      <c r="C19" s="30" t="s">
        <v>673</v>
      </c>
      <c r="D19" s="31"/>
      <c r="E19" s="31"/>
      <c r="F19" s="31"/>
      <c r="G19" s="31"/>
      <c r="H19" s="31"/>
    </row>
    <row r="20" spans="2:8" ht="30" x14ac:dyDescent="0.25">
      <c r="B20" s="29" t="s">
        <v>664</v>
      </c>
      <c r="C20" s="30" t="s">
        <v>673</v>
      </c>
      <c r="D20" s="31"/>
      <c r="E20" s="31"/>
      <c r="F20" s="31"/>
      <c r="G20" s="31"/>
      <c r="H20" s="31"/>
    </row>
    <row r="21" spans="2:8" x14ac:dyDescent="0.25">
      <c r="B21" s="29" t="s">
        <v>665</v>
      </c>
      <c r="C21" s="30" t="s">
        <v>673</v>
      </c>
      <c r="D21" s="31"/>
      <c r="E21" s="31"/>
      <c r="F21" s="31"/>
      <c r="G21" s="31"/>
      <c r="H21" s="31"/>
    </row>
    <row r="22" spans="2:8" x14ac:dyDescent="0.25">
      <c r="B22" s="29" t="s">
        <v>666</v>
      </c>
      <c r="C22" s="30" t="s">
        <v>673</v>
      </c>
      <c r="D22" s="31"/>
      <c r="E22" s="31"/>
      <c r="F22" s="31"/>
      <c r="G22" s="31"/>
      <c r="H22" s="31"/>
    </row>
    <row r="23" spans="2:8" x14ac:dyDescent="0.25">
      <c r="B23" s="29" t="s">
        <v>667</v>
      </c>
      <c r="C23" s="30" t="s">
        <v>673</v>
      </c>
      <c r="D23" s="31"/>
      <c r="E23" s="31"/>
      <c r="F23" s="31"/>
      <c r="G23" s="31"/>
      <c r="H23" s="31"/>
    </row>
    <row r="24" spans="2:8" x14ac:dyDescent="0.25">
      <c r="B24" s="29" t="s">
        <v>668</v>
      </c>
      <c r="C24" s="30" t="s">
        <v>673</v>
      </c>
      <c r="D24" s="31"/>
      <c r="E24" s="31"/>
      <c r="F24" s="31"/>
      <c r="G24" s="31"/>
      <c r="H24" s="31"/>
    </row>
    <row r="25" spans="2:8" x14ac:dyDescent="0.25">
      <c r="B25" s="29" t="s">
        <v>674</v>
      </c>
      <c r="C25" s="30" t="s">
        <v>673</v>
      </c>
      <c r="D25" s="31"/>
      <c r="E25" s="31"/>
      <c r="F25" s="31"/>
      <c r="G25" s="31"/>
      <c r="H25" s="31"/>
    </row>
    <row r="26" spans="2:8" x14ac:dyDescent="0.25">
      <c r="B26" s="29" t="s">
        <v>670</v>
      </c>
      <c r="C26" s="30" t="s">
        <v>673</v>
      </c>
      <c r="D26" s="31"/>
      <c r="E26" s="31"/>
      <c r="F26" s="31"/>
      <c r="G26" s="31"/>
      <c r="H26" s="31"/>
    </row>
    <row r="27" spans="2:8" x14ac:dyDescent="0.25">
      <c r="B27" s="29" t="s">
        <v>671</v>
      </c>
      <c r="C27" s="30" t="s">
        <v>673</v>
      </c>
      <c r="D27" s="31"/>
      <c r="E27" s="31"/>
      <c r="F27" s="31"/>
      <c r="G27" s="31"/>
      <c r="H27" s="31"/>
    </row>
    <row r="28" spans="2:8" ht="25.5" x14ac:dyDescent="0.25">
      <c r="B28" s="33" t="s">
        <v>675</v>
      </c>
      <c r="C28" s="34" t="s">
        <v>673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661</v>
      </c>
      <c r="C29" s="30" t="s">
        <v>676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677</v>
      </c>
      <c r="C30" s="30" t="s">
        <v>676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664</v>
      </c>
      <c r="C31" s="30" t="s">
        <v>676</v>
      </c>
      <c r="D31" s="31"/>
      <c r="E31" s="32"/>
      <c r="F31" s="31"/>
      <c r="G31" s="31"/>
      <c r="H31" s="31"/>
    </row>
    <row r="32" spans="2:8" ht="30" x14ac:dyDescent="0.25">
      <c r="B32" s="29" t="s">
        <v>892</v>
      </c>
      <c r="C32" s="30" t="s">
        <v>676</v>
      </c>
      <c r="D32" s="32">
        <v>26153191</v>
      </c>
      <c r="E32" s="32">
        <v>0</v>
      </c>
      <c r="F32" s="32">
        <v>27153191</v>
      </c>
      <c r="G32" s="31"/>
      <c r="H32" s="32">
        <v>18939800</v>
      </c>
    </row>
    <row r="33" spans="2:8" ht="27.75" x14ac:dyDescent="0.25">
      <c r="B33" s="29" t="s">
        <v>678</v>
      </c>
      <c r="C33" s="30" t="s">
        <v>676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679</v>
      </c>
      <c r="C34" s="30" t="s">
        <v>676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887</v>
      </c>
      <c r="C35" s="30" t="s">
        <v>676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674</v>
      </c>
      <c r="C36" s="30" t="s">
        <v>676</v>
      </c>
      <c r="D36" s="31"/>
      <c r="E36" s="32"/>
      <c r="F36" s="31"/>
      <c r="G36" s="31"/>
      <c r="H36" s="31"/>
    </row>
    <row r="37" spans="2:8" x14ac:dyDescent="0.25">
      <c r="B37" s="29" t="s">
        <v>670</v>
      </c>
      <c r="C37" s="30" t="s">
        <v>676</v>
      </c>
      <c r="D37" s="31"/>
      <c r="E37" s="32"/>
      <c r="F37" s="31"/>
      <c r="G37" s="31"/>
      <c r="H37" s="31"/>
    </row>
    <row r="38" spans="2:8" x14ac:dyDescent="0.25">
      <c r="B38" s="29" t="s">
        <v>671</v>
      </c>
      <c r="C38" s="30" t="s">
        <v>676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680</v>
      </c>
      <c r="C39" s="34" t="s">
        <v>676</v>
      </c>
      <c r="D39" s="35">
        <v>26153191</v>
      </c>
      <c r="E39" s="35">
        <f>SUM(E29:E38)</f>
        <v>0</v>
      </c>
      <c r="F39" s="35">
        <v>27153191</v>
      </c>
      <c r="G39" s="31"/>
      <c r="H39" s="35">
        <v>18939800</v>
      </c>
    </row>
    <row r="40" spans="2:8" x14ac:dyDescent="0.25">
      <c r="B40" s="29" t="s">
        <v>661</v>
      </c>
      <c r="C40" s="30" t="s">
        <v>681</v>
      </c>
      <c r="D40" s="31"/>
      <c r="E40" s="31"/>
      <c r="F40" s="31"/>
      <c r="G40" s="31"/>
      <c r="H40" s="31"/>
    </row>
    <row r="41" spans="2:8" x14ac:dyDescent="0.25">
      <c r="B41" s="29" t="s">
        <v>663</v>
      </c>
      <c r="C41" s="30" t="s">
        <v>681</v>
      </c>
      <c r="D41" s="31"/>
      <c r="E41" s="31"/>
      <c r="F41" s="31"/>
      <c r="G41" s="31"/>
      <c r="H41" s="31"/>
    </row>
    <row r="42" spans="2:8" ht="30" x14ac:dyDescent="0.25">
      <c r="B42" s="29" t="s">
        <v>664</v>
      </c>
      <c r="C42" s="30" t="s">
        <v>681</v>
      </c>
      <c r="D42" s="31"/>
      <c r="E42" s="31"/>
      <c r="F42" s="31"/>
      <c r="G42" s="31"/>
      <c r="H42" s="31"/>
    </row>
    <row r="43" spans="2:8" x14ac:dyDescent="0.25">
      <c r="B43" s="29" t="s">
        <v>665</v>
      </c>
      <c r="C43" s="30" t="s">
        <v>681</v>
      </c>
      <c r="D43" s="31"/>
      <c r="E43" s="31"/>
      <c r="F43" s="31"/>
      <c r="G43" s="31"/>
      <c r="H43" s="31"/>
    </row>
    <row r="44" spans="2:8" x14ac:dyDescent="0.25">
      <c r="B44" s="29" t="s">
        <v>666</v>
      </c>
      <c r="C44" s="30" t="s">
        <v>681</v>
      </c>
      <c r="D44" s="31"/>
      <c r="E44" s="31"/>
      <c r="F44" s="31"/>
      <c r="G44" s="31"/>
      <c r="H44" s="31"/>
    </row>
    <row r="45" spans="2:8" x14ac:dyDescent="0.25">
      <c r="B45" s="29" t="s">
        <v>667</v>
      </c>
      <c r="C45" s="30" t="s">
        <v>681</v>
      </c>
      <c r="D45" s="31"/>
      <c r="E45" s="31"/>
      <c r="F45" s="31"/>
      <c r="G45" s="31"/>
      <c r="H45" s="31"/>
    </row>
    <row r="46" spans="2:8" x14ac:dyDescent="0.25">
      <c r="B46" s="29" t="s">
        <v>668</v>
      </c>
      <c r="C46" s="30" t="s">
        <v>681</v>
      </c>
      <c r="D46" s="31"/>
      <c r="E46" s="31"/>
      <c r="F46" s="31"/>
      <c r="G46" s="31"/>
      <c r="H46" s="31"/>
    </row>
    <row r="47" spans="2:8" x14ac:dyDescent="0.25">
      <c r="B47" s="29" t="s">
        <v>674</v>
      </c>
      <c r="C47" s="30" t="s">
        <v>681</v>
      </c>
      <c r="D47" s="31"/>
      <c r="E47" s="31"/>
      <c r="F47" s="31"/>
      <c r="G47" s="31"/>
      <c r="H47" s="31"/>
    </row>
    <row r="48" spans="2:8" x14ac:dyDescent="0.25">
      <c r="B48" s="29" t="s">
        <v>670</v>
      </c>
      <c r="C48" s="30" t="s">
        <v>681</v>
      </c>
      <c r="D48" s="31"/>
      <c r="E48" s="31"/>
      <c r="F48" s="31"/>
      <c r="G48" s="31"/>
      <c r="H48" s="31"/>
    </row>
    <row r="49" spans="2:8" x14ac:dyDescent="0.25">
      <c r="B49" s="29" t="s">
        <v>671</v>
      </c>
      <c r="C49" s="30" t="s">
        <v>681</v>
      </c>
      <c r="D49" s="31"/>
      <c r="E49" s="31"/>
      <c r="F49" s="31"/>
      <c r="G49" s="31"/>
      <c r="H49" s="31"/>
    </row>
    <row r="50" spans="2:8" ht="25.5" x14ac:dyDescent="0.25">
      <c r="B50" s="33" t="s">
        <v>682</v>
      </c>
      <c r="C50" s="34" t="s">
        <v>681</v>
      </c>
      <c r="D50" s="31"/>
      <c r="E50" s="31"/>
      <c r="F50" s="31"/>
      <c r="G50" s="31"/>
      <c r="H50" s="31"/>
    </row>
    <row r="51" spans="2:8" x14ac:dyDescent="0.25">
      <c r="B51" s="29" t="s">
        <v>683</v>
      </c>
      <c r="C51" s="30" t="s">
        <v>684</v>
      </c>
      <c r="D51" s="31"/>
      <c r="E51" s="31"/>
      <c r="F51" s="31"/>
      <c r="G51" s="31"/>
      <c r="H51" s="31"/>
    </row>
    <row r="52" spans="2:8" x14ac:dyDescent="0.25">
      <c r="B52" s="29" t="s">
        <v>663</v>
      </c>
      <c r="C52" s="30" t="s">
        <v>684</v>
      </c>
      <c r="D52" s="31"/>
      <c r="E52" s="31"/>
      <c r="F52" s="31"/>
      <c r="G52" s="31"/>
      <c r="H52" s="31"/>
    </row>
    <row r="53" spans="2:8" ht="30" x14ac:dyDescent="0.25">
      <c r="B53" s="29" t="s">
        <v>664</v>
      </c>
      <c r="C53" s="30" t="s">
        <v>684</v>
      </c>
      <c r="D53" s="31"/>
      <c r="E53" s="31"/>
      <c r="F53" s="31"/>
      <c r="G53" s="31"/>
      <c r="H53" s="31"/>
    </row>
    <row r="54" spans="2:8" x14ac:dyDescent="0.25">
      <c r="B54" s="29" t="s">
        <v>665</v>
      </c>
      <c r="C54" s="30" t="s">
        <v>684</v>
      </c>
      <c r="D54" s="31"/>
      <c r="E54" s="31"/>
      <c r="F54" s="31"/>
      <c r="G54" s="31"/>
      <c r="H54" s="31"/>
    </row>
    <row r="55" spans="2:8" x14ac:dyDescent="0.25">
      <c r="B55" s="29" t="s">
        <v>666</v>
      </c>
      <c r="C55" s="30" t="s">
        <v>684</v>
      </c>
      <c r="D55" s="31"/>
      <c r="E55" s="31"/>
      <c r="F55" s="31"/>
      <c r="G55" s="31"/>
      <c r="H55" s="31"/>
    </row>
    <row r="56" spans="2:8" x14ac:dyDescent="0.25">
      <c r="B56" s="29" t="s">
        <v>667</v>
      </c>
      <c r="C56" s="30" t="s">
        <v>684</v>
      </c>
      <c r="D56" s="31"/>
      <c r="E56" s="31"/>
      <c r="F56" s="31"/>
      <c r="G56" s="31"/>
      <c r="H56" s="31"/>
    </row>
    <row r="57" spans="2:8" x14ac:dyDescent="0.25">
      <c r="B57" s="29" t="s">
        <v>668</v>
      </c>
      <c r="C57" s="30" t="s">
        <v>684</v>
      </c>
      <c r="D57" s="31"/>
      <c r="E57" s="31"/>
      <c r="F57" s="31"/>
      <c r="G57" s="31"/>
      <c r="H57" s="31"/>
    </row>
    <row r="58" spans="2:8" x14ac:dyDescent="0.25">
      <c r="B58" s="29" t="s">
        <v>674</v>
      </c>
      <c r="C58" s="30" t="s">
        <v>684</v>
      </c>
      <c r="D58" s="31"/>
      <c r="E58" s="31"/>
      <c r="F58" s="31"/>
      <c r="G58" s="31"/>
      <c r="H58" s="31"/>
    </row>
    <row r="59" spans="2:8" x14ac:dyDescent="0.25">
      <c r="B59" s="29" t="s">
        <v>670</v>
      </c>
      <c r="C59" s="30" t="s">
        <v>684</v>
      </c>
      <c r="D59" s="31"/>
      <c r="E59" s="31"/>
      <c r="F59" s="31"/>
      <c r="G59" s="31"/>
      <c r="H59" s="31"/>
    </row>
    <row r="60" spans="2:8" x14ac:dyDescent="0.25">
      <c r="B60" s="29" t="s">
        <v>671</v>
      </c>
      <c r="C60" s="30" t="s">
        <v>684</v>
      </c>
      <c r="D60" s="31"/>
      <c r="E60" s="31"/>
      <c r="F60" s="31"/>
      <c r="G60" s="31"/>
      <c r="H60" s="31"/>
    </row>
    <row r="61" spans="2:8" ht="25.5" x14ac:dyDescent="0.25">
      <c r="B61" s="33" t="s">
        <v>685</v>
      </c>
      <c r="C61" s="34" t="s">
        <v>684</v>
      </c>
      <c r="D61" s="31"/>
      <c r="E61" s="31"/>
      <c r="F61" s="31"/>
      <c r="G61" s="31"/>
      <c r="H61" s="31"/>
    </row>
    <row r="62" spans="2:8" x14ac:dyDescent="0.25">
      <c r="B62" s="29" t="s">
        <v>661</v>
      </c>
      <c r="C62" s="30" t="s">
        <v>686</v>
      </c>
      <c r="D62" s="31"/>
      <c r="E62" s="31"/>
      <c r="F62" s="31"/>
      <c r="G62" s="31"/>
      <c r="H62" s="31"/>
    </row>
    <row r="63" spans="2:8" x14ac:dyDescent="0.25">
      <c r="B63" s="29" t="s">
        <v>663</v>
      </c>
      <c r="C63" s="30" t="s">
        <v>686</v>
      </c>
      <c r="D63" s="31"/>
      <c r="E63" s="31"/>
      <c r="F63" s="31"/>
      <c r="G63" s="31"/>
      <c r="H63" s="31"/>
    </row>
    <row r="64" spans="2:8" ht="30" x14ac:dyDescent="0.25">
      <c r="B64" s="29" t="s">
        <v>664</v>
      </c>
      <c r="C64" s="30" t="s">
        <v>686</v>
      </c>
      <c r="D64" s="31"/>
      <c r="E64" s="31"/>
      <c r="F64" s="31"/>
      <c r="G64" s="31"/>
      <c r="H64" s="31"/>
    </row>
    <row r="65" spans="2:8" x14ac:dyDescent="0.25">
      <c r="B65" s="29" t="s">
        <v>665</v>
      </c>
      <c r="C65" s="30" t="s">
        <v>686</v>
      </c>
      <c r="D65" s="31"/>
      <c r="E65" s="31"/>
      <c r="F65" s="31"/>
      <c r="G65" s="31"/>
      <c r="H65" s="31"/>
    </row>
    <row r="66" spans="2:8" x14ac:dyDescent="0.25">
      <c r="B66" s="29" t="s">
        <v>666</v>
      </c>
      <c r="C66" s="30" t="s">
        <v>686</v>
      </c>
      <c r="D66" s="31"/>
      <c r="E66" s="31"/>
      <c r="F66" s="31"/>
      <c r="G66" s="31"/>
      <c r="H66" s="31"/>
    </row>
    <row r="67" spans="2:8" x14ac:dyDescent="0.25">
      <c r="B67" s="29" t="s">
        <v>667</v>
      </c>
      <c r="C67" s="30" t="s">
        <v>686</v>
      </c>
      <c r="D67" s="31"/>
      <c r="E67" s="31"/>
      <c r="F67" s="31"/>
      <c r="G67" s="31"/>
      <c r="H67" s="31"/>
    </row>
    <row r="68" spans="2:8" x14ac:dyDescent="0.25">
      <c r="B68" s="29" t="s">
        <v>668</v>
      </c>
      <c r="C68" s="30" t="s">
        <v>686</v>
      </c>
      <c r="D68" s="31"/>
      <c r="E68" s="31"/>
      <c r="F68" s="31"/>
      <c r="G68" s="31"/>
      <c r="H68" s="31"/>
    </row>
    <row r="69" spans="2:8" x14ac:dyDescent="0.25">
      <c r="B69" s="29" t="s">
        <v>674</v>
      </c>
      <c r="C69" s="30" t="s">
        <v>686</v>
      </c>
      <c r="D69" s="31"/>
      <c r="E69" s="31"/>
      <c r="F69" s="31"/>
      <c r="G69" s="31"/>
      <c r="H69" s="31"/>
    </row>
    <row r="70" spans="2:8" x14ac:dyDescent="0.25">
      <c r="B70" s="29" t="s">
        <v>670</v>
      </c>
      <c r="C70" s="30" t="s">
        <v>686</v>
      </c>
      <c r="D70" s="31"/>
      <c r="E70" s="31"/>
      <c r="F70" s="31"/>
      <c r="G70" s="31"/>
      <c r="H70" s="31"/>
    </row>
    <row r="71" spans="2:8" x14ac:dyDescent="0.25">
      <c r="B71" s="29" t="s">
        <v>671</v>
      </c>
      <c r="C71" s="30" t="s">
        <v>686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687</v>
      </c>
      <c r="C72" s="34" t="s">
        <v>686</v>
      </c>
      <c r="D72" s="31"/>
      <c r="E72" s="31"/>
      <c r="F72" s="31"/>
      <c r="G72" s="31"/>
      <c r="H72" s="31"/>
    </row>
    <row r="73" spans="2:8" x14ac:dyDescent="0.25">
      <c r="B73" s="29" t="s">
        <v>688</v>
      </c>
      <c r="C73" s="37" t="s">
        <v>689</v>
      </c>
      <c r="D73" s="31"/>
      <c r="E73" s="31"/>
      <c r="F73" s="31"/>
      <c r="G73" s="31"/>
      <c r="H73" s="31"/>
    </row>
    <row r="74" spans="2:8" x14ac:dyDescent="0.25">
      <c r="B74" s="29" t="s">
        <v>690</v>
      </c>
      <c r="C74" s="37" t="s">
        <v>689</v>
      </c>
      <c r="D74" s="31"/>
      <c r="E74" s="31"/>
      <c r="F74" s="31"/>
      <c r="G74" s="31"/>
      <c r="H74" s="31"/>
    </row>
    <row r="75" spans="2:8" ht="30" x14ac:dyDescent="0.25">
      <c r="B75" s="29" t="s">
        <v>888</v>
      </c>
      <c r="C75" s="37" t="s">
        <v>689</v>
      </c>
      <c r="D75" s="32">
        <v>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692</v>
      </c>
      <c r="C76" s="37" t="s">
        <v>689</v>
      </c>
      <c r="D76" s="31"/>
      <c r="E76" s="31"/>
      <c r="F76" s="31"/>
      <c r="G76" s="31"/>
      <c r="H76" s="31"/>
    </row>
    <row r="77" spans="2:8" x14ac:dyDescent="0.25">
      <c r="B77" s="37" t="s">
        <v>693</v>
      </c>
      <c r="C77" s="37" t="s">
        <v>689</v>
      </c>
      <c r="D77" s="31"/>
      <c r="E77" s="31"/>
      <c r="F77" s="31"/>
      <c r="G77" s="31"/>
      <c r="H77" s="31"/>
    </row>
    <row r="78" spans="2:8" ht="30" x14ac:dyDescent="0.25">
      <c r="B78" s="37" t="s">
        <v>694</v>
      </c>
      <c r="C78" s="37" t="s">
        <v>689</v>
      </c>
      <c r="D78" s="31"/>
      <c r="E78" s="31"/>
      <c r="F78" s="31"/>
      <c r="G78" s="31"/>
      <c r="H78" s="31"/>
    </row>
    <row r="79" spans="2:8" x14ac:dyDescent="0.25">
      <c r="B79" s="29" t="s">
        <v>695</v>
      </c>
      <c r="C79" s="37" t="s">
        <v>689</v>
      </c>
      <c r="D79" s="32"/>
      <c r="E79" s="31"/>
      <c r="F79" s="31"/>
      <c r="G79" s="31"/>
      <c r="H79" s="31"/>
    </row>
    <row r="80" spans="2:8" x14ac:dyDescent="0.25">
      <c r="B80" s="29" t="s">
        <v>696</v>
      </c>
      <c r="C80" s="37" t="s">
        <v>689</v>
      </c>
      <c r="D80" s="31"/>
      <c r="E80" s="31"/>
      <c r="F80" s="31"/>
      <c r="G80" s="31"/>
      <c r="H80" s="31"/>
    </row>
    <row r="81" spans="2:8" x14ac:dyDescent="0.25">
      <c r="B81" s="29" t="s">
        <v>697</v>
      </c>
      <c r="C81" s="37" t="s">
        <v>689</v>
      </c>
      <c r="D81" s="31"/>
      <c r="E81" s="31"/>
      <c r="F81" s="31"/>
      <c r="G81" s="31"/>
      <c r="H81" s="31"/>
    </row>
    <row r="82" spans="2:8" x14ac:dyDescent="0.25">
      <c r="B82" s="29" t="s">
        <v>698</v>
      </c>
      <c r="C82" s="37" t="s">
        <v>689</v>
      </c>
      <c r="D82" s="31"/>
      <c r="E82" s="31"/>
      <c r="F82" s="31"/>
      <c r="G82" s="31"/>
      <c r="H82" s="31"/>
    </row>
    <row r="83" spans="2:8" ht="25.5" x14ac:dyDescent="0.25">
      <c r="B83" s="33" t="s">
        <v>699</v>
      </c>
      <c r="C83" s="33" t="s">
        <v>689</v>
      </c>
      <c r="D83" s="35">
        <v>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700</v>
      </c>
      <c r="C84" s="37" t="s">
        <v>701</v>
      </c>
      <c r="D84" s="32">
        <v>18000</v>
      </c>
      <c r="E84" s="32">
        <f>F84-D84</f>
        <v>0</v>
      </c>
      <c r="F84" s="32">
        <v>18000</v>
      </c>
      <c r="G84" s="31"/>
      <c r="H84" s="31"/>
    </row>
    <row r="85" spans="2:8" x14ac:dyDescent="0.25">
      <c r="B85" s="29" t="s">
        <v>690</v>
      </c>
      <c r="C85" s="37" t="s">
        <v>701</v>
      </c>
      <c r="D85" s="31"/>
      <c r="E85" s="31"/>
      <c r="F85" s="31"/>
      <c r="G85" s="31"/>
      <c r="H85" s="31"/>
    </row>
    <row r="86" spans="2:8" x14ac:dyDescent="0.25">
      <c r="B86" s="29" t="s">
        <v>691</v>
      </c>
      <c r="C86" s="37" t="s">
        <v>701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692</v>
      </c>
      <c r="C87" s="37" t="s">
        <v>701</v>
      </c>
      <c r="D87" s="31"/>
      <c r="E87" s="31"/>
      <c r="F87" s="31"/>
      <c r="G87" s="31"/>
      <c r="H87" s="31"/>
    </row>
    <row r="88" spans="2:8" x14ac:dyDescent="0.25">
      <c r="B88" s="37" t="s">
        <v>693</v>
      </c>
      <c r="C88" s="37" t="s">
        <v>701</v>
      </c>
      <c r="D88" s="31"/>
      <c r="E88" s="31"/>
      <c r="F88" s="31"/>
      <c r="G88" s="31"/>
      <c r="H88" s="31"/>
    </row>
    <row r="89" spans="2:8" ht="30" x14ac:dyDescent="0.25">
      <c r="B89" s="37" t="s">
        <v>694</v>
      </c>
      <c r="C89" s="37" t="s">
        <v>701</v>
      </c>
      <c r="D89" s="31"/>
      <c r="E89" s="31"/>
      <c r="F89" s="31"/>
      <c r="G89" s="31"/>
      <c r="H89" s="31"/>
    </row>
    <row r="90" spans="2:8" x14ac:dyDescent="0.25">
      <c r="B90" s="29" t="s">
        <v>695</v>
      </c>
      <c r="C90" s="37" t="s">
        <v>701</v>
      </c>
      <c r="D90" s="31">
        <v>0</v>
      </c>
      <c r="E90" s="31"/>
      <c r="F90" s="32">
        <v>1161300</v>
      </c>
      <c r="G90" s="31"/>
      <c r="H90" s="31"/>
    </row>
    <row r="91" spans="2:8" x14ac:dyDescent="0.25">
      <c r="B91" s="29" t="s">
        <v>702</v>
      </c>
      <c r="C91" s="37" t="s">
        <v>701</v>
      </c>
      <c r="D91" s="31"/>
      <c r="E91" s="31"/>
      <c r="F91" s="31"/>
      <c r="G91" s="31"/>
      <c r="H91" s="31"/>
    </row>
    <row r="92" spans="2:8" x14ac:dyDescent="0.25">
      <c r="B92" s="29" t="s">
        <v>697</v>
      </c>
      <c r="C92" s="37" t="s">
        <v>701</v>
      </c>
      <c r="D92" s="31"/>
      <c r="E92" s="31"/>
      <c r="F92" s="31"/>
      <c r="G92" s="31"/>
      <c r="H92" s="31"/>
    </row>
    <row r="93" spans="2:8" x14ac:dyDescent="0.25">
      <c r="B93" s="29" t="s">
        <v>698</v>
      </c>
      <c r="C93" s="37" t="s">
        <v>701</v>
      </c>
      <c r="D93" s="31"/>
      <c r="E93" s="31"/>
      <c r="F93" s="31"/>
      <c r="G93" s="31"/>
      <c r="H93" s="31"/>
    </row>
    <row r="94" spans="2:8" x14ac:dyDescent="0.25">
      <c r="B94" s="38" t="s">
        <v>703</v>
      </c>
      <c r="C94" s="33" t="s">
        <v>701</v>
      </c>
      <c r="D94" s="35">
        <f>SUM(D84:D93)</f>
        <v>18000</v>
      </c>
      <c r="E94" s="35">
        <f t="shared" ref="E94:F94" si="3">SUM(E84:E93)</f>
        <v>0</v>
      </c>
      <c r="F94" s="35">
        <f t="shared" si="3"/>
        <v>1179300</v>
      </c>
      <c r="G94" s="31"/>
      <c r="H94" s="31"/>
    </row>
    <row r="95" spans="2:8" x14ac:dyDescent="0.25">
      <c r="B95" s="38" t="s">
        <v>889</v>
      </c>
      <c r="C95" s="33" t="s">
        <v>890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688</v>
      </c>
      <c r="C96" s="37" t="s">
        <v>704</v>
      </c>
      <c r="D96" s="31"/>
      <c r="E96" s="31"/>
      <c r="F96" s="31"/>
      <c r="G96" s="31"/>
      <c r="H96" s="31"/>
    </row>
    <row r="97" spans="2:8" x14ac:dyDescent="0.25">
      <c r="B97" s="29" t="s">
        <v>690</v>
      </c>
      <c r="C97" s="37" t="s">
        <v>704</v>
      </c>
      <c r="D97" s="31"/>
      <c r="E97" s="31"/>
      <c r="F97" s="31"/>
      <c r="G97" s="31"/>
      <c r="H97" s="31"/>
    </row>
    <row r="98" spans="2:8" x14ac:dyDescent="0.25">
      <c r="B98" s="29" t="s">
        <v>891</v>
      </c>
      <c r="C98" s="37" t="s">
        <v>704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692</v>
      </c>
      <c r="C99" s="37" t="s">
        <v>704</v>
      </c>
      <c r="D99" s="31"/>
      <c r="E99" s="31"/>
      <c r="F99" s="31"/>
      <c r="G99" s="31"/>
      <c r="H99" s="31"/>
    </row>
    <row r="100" spans="2:8" x14ac:dyDescent="0.25">
      <c r="B100" s="37" t="s">
        <v>693</v>
      </c>
      <c r="C100" s="37" t="s">
        <v>704</v>
      </c>
      <c r="D100" s="31"/>
      <c r="E100" s="31"/>
      <c r="F100" s="31"/>
      <c r="G100" s="31"/>
      <c r="H100" s="31"/>
    </row>
    <row r="101" spans="2:8" ht="30" x14ac:dyDescent="0.25">
      <c r="B101" s="37" t="s">
        <v>694</v>
      </c>
      <c r="C101" s="37" t="s">
        <v>704</v>
      </c>
      <c r="D101" s="31"/>
      <c r="E101" s="31"/>
      <c r="F101" s="31"/>
      <c r="G101" s="31"/>
      <c r="H101" s="31"/>
    </row>
    <row r="102" spans="2:8" x14ac:dyDescent="0.25">
      <c r="B102" s="29" t="s">
        <v>695</v>
      </c>
      <c r="C102" s="37" t="s">
        <v>704</v>
      </c>
      <c r="D102" s="31"/>
      <c r="E102" s="31"/>
      <c r="F102" s="31"/>
      <c r="G102" s="31"/>
      <c r="H102" s="31"/>
    </row>
    <row r="103" spans="2:8" x14ac:dyDescent="0.25">
      <c r="B103" s="29" t="s">
        <v>696</v>
      </c>
      <c r="C103" s="37" t="s">
        <v>704</v>
      </c>
      <c r="D103" s="31"/>
      <c r="E103" s="31"/>
      <c r="F103" s="31"/>
      <c r="G103" s="31"/>
      <c r="H103" s="31"/>
    </row>
    <row r="104" spans="2:8" x14ac:dyDescent="0.25">
      <c r="B104" s="29" t="s">
        <v>697</v>
      </c>
      <c r="C104" s="37" t="s">
        <v>704</v>
      </c>
      <c r="D104" s="31"/>
      <c r="E104" s="31"/>
      <c r="F104" s="31"/>
      <c r="G104" s="31"/>
      <c r="H104" s="31"/>
    </row>
    <row r="105" spans="2:8" x14ac:dyDescent="0.25">
      <c r="B105" s="29" t="s">
        <v>698</v>
      </c>
      <c r="C105" s="37" t="s">
        <v>704</v>
      </c>
      <c r="D105" s="31"/>
      <c r="E105" s="31"/>
      <c r="F105" s="31"/>
      <c r="G105" s="31"/>
      <c r="H105" s="31"/>
    </row>
    <row r="106" spans="2:8" ht="25.5" x14ac:dyDescent="0.25">
      <c r="B106" s="33" t="s">
        <v>705</v>
      </c>
      <c r="C106" s="33" t="s">
        <v>704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688</v>
      </c>
      <c r="C107" s="37" t="s">
        <v>706</v>
      </c>
      <c r="D107" s="31"/>
      <c r="E107" s="31"/>
      <c r="F107" s="31"/>
      <c r="G107" s="31"/>
      <c r="H107" s="31"/>
    </row>
    <row r="108" spans="2:8" x14ac:dyDescent="0.25">
      <c r="B108" s="29" t="s">
        <v>690</v>
      </c>
      <c r="C108" s="37" t="s">
        <v>706</v>
      </c>
      <c r="D108" s="31"/>
      <c r="E108" s="31"/>
      <c r="F108" s="31"/>
      <c r="G108" s="31"/>
      <c r="H108" s="31"/>
    </row>
    <row r="109" spans="2:8" x14ac:dyDescent="0.25">
      <c r="B109" s="29" t="s">
        <v>691</v>
      </c>
      <c r="C109" s="37" t="s">
        <v>706</v>
      </c>
      <c r="D109" s="31"/>
      <c r="E109" s="31"/>
      <c r="F109" s="31"/>
      <c r="G109" s="31"/>
      <c r="H109" s="31"/>
    </row>
    <row r="110" spans="2:8" x14ac:dyDescent="0.25">
      <c r="B110" s="37" t="s">
        <v>692</v>
      </c>
      <c r="C110" s="37" t="s">
        <v>706</v>
      </c>
      <c r="D110" s="31"/>
      <c r="E110" s="31"/>
      <c r="F110" s="31"/>
      <c r="G110" s="31"/>
      <c r="H110" s="31"/>
    </row>
    <row r="111" spans="2:8" x14ac:dyDescent="0.25">
      <c r="B111" s="37" t="s">
        <v>693</v>
      </c>
      <c r="C111" s="37" t="s">
        <v>706</v>
      </c>
      <c r="D111" s="31"/>
      <c r="E111" s="31"/>
      <c r="F111" s="31"/>
      <c r="G111" s="31"/>
      <c r="H111" s="31"/>
    </row>
    <row r="112" spans="2:8" ht="30" x14ac:dyDescent="0.25">
      <c r="B112" s="37" t="s">
        <v>694</v>
      </c>
      <c r="C112" s="37" t="s">
        <v>706</v>
      </c>
      <c r="D112" s="31"/>
      <c r="E112" s="31"/>
      <c r="F112" s="31"/>
      <c r="G112" s="31"/>
      <c r="H112" s="31"/>
    </row>
    <row r="113" spans="2:8" x14ac:dyDescent="0.25">
      <c r="B113" s="29" t="s">
        <v>695</v>
      </c>
      <c r="C113" s="37" t="s">
        <v>706</v>
      </c>
      <c r="D113" s="31"/>
      <c r="E113" s="31"/>
      <c r="F113" s="31"/>
      <c r="G113" s="31"/>
      <c r="H113" s="31"/>
    </row>
    <row r="114" spans="2:8" x14ac:dyDescent="0.25">
      <c r="B114" s="29" t="s">
        <v>702</v>
      </c>
      <c r="C114" s="37" t="s">
        <v>706</v>
      </c>
      <c r="D114" s="31"/>
      <c r="E114" s="31"/>
      <c r="F114" s="31"/>
      <c r="G114" s="31"/>
      <c r="H114" s="31"/>
    </row>
    <row r="115" spans="2:8" x14ac:dyDescent="0.25">
      <c r="B115" s="29" t="s">
        <v>697</v>
      </c>
      <c r="C115" s="37" t="s">
        <v>706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707</v>
      </c>
      <c r="C116" s="33" t="s">
        <v>706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2" sqref="B2:F2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hidden="1" customWidth="1"/>
    <col min="8" max="8" width="13.28515625" hidden="1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88" t="s">
        <v>897</v>
      </c>
      <c r="C2" s="90"/>
      <c r="D2" s="90"/>
      <c r="E2" s="89"/>
      <c r="F2" s="89"/>
    </row>
    <row r="3" spans="1:8" ht="27" customHeight="1" x14ac:dyDescent="0.25">
      <c r="B3" s="88" t="s">
        <v>709</v>
      </c>
      <c r="C3" s="90"/>
      <c r="D3" s="90"/>
      <c r="E3" s="89"/>
      <c r="F3" s="89"/>
    </row>
    <row r="4" spans="1:8" ht="19.5" customHeight="1" x14ac:dyDescent="0.25">
      <c r="B4" s="25"/>
      <c r="C4" s="26"/>
      <c r="D4" s="26"/>
    </row>
    <row r="5" spans="1:8" x14ac:dyDescent="0.25">
      <c r="B5" s="27" t="s">
        <v>658</v>
      </c>
    </row>
    <row r="6" spans="1:8" ht="69.7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710</v>
      </c>
      <c r="C7" s="30" t="s">
        <v>711</v>
      </c>
      <c r="D7" s="32"/>
      <c r="E7" s="31"/>
      <c r="F7" s="31"/>
      <c r="G7" s="31"/>
      <c r="H7" s="31"/>
    </row>
    <row r="8" spans="1:8" x14ac:dyDescent="0.25">
      <c r="B8" s="29" t="s">
        <v>712</v>
      </c>
      <c r="C8" s="30" t="s">
        <v>711</v>
      </c>
      <c r="D8" s="32"/>
      <c r="E8" s="31"/>
      <c r="F8" s="31"/>
      <c r="G8" s="31"/>
      <c r="H8" s="31"/>
    </row>
    <row r="9" spans="1:8" ht="38.25" customHeight="1" x14ac:dyDescent="0.25">
      <c r="B9" s="29" t="s">
        <v>713</v>
      </c>
      <c r="C9" s="30" t="s">
        <v>711</v>
      </c>
      <c r="D9" s="32"/>
      <c r="E9" s="31"/>
      <c r="F9" s="31"/>
      <c r="G9" s="31"/>
      <c r="H9" s="31"/>
    </row>
    <row r="10" spans="1:8" x14ac:dyDescent="0.25">
      <c r="B10" s="29" t="s">
        <v>714</v>
      </c>
      <c r="C10" s="30" t="s">
        <v>711</v>
      </c>
      <c r="D10" s="32"/>
      <c r="E10" s="31"/>
      <c r="F10" s="31"/>
      <c r="G10" s="31"/>
      <c r="H10" s="31"/>
    </row>
    <row r="11" spans="1:8" x14ac:dyDescent="0.25">
      <c r="B11" s="29" t="s">
        <v>715</v>
      </c>
      <c r="C11" s="30" t="s">
        <v>711</v>
      </c>
      <c r="D11" s="32"/>
      <c r="E11" s="31"/>
      <c r="F11" s="31"/>
      <c r="G11" s="31"/>
      <c r="H11" s="31"/>
    </row>
    <row r="12" spans="1:8" x14ac:dyDescent="0.25">
      <c r="B12" s="29" t="s">
        <v>716</v>
      </c>
      <c r="C12" s="30" t="s">
        <v>711</v>
      </c>
      <c r="D12" s="32"/>
      <c r="E12" s="31"/>
      <c r="F12" s="31"/>
      <c r="G12" s="31"/>
      <c r="H12" s="31"/>
    </row>
    <row r="13" spans="1:8" ht="30" x14ac:dyDescent="0.25">
      <c r="B13" s="29" t="s">
        <v>717</v>
      </c>
      <c r="C13" s="30" t="s">
        <v>711</v>
      </c>
      <c r="D13" s="32"/>
      <c r="E13" s="31"/>
      <c r="F13" s="31"/>
      <c r="G13" s="31"/>
      <c r="H13" s="31"/>
    </row>
    <row r="14" spans="1:8" ht="27.75" x14ac:dyDescent="0.25">
      <c r="B14" s="29" t="s">
        <v>718</v>
      </c>
      <c r="C14" s="30" t="s">
        <v>711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719</v>
      </c>
      <c r="C15" s="30" t="s">
        <v>711</v>
      </c>
      <c r="D15" s="32"/>
      <c r="E15" s="31"/>
      <c r="F15" s="31"/>
      <c r="G15" s="31"/>
      <c r="H15" s="31"/>
    </row>
    <row r="16" spans="1:8" ht="30" x14ac:dyDescent="0.25">
      <c r="B16" s="29" t="s">
        <v>720</v>
      </c>
      <c r="C16" s="30" t="s">
        <v>711</v>
      </c>
      <c r="D16" s="32"/>
      <c r="E16" s="31"/>
      <c r="F16" s="31"/>
      <c r="G16" s="31"/>
      <c r="H16" s="31"/>
    </row>
    <row r="17" spans="2:8" ht="25.5" x14ac:dyDescent="0.25">
      <c r="B17" s="39" t="s">
        <v>721</v>
      </c>
      <c r="C17" s="34" t="s">
        <v>711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710</v>
      </c>
      <c r="C18" s="30" t="s">
        <v>722</v>
      </c>
      <c r="D18" s="32"/>
      <c r="E18" s="31"/>
      <c r="F18" s="31"/>
      <c r="G18" s="31"/>
      <c r="H18" s="31"/>
    </row>
    <row r="19" spans="2:8" x14ac:dyDescent="0.25">
      <c r="B19" s="29" t="s">
        <v>712</v>
      </c>
      <c r="C19" s="30" t="s">
        <v>722</v>
      </c>
      <c r="D19" s="32"/>
      <c r="E19" s="31"/>
      <c r="F19" s="31"/>
      <c r="G19" s="31"/>
      <c r="H19" s="31"/>
    </row>
    <row r="20" spans="2:8" ht="33" customHeight="1" x14ac:dyDescent="0.25">
      <c r="B20" s="29" t="s">
        <v>713</v>
      </c>
      <c r="C20" s="30" t="s">
        <v>722</v>
      </c>
      <c r="D20" s="32"/>
      <c r="E20" s="31"/>
      <c r="F20" s="31"/>
      <c r="G20" s="31"/>
      <c r="H20" s="31"/>
    </row>
    <row r="21" spans="2:8" x14ac:dyDescent="0.25">
      <c r="B21" s="29" t="s">
        <v>714</v>
      </c>
      <c r="C21" s="30" t="s">
        <v>722</v>
      </c>
      <c r="D21" s="32"/>
      <c r="E21" s="31"/>
      <c r="F21" s="31"/>
      <c r="G21" s="31"/>
      <c r="H21" s="31"/>
    </row>
    <row r="22" spans="2:8" x14ac:dyDescent="0.25">
      <c r="B22" s="29" t="s">
        <v>715</v>
      </c>
      <c r="C22" s="30" t="s">
        <v>722</v>
      </c>
      <c r="D22" s="32"/>
      <c r="E22" s="31"/>
      <c r="F22" s="31"/>
      <c r="G22" s="31"/>
      <c r="H22" s="31"/>
    </row>
    <row r="23" spans="2:8" x14ac:dyDescent="0.25">
      <c r="B23" s="29" t="s">
        <v>716</v>
      </c>
      <c r="C23" s="30" t="s">
        <v>722</v>
      </c>
      <c r="D23" s="32"/>
      <c r="E23" s="31"/>
      <c r="F23" s="31"/>
      <c r="G23" s="31"/>
      <c r="H23" s="31"/>
    </row>
    <row r="24" spans="2:8" ht="30" x14ac:dyDescent="0.25">
      <c r="B24" s="29" t="s">
        <v>717</v>
      </c>
      <c r="C24" s="30" t="s">
        <v>722</v>
      </c>
      <c r="D24" s="32"/>
      <c r="E24" s="31"/>
      <c r="F24" s="31"/>
      <c r="G24" s="31"/>
      <c r="H24" s="31"/>
    </row>
    <row r="25" spans="2:8" x14ac:dyDescent="0.25">
      <c r="B25" s="29" t="s">
        <v>723</v>
      </c>
      <c r="C25" s="30" t="s">
        <v>722</v>
      </c>
      <c r="D25" s="32"/>
      <c r="E25" s="31"/>
      <c r="F25" s="31"/>
      <c r="G25" s="31"/>
      <c r="H25" s="31"/>
    </row>
    <row r="26" spans="2:8" ht="30" x14ac:dyDescent="0.25">
      <c r="B26" s="29" t="s">
        <v>719</v>
      </c>
      <c r="C26" s="30" t="s">
        <v>722</v>
      </c>
      <c r="D26" s="32"/>
      <c r="E26" s="31"/>
      <c r="F26" s="31"/>
      <c r="G26" s="31"/>
      <c r="H26" s="31"/>
    </row>
    <row r="27" spans="2:8" ht="30" x14ac:dyDescent="0.25">
      <c r="B27" s="29" t="s">
        <v>720</v>
      </c>
      <c r="C27" s="30" t="s">
        <v>722</v>
      </c>
      <c r="D27" s="32"/>
      <c r="E27" s="31"/>
      <c r="F27" s="31"/>
      <c r="G27" s="31"/>
      <c r="H27" s="31"/>
    </row>
    <row r="28" spans="2:8" ht="25.5" x14ac:dyDescent="0.25">
      <c r="B28" s="39" t="s">
        <v>724</v>
      </c>
      <c r="C28" s="34" t="s">
        <v>722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710</v>
      </c>
      <c r="C29" s="30" t="s">
        <v>725</v>
      </c>
      <c r="D29" s="32"/>
      <c r="E29" s="31"/>
      <c r="F29" s="31"/>
      <c r="G29" s="31"/>
      <c r="H29" s="31"/>
    </row>
    <row r="30" spans="2:8" x14ac:dyDescent="0.25">
      <c r="B30" s="29" t="s">
        <v>712</v>
      </c>
      <c r="C30" s="30" t="s">
        <v>725</v>
      </c>
      <c r="D30" s="32"/>
      <c r="E30" s="31"/>
      <c r="F30" s="31"/>
      <c r="G30" s="31"/>
      <c r="H30" s="31"/>
    </row>
    <row r="31" spans="2:8" ht="30" x14ac:dyDescent="0.25">
      <c r="B31" s="29" t="s">
        <v>713</v>
      </c>
      <c r="C31" s="30" t="s">
        <v>725</v>
      </c>
      <c r="D31" s="32"/>
      <c r="E31" s="31"/>
      <c r="F31" s="31"/>
      <c r="G31" s="31"/>
      <c r="H31" s="31"/>
    </row>
    <row r="32" spans="2:8" x14ac:dyDescent="0.25">
      <c r="B32" s="29" t="s">
        <v>714</v>
      </c>
      <c r="C32" s="30" t="s">
        <v>725</v>
      </c>
      <c r="D32" s="32"/>
      <c r="E32" s="31"/>
      <c r="F32" s="31"/>
      <c r="G32" s="31"/>
      <c r="H32" s="31"/>
    </row>
    <row r="33" spans="2:8" x14ac:dyDescent="0.25">
      <c r="B33" s="29" t="s">
        <v>715</v>
      </c>
      <c r="C33" s="30" t="s">
        <v>725</v>
      </c>
      <c r="D33" s="32"/>
      <c r="E33" s="31"/>
      <c r="F33" s="31"/>
      <c r="G33" s="31"/>
      <c r="H33" s="31"/>
    </row>
    <row r="34" spans="2:8" x14ac:dyDescent="0.25">
      <c r="B34" s="29" t="s">
        <v>716</v>
      </c>
      <c r="C34" s="30" t="s">
        <v>725</v>
      </c>
      <c r="D34" s="32"/>
      <c r="E34" s="31"/>
      <c r="F34" s="31"/>
      <c r="G34" s="31"/>
      <c r="H34" s="31"/>
    </row>
    <row r="35" spans="2:8" ht="36.6" customHeight="1" x14ac:dyDescent="0.25">
      <c r="B35" s="29" t="s">
        <v>885</v>
      </c>
      <c r="C35" s="30" t="s">
        <v>725</v>
      </c>
      <c r="D35" s="32">
        <v>62000000</v>
      </c>
      <c r="E35" s="32">
        <f>F35-D35</f>
        <v>0</v>
      </c>
      <c r="F35" s="32">
        <v>62000000</v>
      </c>
      <c r="G35" s="32">
        <f t="shared" ref="G35:G37" si="1">H35-F35</f>
        <v>13757252</v>
      </c>
      <c r="H35" s="32">
        <v>75757252</v>
      </c>
    </row>
    <row r="36" spans="2:8" ht="30" x14ac:dyDescent="0.25">
      <c r="B36" s="29" t="s">
        <v>719</v>
      </c>
      <c r="C36" s="30" t="s">
        <v>725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720</v>
      </c>
      <c r="C37" s="30" t="s">
        <v>725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726</v>
      </c>
      <c r="C38" s="34" t="s">
        <v>725</v>
      </c>
      <c r="D38" s="35">
        <f>SUM(D29:D37)</f>
        <v>62000000</v>
      </c>
      <c r="E38" s="35">
        <f>SUM(E29:E37)</f>
        <v>0</v>
      </c>
      <c r="F38" s="35">
        <v>62000000</v>
      </c>
      <c r="G38" s="32">
        <f>H38-F38</f>
        <v>13757252</v>
      </c>
      <c r="H38" s="35">
        <v>75757252</v>
      </c>
    </row>
    <row r="39" spans="2:8" x14ac:dyDescent="0.25">
      <c r="B39" s="29" t="s">
        <v>727</v>
      </c>
      <c r="C39" s="37" t="s">
        <v>728</v>
      </c>
      <c r="D39" s="32"/>
      <c r="E39" s="31"/>
      <c r="F39" s="31"/>
      <c r="G39" s="31"/>
      <c r="H39" s="31"/>
    </row>
    <row r="40" spans="2:8" x14ac:dyDescent="0.25">
      <c r="B40" s="29" t="s">
        <v>729</v>
      </c>
      <c r="C40" s="37" t="s">
        <v>728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730</v>
      </c>
      <c r="C41" s="37" t="s">
        <v>728</v>
      </c>
      <c r="D41" s="32"/>
      <c r="E41" s="31"/>
      <c r="F41" s="31"/>
      <c r="G41" s="31"/>
      <c r="H41" s="31"/>
    </row>
    <row r="42" spans="2:8" x14ac:dyDescent="0.25">
      <c r="B42" s="37" t="s">
        <v>731</v>
      </c>
      <c r="C42" s="37" t="s">
        <v>728</v>
      </c>
      <c r="D42" s="32"/>
      <c r="E42" s="31"/>
      <c r="F42" s="31"/>
      <c r="G42" s="31"/>
      <c r="H42" s="31"/>
    </row>
    <row r="43" spans="2:8" ht="30" x14ac:dyDescent="0.25">
      <c r="B43" s="37" t="s">
        <v>732</v>
      </c>
      <c r="C43" s="37" t="s">
        <v>728</v>
      </c>
      <c r="D43" s="32"/>
      <c r="E43" s="31"/>
      <c r="F43" s="31"/>
      <c r="G43" s="31"/>
      <c r="H43" s="31"/>
    </row>
    <row r="44" spans="2:8" ht="30" x14ac:dyDescent="0.25">
      <c r="B44" s="37" t="s">
        <v>733</v>
      </c>
      <c r="C44" s="37" t="s">
        <v>728</v>
      </c>
      <c r="D44" s="32"/>
      <c r="E44" s="31"/>
      <c r="F44" s="31"/>
      <c r="G44" s="31"/>
      <c r="H44" s="31"/>
    </row>
    <row r="45" spans="2:8" x14ac:dyDescent="0.25">
      <c r="B45" s="29" t="s">
        <v>734</v>
      </c>
      <c r="C45" s="37" t="s">
        <v>728</v>
      </c>
      <c r="D45" s="32"/>
      <c r="E45" s="31"/>
      <c r="F45" s="31"/>
      <c r="G45" s="31"/>
      <c r="H45" s="31"/>
    </row>
    <row r="46" spans="2:8" x14ac:dyDescent="0.25">
      <c r="B46" s="29" t="s">
        <v>735</v>
      </c>
      <c r="C46" s="37" t="s">
        <v>728</v>
      </c>
      <c r="D46" s="32"/>
      <c r="E46" s="31"/>
      <c r="F46" s="31"/>
      <c r="G46" s="31"/>
      <c r="H46" s="31"/>
    </row>
    <row r="47" spans="2:8" x14ac:dyDescent="0.25">
      <c r="B47" s="29" t="s">
        <v>736</v>
      </c>
      <c r="C47" s="37" t="s">
        <v>728</v>
      </c>
      <c r="D47" s="32"/>
      <c r="E47" s="31"/>
      <c r="F47" s="31"/>
      <c r="G47" s="31"/>
      <c r="H47" s="31"/>
    </row>
    <row r="48" spans="2:8" x14ac:dyDescent="0.25">
      <c r="B48" s="29" t="s">
        <v>737</v>
      </c>
      <c r="C48" s="37" t="s">
        <v>728</v>
      </c>
      <c r="D48" s="32"/>
      <c r="E48" s="31"/>
      <c r="F48" s="31"/>
      <c r="G48" s="31"/>
      <c r="H48" s="31"/>
    </row>
    <row r="49" spans="2:8" ht="25.5" x14ac:dyDescent="0.25">
      <c r="B49" s="39" t="s">
        <v>738</v>
      </c>
      <c r="C49" s="34" t="s">
        <v>728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739</v>
      </c>
      <c r="C50" s="37" t="s">
        <v>740</v>
      </c>
      <c r="D50" s="32">
        <v>2540000</v>
      </c>
      <c r="E50" s="32">
        <v>0</v>
      </c>
      <c r="F50" s="32">
        <v>2540000</v>
      </c>
      <c r="G50" s="31"/>
      <c r="H50" s="31"/>
    </row>
    <row r="51" spans="2:8" x14ac:dyDescent="0.25">
      <c r="B51" s="29" t="s">
        <v>741</v>
      </c>
      <c r="C51" s="37" t="s">
        <v>740</v>
      </c>
      <c r="D51" s="32">
        <v>160000</v>
      </c>
      <c r="E51" s="32">
        <f>F51-D51</f>
        <v>0</v>
      </c>
      <c r="F51" s="32">
        <v>160000</v>
      </c>
      <c r="G51" s="31"/>
      <c r="H51" s="31"/>
    </row>
    <row r="52" spans="2:8" x14ac:dyDescent="0.25">
      <c r="B52" s="29" t="s">
        <v>730</v>
      </c>
      <c r="C52" s="37" t="s">
        <v>740</v>
      </c>
      <c r="D52" s="32"/>
      <c r="E52" s="32"/>
      <c r="F52" s="32"/>
      <c r="G52" s="31"/>
      <c r="H52" s="31"/>
    </row>
    <row r="53" spans="2:8" x14ac:dyDescent="0.25">
      <c r="B53" s="37" t="s">
        <v>742</v>
      </c>
      <c r="C53" s="37" t="s">
        <v>740</v>
      </c>
      <c r="D53" s="32"/>
      <c r="E53" s="32"/>
      <c r="F53" s="32"/>
      <c r="G53" s="31"/>
      <c r="H53" s="31"/>
    </row>
    <row r="54" spans="2:8" ht="30" x14ac:dyDescent="0.25">
      <c r="B54" s="37" t="s">
        <v>732</v>
      </c>
      <c r="C54" s="37" t="s">
        <v>740</v>
      </c>
      <c r="D54" s="32"/>
      <c r="E54" s="32"/>
      <c r="F54" s="32"/>
      <c r="G54" s="31"/>
      <c r="H54" s="31"/>
    </row>
    <row r="55" spans="2:8" ht="30" x14ac:dyDescent="0.25">
      <c r="B55" s="37" t="s">
        <v>733</v>
      </c>
      <c r="C55" s="37" t="s">
        <v>740</v>
      </c>
      <c r="D55" s="32"/>
      <c r="E55" s="32"/>
      <c r="F55" s="32"/>
      <c r="G55" s="31"/>
      <c r="H55" s="31"/>
    </row>
    <row r="56" spans="2:8" x14ac:dyDescent="0.25">
      <c r="B56" s="29" t="s">
        <v>734</v>
      </c>
      <c r="C56" s="37" t="s">
        <v>740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743</v>
      </c>
      <c r="C57" s="37" t="s">
        <v>740</v>
      </c>
      <c r="D57" s="32"/>
      <c r="E57" s="32"/>
      <c r="F57" s="32"/>
      <c r="G57" s="31"/>
      <c r="H57" s="31"/>
    </row>
    <row r="58" spans="2:8" x14ac:dyDescent="0.25">
      <c r="B58" s="29" t="s">
        <v>736</v>
      </c>
      <c r="C58" s="37" t="s">
        <v>740</v>
      </c>
      <c r="D58" s="32"/>
      <c r="E58" s="32"/>
      <c r="F58" s="32"/>
      <c r="G58" s="31"/>
      <c r="H58" s="31"/>
    </row>
    <row r="59" spans="2:8" x14ac:dyDescent="0.25">
      <c r="B59" s="29" t="s">
        <v>737</v>
      </c>
      <c r="C59" s="37" t="s">
        <v>740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744</v>
      </c>
      <c r="C60" s="33" t="s">
        <v>740</v>
      </c>
      <c r="D60" s="35">
        <f>SUM(D50:D59)</f>
        <v>2700000</v>
      </c>
      <c r="E60" s="35">
        <f t="shared" ref="E60" si="2">SUM(E50:E59)</f>
        <v>0</v>
      </c>
      <c r="F60" s="35">
        <f>SUM(F50:F59)</f>
        <v>2700000</v>
      </c>
      <c r="G60" s="31"/>
      <c r="H60" s="35">
        <v>2783235</v>
      </c>
    </row>
    <row r="61" spans="2:8" x14ac:dyDescent="0.25">
      <c r="B61" s="29" t="s">
        <v>710</v>
      </c>
      <c r="C61" s="30" t="s">
        <v>745</v>
      </c>
      <c r="D61" s="32"/>
      <c r="E61" s="31"/>
      <c r="F61" s="31"/>
      <c r="G61" s="31"/>
      <c r="H61" s="31"/>
    </row>
    <row r="62" spans="2:8" x14ac:dyDescent="0.25">
      <c r="B62" s="29" t="s">
        <v>712</v>
      </c>
      <c r="C62" s="30" t="s">
        <v>745</v>
      </c>
      <c r="D62" s="32"/>
      <c r="E62" s="31"/>
      <c r="F62" s="31"/>
      <c r="G62" s="31"/>
      <c r="H62" s="31"/>
    </row>
    <row r="63" spans="2:8" ht="30" x14ac:dyDescent="0.25">
      <c r="B63" s="29" t="s">
        <v>713</v>
      </c>
      <c r="C63" s="30" t="s">
        <v>745</v>
      </c>
      <c r="D63" s="32"/>
      <c r="E63" s="31"/>
      <c r="F63" s="31"/>
      <c r="G63" s="31"/>
      <c r="H63" s="31"/>
    </row>
    <row r="64" spans="2:8" x14ac:dyDescent="0.25">
      <c r="B64" s="29" t="s">
        <v>714</v>
      </c>
      <c r="C64" s="30" t="s">
        <v>745</v>
      </c>
      <c r="D64" s="32"/>
      <c r="E64" s="31"/>
      <c r="F64" s="31"/>
      <c r="G64" s="31"/>
      <c r="H64" s="31"/>
    </row>
    <row r="65" spans="2:8" x14ac:dyDescent="0.25">
      <c r="B65" s="29" t="s">
        <v>715</v>
      </c>
      <c r="C65" s="30" t="s">
        <v>745</v>
      </c>
      <c r="D65" s="32"/>
      <c r="E65" s="31"/>
      <c r="F65" s="31"/>
      <c r="G65" s="31"/>
      <c r="H65" s="31"/>
    </row>
    <row r="66" spans="2:8" x14ac:dyDescent="0.25">
      <c r="B66" s="29" t="s">
        <v>716</v>
      </c>
      <c r="C66" s="30" t="s">
        <v>745</v>
      </c>
      <c r="D66" s="32"/>
      <c r="E66" s="31"/>
      <c r="F66" s="31"/>
      <c r="G66" s="31"/>
      <c r="H66" s="31"/>
    </row>
    <row r="67" spans="2:8" ht="30" x14ac:dyDescent="0.25">
      <c r="B67" s="29" t="s">
        <v>717</v>
      </c>
      <c r="C67" s="30" t="s">
        <v>745</v>
      </c>
      <c r="D67" s="32"/>
      <c r="E67" s="31"/>
      <c r="F67" s="31"/>
      <c r="G67" s="31"/>
      <c r="H67" s="31"/>
    </row>
    <row r="68" spans="2:8" x14ac:dyDescent="0.25">
      <c r="B68" s="29" t="s">
        <v>723</v>
      </c>
      <c r="C68" s="30" t="s">
        <v>745</v>
      </c>
      <c r="D68" s="32"/>
      <c r="E68" s="31"/>
      <c r="F68" s="31"/>
      <c r="G68" s="31"/>
      <c r="H68" s="31"/>
    </row>
    <row r="69" spans="2:8" ht="30" x14ac:dyDescent="0.25">
      <c r="B69" s="29" t="s">
        <v>719</v>
      </c>
      <c r="C69" s="30" t="s">
        <v>745</v>
      </c>
      <c r="D69" s="32"/>
      <c r="E69" s="31"/>
      <c r="F69" s="31"/>
      <c r="G69" s="31"/>
      <c r="H69" s="31"/>
    </row>
    <row r="70" spans="2:8" ht="30" x14ac:dyDescent="0.25">
      <c r="B70" s="29" t="s">
        <v>720</v>
      </c>
      <c r="C70" s="30" t="s">
        <v>745</v>
      </c>
      <c r="D70" s="32"/>
      <c r="E70" s="31"/>
      <c r="F70" s="31"/>
      <c r="G70" s="31"/>
      <c r="H70" s="31"/>
    </row>
    <row r="71" spans="2:8" ht="25.5" x14ac:dyDescent="0.25">
      <c r="B71" s="39" t="s">
        <v>746</v>
      </c>
      <c r="C71" s="34" t="s">
        <v>745</v>
      </c>
      <c r="D71" s="32"/>
      <c r="E71" s="31"/>
      <c r="F71" s="31"/>
      <c r="G71" s="31"/>
      <c r="H71" s="31"/>
    </row>
    <row r="72" spans="2:8" x14ac:dyDescent="0.25">
      <c r="B72" s="29" t="s">
        <v>710</v>
      </c>
      <c r="C72" s="30" t="s">
        <v>747</v>
      </c>
      <c r="D72" s="32"/>
      <c r="E72" s="31"/>
      <c r="F72" s="31"/>
      <c r="G72" s="31"/>
      <c r="H72" s="31"/>
    </row>
    <row r="73" spans="2:8" x14ac:dyDescent="0.25">
      <c r="B73" s="29" t="s">
        <v>712</v>
      </c>
      <c r="C73" s="30" t="s">
        <v>747</v>
      </c>
      <c r="D73" s="32"/>
      <c r="E73" s="31"/>
      <c r="F73" s="31"/>
      <c r="G73" s="31"/>
      <c r="H73" s="31"/>
    </row>
    <row r="74" spans="2:8" ht="30" x14ac:dyDescent="0.25">
      <c r="B74" s="29" t="s">
        <v>713</v>
      </c>
      <c r="C74" s="30" t="s">
        <v>747</v>
      </c>
      <c r="D74" s="32"/>
      <c r="E74" s="31"/>
      <c r="F74" s="31"/>
      <c r="G74" s="31"/>
      <c r="H74" s="31"/>
    </row>
    <row r="75" spans="2:8" x14ac:dyDescent="0.25">
      <c r="B75" s="29" t="s">
        <v>714</v>
      </c>
      <c r="C75" s="30" t="s">
        <v>747</v>
      </c>
      <c r="D75" s="32"/>
      <c r="E75" s="31"/>
      <c r="F75" s="31"/>
      <c r="G75" s="31"/>
      <c r="H75" s="31"/>
    </row>
    <row r="76" spans="2:8" x14ac:dyDescent="0.25">
      <c r="B76" s="29" t="s">
        <v>715</v>
      </c>
      <c r="C76" s="30" t="s">
        <v>747</v>
      </c>
      <c r="D76" s="32"/>
      <c r="E76" s="31"/>
      <c r="F76" s="31"/>
      <c r="G76" s="31"/>
      <c r="H76" s="31"/>
    </row>
    <row r="77" spans="2:8" x14ac:dyDescent="0.25">
      <c r="B77" s="29" t="s">
        <v>716</v>
      </c>
      <c r="C77" s="30" t="s">
        <v>747</v>
      </c>
      <c r="D77" s="32"/>
      <c r="E77" s="31"/>
      <c r="F77" s="31"/>
      <c r="G77" s="31"/>
      <c r="H77" s="31"/>
    </row>
    <row r="78" spans="2:8" ht="30" x14ac:dyDescent="0.25">
      <c r="B78" s="29" t="s">
        <v>717</v>
      </c>
      <c r="C78" s="30" t="s">
        <v>747</v>
      </c>
      <c r="D78" s="32"/>
      <c r="E78" s="31"/>
      <c r="F78" s="31"/>
      <c r="G78" s="31"/>
      <c r="H78" s="31"/>
    </row>
    <row r="79" spans="2:8" x14ac:dyDescent="0.25">
      <c r="B79" s="29" t="s">
        <v>723</v>
      </c>
      <c r="C79" s="30" t="s">
        <v>747</v>
      </c>
      <c r="D79" s="32"/>
      <c r="E79" s="31"/>
      <c r="F79" s="31"/>
      <c r="G79" s="31"/>
      <c r="H79" s="31"/>
    </row>
    <row r="80" spans="2:8" ht="30" x14ac:dyDescent="0.25">
      <c r="B80" s="29" t="s">
        <v>719</v>
      </c>
      <c r="C80" s="30" t="s">
        <v>747</v>
      </c>
      <c r="D80" s="32"/>
      <c r="E80" s="31"/>
      <c r="F80" s="31"/>
      <c r="G80" s="31"/>
      <c r="H80" s="31"/>
    </row>
    <row r="81" spans="2:8" ht="30" x14ac:dyDescent="0.25">
      <c r="B81" s="29" t="s">
        <v>720</v>
      </c>
      <c r="C81" s="30" t="s">
        <v>747</v>
      </c>
      <c r="D81" s="32"/>
      <c r="E81" s="31"/>
      <c r="F81" s="31"/>
      <c r="G81" s="31"/>
      <c r="H81" s="31"/>
    </row>
    <row r="82" spans="2:8" ht="25.5" x14ac:dyDescent="0.25">
      <c r="B82" s="39" t="s">
        <v>748</v>
      </c>
      <c r="C82" s="34" t="s">
        <v>747</v>
      </c>
      <c r="D82" s="32"/>
      <c r="E82" s="31"/>
      <c r="F82" s="31"/>
      <c r="G82" s="31"/>
      <c r="H82" s="31"/>
    </row>
    <row r="83" spans="2:8" x14ac:dyDescent="0.25">
      <c r="B83" s="29" t="s">
        <v>710</v>
      </c>
      <c r="C83" s="30" t="s">
        <v>749</v>
      </c>
      <c r="D83" s="32"/>
      <c r="E83" s="31"/>
      <c r="F83" s="31"/>
      <c r="G83" s="31"/>
      <c r="H83" s="31"/>
    </row>
    <row r="84" spans="2:8" x14ac:dyDescent="0.25">
      <c r="B84" s="29" t="s">
        <v>712</v>
      </c>
      <c r="C84" s="30" t="s">
        <v>749</v>
      </c>
      <c r="D84" s="32"/>
      <c r="E84" s="31"/>
      <c r="F84" s="31"/>
      <c r="G84" s="31"/>
      <c r="H84" s="31"/>
    </row>
    <row r="85" spans="2:8" ht="30" x14ac:dyDescent="0.25">
      <c r="B85" s="29" t="s">
        <v>713</v>
      </c>
      <c r="C85" s="30" t="s">
        <v>749</v>
      </c>
      <c r="D85" s="32"/>
      <c r="E85" s="31"/>
      <c r="F85" s="31"/>
      <c r="G85" s="31"/>
      <c r="H85" s="31"/>
    </row>
    <row r="86" spans="2:8" x14ac:dyDescent="0.25">
      <c r="B86" s="29" t="s">
        <v>714</v>
      </c>
      <c r="C86" s="30" t="s">
        <v>749</v>
      </c>
      <c r="D86" s="32"/>
      <c r="E86" s="31"/>
      <c r="F86" s="31"/>
      <c r="G86" s="31"/>
      <c r="H86" s="31"/>
    </row>
    <row r="87" spans="2:8" x14ac:dyDescent="0.25">
      <c r="B87" s="29" t="s">
        <v>715</v>
      </c>
      <c r="C87" s="30" t="s">
        <v>749</v>
      </c>
      <c r="D87" s="32"/>
      <c r="E87" s="31"/>
      <c r="F87" s="31"/>
      <c r="G87" s="31"/>
      <c r="H87" s="31"/>
    </row>
    <row r="88" spans="2:8" x14ac:dyDescent="0.25">
      <c r="B88" s="29" t="s">
        <v>716</v>
      </c>
      <c r="C88" s="30" t="s">
        <v>749</v>
      </c>
      <c r="D88" s="32"/>
      <c r="E88" s="31"/>
      <c r="F88" s="31"/>
      <c r="G88" s="31"/>
      <c r="H88" s="31"/>
    </row>
    <row r="89" spans="2:8" ht="30" x14ac:dyDescent="0.25">
      <c r="B89" s="29" t="s">
        <v>717</v>
      </c>
      <c r="C89" s="30" t="s">
        <v>749</v>
      </c>
      <c r="D89" s="32"/>
      <c r="E89" s="31"/>
      <c r="F89" s="31"/>
      <c r="G89" s="31"/>
      <c r="H89" s="31"/>
    </row>
    <row r="90" spans="2:8" x14ac:dyDescent="0.25">
      <c r="B90" s="29" t="s">
        <v>723</v>
      </c>
      <c r="C90" s="30" t="s">
        <v>749</v>
      </c>
      <c r="D90" s="32"/>
      <c r="E90" s="31"/>
      <c r="F90" s="31"/>
      <c r="G90" s="31"/>
      <c r="H90" s="31"/>
    </row>
    <row r="91" spans="2:8" ht="30" x14ac:dyDescent="0.25">
      <c r="B91" s="29" t="s">
        <v>719</v>
      </c>
      <c r="C91" s="30" t="s">
        <v>749</v>
      </c>
      <c r="D91" s="32"/>
      <c r="E91" s="31"/>
      <c r="F91" s="31"/>
      <c r="G91" s="31"/>
      <c r="H91" s="31"/>
    </row>
    <row r="92" spans="2:8" ht="30" x14ac:dyDescent="0.25">
      <c r="B92" s="29" t="s">
        <v>720</v>
      </c>
      <c r="C92" s="30" t="s">
        <v>749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750</v>
      </c>
      <c r="C93" s="34" t="s">
        <v>749</v>
      </c>
      <c r="D93" s="32"/>
      <c r="E93" s="31"/>
      <c r="F93" s="31"/>
      <c r="G93" s="31"/>
      <c r="H93" s="31"/>
    </row>
    <row r="94" spans="2:8" x14ac:dyDescent="0.25">
      <c r="B94" s="29" t="s">
        <v>727</v>
      </c>
      <c r="C94" s="37" t="s">
        <v>751</v>
      </c>
      <c r="D94" s="32"/>
      <c r="E94" s="31"/>
      <c r="F94" s="31"/>
      <c r="G94" s="31"/>
      <c r="H94" s="31"/>
    </row>
    <row r="95" spans="2:8" x14ac:dyDescent="0.25">
      <c r="B95" s="29" t="s">
        <v>729</v>
      </c>
      <c r="C95" s="30" t="s">
        <v>751</v>
      </c>
      <c r="D95" s="32"/>
      <c r="E95" s="31"/>
      <c r="F95" s="31"/>
      <c r="G95" s="31"/>
      <c r="H95" s="31"/>
    </row>
    <row r="96" spans="2:8" x14ac:dyDescent="0.25">
      <c r="B96" s="29" t="s">
        <v>730</v>
      </c>
      <c r="C96" s="37" t="s">
        <v>751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731</v>
      </c>
      <c r="C97" s="30" t="s">
        <v>751</v>
      </c>
      <c r="D97" s="32"/>
      <c r="E97" s="31"/>
      <c r="F97" s="31"/>
      <c r="G97" s="31"/>
      <c r="H97" s="31"/>
    </row>
    <row r="98" spans="2:8" ht="30" x14ac:dyDescent="0.25">
      <c r="B98" s="37" t="s">
        <v>732</v>
      </c>
      <c r="C98" s="37" t="s">
        <v>751</v>
      </c>
      <c r="D98" s="32"/>
      <c r="E98" s="31"/>
      <c r="F98" s="31"/>
      <c r="G98" s="31"/>
      <c r="H98" s="31"/>
    </row>
    <row r="99" spans="2:8" ht="30" x14ac:dyDescent="0.25">
      <c r="B99" s="37" t="s">
        <v>733</v>
      </c>
      <c r="C99" s="30" t="s">
        <v>751</v>
      </c>
      <c r="D99" s="32"/>
      <c r="E99" s="31"/>
      <c r="F99" s="31"/>
      <c r="G99" s="31"/>
      <c r="H99" s="31"/>
    </row>
    <row r="100" spans="2:8" x14ac:dyDescent="0.25">
      <c r="B100" s="29" t="s">
        <v>734</v>
      </c>
      <c r="C100" s="37" t="s">
        <v>751</v>
      </c>
      <c r="D100" s="32"/>
      <c r="E100" s="31"/>
      <c r="F100" s="31"/>
      <c r="G100" s="31"/>
      <c r="H100" s="31"/>
    </row>
    <row r="101" spans="2:8" x14ac:dyDescent="0.25">
      <c r="B101" s="29" t="s">
        <v>743</v>
      </c>
      <c r="C101" s="30" t="s">
        <v>751</v>
      </c>
      <c r="D101" s="32"/>
      <c r="E101" s="31"/>
      <c r="F101" s="31"/>
      <c r="G101" s="31"/>
      <c r="H101" s="31"/>
    </row>
    <row r="102" spans="2:8" x14ac:dyDescent="0.25">
      <c r="B102" s="29" t="s">
        <v>736</v>
      </c>
      <c r="C102" s="37" t="s">
        <v>751</v>
      </c>
      <c r="D102" s="32"/>
      <c r="E102" s="31"/>
      <c r="F102" s="31"/>
      <c r="G102" s="31"/>
      <c r="H102" s="31"/>
    </row>
    <row r="103" spans="2:8" x14ac:dyDescent="0.25">
      <c r="B103" s="29" t="s">
        <v>737</v>
      </c>
      <c r="C103" s="30" t="s">
        <v>751</v>
      </c>
      <c r="D103" s="32"/>
      <c r="E103" s="31"/>
      <c r="F103" s="31"/>
      <c r="G103" s="31"/>
      <c r="H103" s="31"/>
    </row>
    <row r="104" spans="2:8" ht="25.5" x14ac:dyDescent="0.25">
      <c r="B104" s="39" t="s">
        <v>752</v>
      </c>
      <c r="C104" s="34" t="s">
        <v>751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727</v>
      </c>
      <c r="C105" s="37" t="s">
        <v>753</v>
      </c>
      <c r="D105" s="32"/>
      <c r="E105" s="31"/>
      <c r="F105" s="31"/>
      <c r="G105" s="31"/>
      <c r="H105" s="31"/>
    </row>
    <row r="106" spans="2:8" x14ac:dyDescent="0.25">
      <c r="B106" s="29" t="s">
        <v>729</v>
      </c>
      <c r="C106" s="37" t="s">
        <v>753</v>
      </c>
      <c r="D106" s="32"/>
      <c r="E106" s="31"/>
      <c r="F106" s="31"/>
      <c r="G106" s="31"/>
      <c r="H106" s="31"/>
    </row>
    <row r="107" spans="2:8" x14ac:dyDescent="0.25">
      <c r="B107" s="29" t="s">
        <v>754</v>
      </c>
      <c r="C107" s="37" t="s">
        <v>753</v>
      </c>
      <c r="D107" s="32"/>
      <c r="E107" s="31"/>
      <c r="F107" s="31"/>
      <c r="G107" s="31"/>
      <c r="H107" s="31"/>
    </row>
    <row r="108" spans="2:8" x14ac:dyDescent="0.25">
      <c r="B108" s="37" t="s">
        <v>731</v>
      </c>
      <c r="C108" s="37" t="s">
        <v>753</v>
      </c>
      <c r="D108" s="32"/>
      <c r="E108" s="31"/>
      <c r="F108" s="31"/>
      <c r="G108" s="31"/>
      <c r="H108" s="31"/>
    </row>
    <row r="109" spans="2:8" ht="30" x14ac:dyDescent="0.25">
      <c r="B109" s="37" t="s">
        <v>732</v>
      </c>
      <c r="C109" s="37" t="s">
        <v>753</v>
      </c>
      <c r="D109" s="32"/>
      <c r="E109" s="31"/>
      <c r="F109" s="31"/>
      <c r="G109" s="31"/>
      <c r="H109" s="31"/>
    </row>
    <row r="110" spans="2:8" ht="30" x14ac:dyDescent="0.25">
      <c r="B110" s="37" t="s">
        <v>733</v>
      </c>
      <c r="C110" s="37" t="s">
        <v>753</v>
      </c>
      <c r="D110" s="32"/>
      <c r="E110" s="31"/>
      <c r="F110" s="31"/>
      <c r="G110" s="31"/>
      <c r="H110" s="31"/>
    </row>
    <row r="111" spans="2:8" x14ac:dyDescent="0.25">
      <c r="B111" s="29" t="s">
        <v>734</v>
      </c>
      <c r="C111" s="37" t="s">
        <v>753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743</v>
      </c>
      <c r="C112" s="37" t="s">
        <v>753</v>
      </c>
      <c r="D112" s="32"/>
      <c r="E112" s="31"/>
      <c r="F112" s="31"/>
      <c r="G112" s="31"/>
      <c r="H112" s="31"/>
    </row>
    <row r="113" spans="2:8" x14ac:dyDescent="0.25">
      <c r="B113" s="29" t="s">
        <v>736</v>
      </c>
      <c r="C113" s="37" t="s">
        <v>753</v>
      </c>
      <c r="D113" s="32"/>
      <c r="E113" s="31"/>
      <c r="F113" s="31"/>
      <c r="G113" s="31"/>
      <c r="H113" s="31"/>
    </row>
    <row r="114" spans="2:8" x14ac:dyDescent="0.25">
      <c r="B114" s="29" t="s">
        <v>737</v>
      </c>
      <c r="C114" s="37" t="s">
        <v>753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755</v>
      </c>
      <c r="C115" s="33" t="s">
        <v>753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B2" sqref="B2:F2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hidden="1" customWidth="1"/>
    <col min="8" max="8" width="12.28515625" hidden="1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88" t="s">
        <v>897</v>
      </c>
      <c r="C2" s="91"/>
      <c r="D2" s="91"/>
      <c r="E2" s="89"/>
      <c r="F2" s="89"/>
    </row>
    <row r="3" spans="1:8" ht="26.25" customHeight="1" x14ac:dyDescent="0.25">
      <c r="B3" s="88" t="s">
        <v>757</v>
      </c>
      <c r="C3" s="91"/>
      <c r="D3" s="91"/>
      <c r="E3" s="89"/>
      <c r="F3" s="89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658</v>
      </c>
    </row>
    <row r="6" spans="1:8" ht="70.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ht="33" customHeight="1" x14ac:dyDescent="0.25">
      <c r="B7" s="44" t="s">
        <v>758</v>
      </c>
      <c r="C7" s="45" t="s">
        <v>759</v>
      </c>
      <c r="D7" s="32">
        <v>0</v>
      </c>
      <c r="E7" s="32">
        <f>F7-D7</f>
        <v>0</v>
      </c>
      <c r="F7" s="32">
        <v>0</v>
      </c>
      <c r="G7" s="32">
        <v>0</v>
      </c>
      <c r="H7" s="32">
        <v>304500</v>
      </c>
    </row>
    <row r="8" spans="1:8" x14ac:dyDescent="0.25">
      <c r="B8" s="44" t="s">
        <v>760</v>
      </c>
      <c r="C8" s="45" t="s">
        <v>759</v>
      </c>
      <c r="D8" s="32">
        <v>0</v>
      </c>
      <c r="E8" s="31"/>
      <c r="F8" s="32">
        <v>0</v>
      </c>
      <c r="G8" s="32"/>
      <c r="H8" s="32"/>
    </row>
    <row r="9" spans="1:8" x14ac:dyDescent="0.25">
      <c r="B9" s="38" t="s">
        <v>761</v>
      </c>
      <c r="C9" s="46" t="s">
        <v>759</v>
      </c>
      <c r="D9" s="32">
        <v>0</v>
      </c>
      <c r="E9" s="35">
        <f t="shared" ref="E9" si="0">SUM(E7:E8)</f>
        <v>0</v>
      </c>
      <c r="F9" s="32">
        <v>0</v>
      </c>
      <c r="G9" s="32">
        <v>0</v>
      </c>
      <c r="H9" s="35">
        <v>304500</v>
      </c>
    </row>
    <row r="10" spans="1:8" x14ac:dyDescent="0.25">
      <c r="B10" s="47" t="s">
        <v>762</v>
      </c>
      <c r="C10" s="30" t="s">
        <v>763</v>
      </c>
      <c r="D10" s="32">
        <v>0</v>
      </c>
      <c r="E10" s="31"/>
      <c r="F10" s="32">
        <v>0</v>
      </c>
      <c r="G10" s="32"/>
      <c r="H10" s="32"/>
    </row>
    <row r="11" spans="1:8" x14ac:dyDescent="0.25">
      <c r="B11" s="47" t="s">
        <v>764</v>
      </c>
      <c r="C11" s="30" t="s">
        <v>763</v>
      </c>
      <c r="D11" s="32">
        <v>0</v>
      </c>
      <c r="E11" s="31"/>
      <c r="F11" s="32">
        <v>0</v>
      </c>
      <c r="G11" s="32"/>
      <c r="H11" s="32"/>
    </row>
    <row r="12" spans="1:8" ht="30" x14ac:dyDescent="0.25">
      <c r="B12" s="47" t="s">
        <v>765</v>
      </c>
      <c r="C12" s="30" t="s">
        <v>763</v>
      </c>
      <c r="D12" s="32">
        <v>0</v>
      </c>
      <c r="E12" s="31"/>
      <c r="F12" s="32">
        <v>0</v>
      </c>
      <c r="G12" s="32"/>
      <c r="H12" s="32"/>
    </row>
    <row r="13" spans="1:8" x14ac:dyDescent="0.25">
      <c r="B13" s="47" t="s">
        <v>766</v>
      </c>
      <c r="C13" s="30" t="s">
        <v>763</v>
      </c>
      <c r="D13" s="32">
        <v>0</v>
      </c>
      <c r="E13" s="31"/>
      <c r="F13" s="32">
        <v>0</v>
      </c>
      <c r="G13" s="32"/>
      <c r="H13" s="32"/>
    </row>
    <row r="14" spans="1:8" x14ac:dyDescent="0.25">
      <c r="B14" s="29" t="s">
        <v>767</v>
      </c>
      <c r="C14" s="30" t="s">
        <v>763</v>
      </c>
      <c r="D14" s="32">
        <v>0</v>
      </c>
      <c r="E14" s="32">
        <f>F14-D14</f>
        <v>0</v>
      </c>
      <c r="F14" s="32">
        <v>0</v>
      </c>
      <c r="G14" s="32"/>
      <c r="H14" s="32"/>
    </row>
    <row r="15" spans="1:8" x14ac:dyDescent="0.25">
      <c r="B15" s="29" t="s">
        <v>768</v>
      </c>
      <c r="C15" s="30" t="s">
        <v>763</v>
      </c>
      <c r="D15" s="32">
        <v>0</v>
      </c>
      <c r="E15" s="31"/>
      <c r="F15" s="32">
        <v>0</v>
      </c>
      <c r="G15" s="32"/>
      <c r="H15" s="32"/>
    </row>
    <row r="16" spans="1:8" x14ac:dyDescent="0.25">
      <c r="B16" s="38" t="s">
        <v>769</v>
      </c>
      <c r="C16" s="46" t="s">
        <v>763</v>
      </c>
      <c r="D16" s="32">
        <v>0</v>
      </c>
      <c r="E16" s="35">
        <f t="shared" ref="E16" si="1">SUM(E10:E15)</f>
        <v>0</v>
      </c>
      <c r="F16" s="32">
        <v>0</v>
      </c>
      <c r="G16" s="32"/>
      <c r="H16" s="32"/>
    </row>
    <row r="17" spans="2:8" x14ac:dyDescent="0.25">
      <c r="B17" s="47" t="s">
        <v>770</v>
      </c>
      <c r="C17" s="30" t="s">
        <v>771</v>
      </c>
      <c r="D17" s="32">
        <v>0</v>
      </c>
      <c r="E17" s="31"/>
      <c r="F17" s="32">
        <v>0</v>
      </c>
      <c r="G17" s="32"/>
      <c r="H17" s="32"/>
    </row>
    <row r="18" spans="2:8" x14ac:dyDescent="0.25">
      <c r="B18" s="48" t="s">
        <v>772</v>
      </c>
      <c r="C18" s="46" t="s">
        <v>771</v>
      </c>
      <c r="D18" s="32">
        <v>0</v>
      </c>
      <c r="E18" s="31"/>
      <c r="F18" s="32">
        <v>0</v>
      </c>
      <c r="G18" s="32"/>
      <c r="H18" s="32"/>
    </row>
    <row r="19" spans="2:8" x14ac:dyDescent="0.25">
      <c r="B19" s="47" t="s">
        <v>773</v>
      </c>
      <c r="C19" s="30" t="s">
        <v>774</v>
      </c>
      <c r="D19" s="32">
        <v>0</v>
      </c>
      <c r="E19" s="31"/>
      <c r="F19" s="32">
        <v>0</v>
      </c>
      <c r="G19" s="32"/>
      <c r="H19" s="32"/>
    </row>
    <row r="20" spans="2:8" x14ac:dyDescent="0.25">
      <c r="B20" s="47" t="s">
        <v>775</v>
      </c>
      <c r="C20" s="30" t="s">
        <v>774</v>
      </c>
      <c r="D20" s="32">
        <v>0</v>
      </c>
      <c r="E20" s="31"/>
      <c r="F20" s="32">
        <v>0</v>
      </c>
      <c r="G20" s="32"/>
      <c r="H20" s="32"/>
    </row>
    <row r="21" spans="2:8" x14ac:dyDescent="0.25">
      <c r="B21" s="29" t="s">
        <v>776</v>
      </c>
      <c r="C21" s="30" t="s">
        <v>774</v>
      </c>
      <c r="D21" s="32">
        <v>0</v>
      </c>
      <c r="E21" s="32">
        <f>F21-D21</f>
        <v>0</v>
      </c>
      <c r="F21" s="32">
        <v>0</v>
      </c>
      <c r="G21" s="32"/>
      <c r="H21" s="32"/>
    </row>
    <row r="22" spans="2:8" x14ac:dyDescent="0.25">
      <c r="B22" s="29" t="s">
        <v>777</v>
      </c>
      <c r="C22" s="30" t="s">
        <v>774</v>
      </c>
      <c r="D22" s="32">
        <v>0</v>
      </c>
      <c r="E22" s="31"/>
      <c r="F22" s="32">
        <v>0</v>
      </c>
      <c r="G22" s="32"/>
      <c r="H22" s="32"/>
    </row>
    <row r="23" spans="2:8" ht="30" x14ac:dyDescent="0.25">
      <c r="B23" s="29" t="s">
        <v>778</v>
      </c>
      <c r="C23" s="30" t="s">
        <v>774</v>
      </c>
      <c r="D23" s="32">
        <v>0</v>
      </c>
      <c r="E23" s="31"/>
      <c r="F23" s="32">
        <v>0</v>
      </c>
      <c r="G23" s="32"/>
      <c r="H23" s="32"/>
    </row>
    <row r="24" spans="2:8" ht="30" x14ac:dyDescent="0.25">
      <c r="B24" s="49" t="s">
        <v>779</v>
      </c>
      <c r="C24" s="30" t="s">
        <v>774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9" t="s">
        <v>780</v>
      </c>
      <c r="C25" s="46" t="s">
        <v>774</v>
      </c>
      <c r="D25" s="32">
        <v>0</v>
      </c>
      <c r="E25" s="35">
        <f t="shared" ref="E25" si="2">SUM(E19:E24)</f>
        <v>0</v>
      </c>
      <c r="F25" s="32">
        <v>0</v>
      </c>
      <c r="G25" s="32"/>
      <c r="H25" s="32"/>
    </row>
    <row r="26" spans="2:8" x14ac:dyDescent="0.25">
      <c r="B26" s="47" t="s">
        <v>781</v>
      </c>
      <c r="C26" s="30" t="s">
        <v>782</v>
      </c>
      <c r="D26" s="32">
        <v>0</v>
      </c>
      <c r="E26" s="31"/>
      <c r="F26" s="32">
        <v>0</v>
      </c>
      <c r="G26" s="32"/>
      <c r="H26" s="32"/>
    </row>
    <row r="27" spans="2:8" x14ac:dyDescent="0.25">
      <c r="B27" s="47" t="s">
        <v>783</v>
      </c>
      <c r="C27" s="30" t="s">
        <v>782</v>
      </c>
      <c r="D27" s="32">
        <v>0</v>
      </c>
      <c r="E27" s="31"/>
      <c r="F27" s="32">
        <v>0</v>
      </c>
      <c r="G27" s="32"/>
      <c r="H27" s="32"/>
    </row>
    <row r="28" spans="2:8" x14ac:dyDescent="0.25">
      <c r="B28" s="39" t="s">
        <v>784</v>
      </c>
      <c r="C28" s="34" t="s">
        <v>782</v>
      </c>
      <c r="D28" s="32">
        <v>0</v>
      </c>
      <c r="E28" s="31"/>
      <c r="F28" s="32">
        <v>0</v>
      </c>
      <c r="G28" s="32"/>
      <c r="H28" s="32"/>
    </row>
    <row r="29" spans="2:8" x14ac:dyDescent="0.25">
      <c r="B29" s="47" t="s">
        <v>785</v>
      </c>
      <c r="C29" s="30" t="s">
        <v>786</v>
      </c>
      <c r="D29" s="32">
        <v>0</v>
      </c>
      <c r="E29" s="31"/>
      <c r="F29" s="32">
        <v>0</v>
      </c>
      <c r="G29" s="32"/>
      <c r="H29" s="32"/>
    </row>
    <row r="30" spans="2:8" x14ac:dyDescent="0.25">
      <c r="B30" s="47" t="s">
        <v>787</v>
      </c>
      <c r="C30" s="30" t="s">
        <v>786</v>
      </c>
      <c r="D30" s="32">
        <v>0</v>
      </c>
      <c r="E30" s="31"/>
      <c r="F30" s="32">
        <v>0</v>
      </c>
      <c r="G30" s="32"/>
      <c r="H30" s="32"/>
    </row>
    <row r="31" spans="2:8" x14ac:dyDescent="0.25">
      <c r="B31" s="29" t="s">
        <v>788</v>
      </c>
      <c r="C31" s="30" t="s">
        <v>786</v>
      </c>
      <c r="D31" s="32">
        <v>900000</v>
      </c>
      <c r="E31" s="32">
        <f>F31-D31</f>
        <v>0</v>
      </c>
      <c r="F31" s="32">
        <v>900000</v>
      </c>
      <c r="G31" s="32"/>
      <c r="H31" s="32">
        <v>750000</v>
      </c>
    </row>
    <row r="32" spans="2:8" x14ac:dyDescent="0.25">
      <c r="B32" s="29" t="s">
        <v>789</v>
      </c>
      <c r="C32" s="30" t="s">
        <v>786</v>
      </c>
      <c r="D32" s="32">
        <v>400000</v>
      </c>
      <c r="E32" s="32">
        <f>F32-D32</f>
        <v>0</v>
      </c>
      <c r="F32" s="32">
        <v>400000</v>
      </c>
      <c r="G32" s="32"/>
      <c r="H32" s="32">
        <v>260000</v>
      </c>
    </row>
    <row r="33" spans="2:8" x14ac:dyDescent="0.25">
      <c r="B33" s="29" t="s">
        <v>790</v>
      </c>
      <c r="C33" s="30" t="s">
        <v>786</v>
      </c>
      <c r="D33" s="32">
        <v>900000</v>
      </c>
      <c r="E33" s="32"/>
      <c r="F33" s="32">
        <v>900000</v>
      </c>
      <c r="G33" s="32"/>
      <c r="H33" s="32"/>
    </row>
    <row r="34" spans="2:8" ht="30" x14ac:dyDescent="0.25">
      <c r="B34" s="29" t="s">
        <v>791</v>
      </c>
      <c r="C34" s="30" t="s">
        <v>786</v>
      </c>
      <c r="D34" s="32">
        <v>0</v>
      </c>
      <c r="E34" s="31"/>
      <c r="F34" s="32">
        <v>0</v>
      </c>
      <c r="G34" s="32"/>
      <c r="H34" s="32"/>
    </row>
    <row r="35" spans="2:8" x14ac:dyDescent="0.25">
      <c r="B35" s="29" t="s">
        <v>792</v>
      </c>
      <c r="C35" s="30" t="s">
        <v>786</v>
      </c>
      <c r="D35" s="32">
        <v>0</v>
      </c>
      <c r="E35" s="31"/>
      <c r="F35" s="32">
        <v>0</v>
      </c>
      <c r="G35" s="32"/>
      <c r="H35" s="32"/>
    </row>
    <row r="36" spans="2:8" x14ac:dyDescent="0.25">
      <c r="B36" s="29" t="s">
        <v>793</v>
      </c>
      <c r="C36" s="30" t="s">
        <v>786</v>
      </c>
      <c r="D36" s="32">
        <v>0</v>
      </c>
      <c r="E36" s="31"/>
      <c r="F36" s="32">
        <v>0</v>
      </c>
      <c r="G36" s="32"/>
      <c r="H36" s="32"/>
    </row>
    <row r="37" spans="2:8" x14ac:dyDescent="0.25">
      <c r="B37" s="29" t="s">
        <v>794</v>
      </c>
      <c r="C37" s="30" t="s">
        <v>786</v>
      </c>
      <c r="D37" s="32">
        <v>0</v>
      </c>
      <c r="E37" s="32">
        <f>F37-D37</f>
        <v>0</v>
      </c>
      <c r="F37" s="32">
        <v>0</v>
      </c>
      <c r="G37" s="32"/>
      <c r="H37" s="32">
        <v>100000</v>
      </c>
    </row>
    <row r="38" spans="2:8" ht="17.25" customHeight="1" x14ac:dyDescent="0.25">
      <c r="B38" s="29" t="s">
        <v>893</v>
      </c>
      <c r="C38" s="30" t="s">
        <v>786</v>
      </c>
      <c r="D38" s="32">
        <v>0</v>
      </c>
      <c r="E38" s="31"/>
      <c r="F38" s="32">
        <v>0</v>
      </c>
      <c r="G38" s="32"/>
      <c r="H38" s="32"/>
    </row>
    <row r="39" spans="2:8" s="77" customFormat="1" ht="45.75" x14ac:dyDescent="0.25">
      <c r="B39" s="29" t="s">
        <v>902</v>
      </c>
      <c r="C39" s="30" t="s">
        <v>786</v>
      </c>
      <c r="D39" s="40">
        <v>950000</v>
      </c>
      <c r="E39" s="40">
        <f>F39-D39</f>
        <v>0</v>
      </c>
      <c r="F39" s="40">
        <v>950000</v>
      </c>
      <c r="G39" s="40"/>
      <c r="H39" s="40">
        <v>1000000</v>
      </c>
    </row>
    <row r="40" spans="2:8" s="77" customFormat="1" ht="61.5" x14ac:dyDescent="0.25">
      <c r="B40" s="29" t="s">
        <v>903</v>
      </c>
      <c r="C40" s="30" t="s">
        <v>786</v>
      </c>
      <c r="D40" s="40">
        <v>0</v>
      </c>
      <c r="E40" s="40">
        <f>F40-D40</f>
        <v>0</v>
      </c>
      <c r="F40" s="40">
        <v>0</v>
      </c>
      <c r="G40" s="40"/>
      <c r="H40" s="40">
        <v>1217000</v>
      </c>
    </row>
    <row r="41" spans="2:8" ht="17.25" customHeight="1" x14ac:dyDescent="0.25">
      <c r="B41" s="39" t="s">
        <v>882</v>
      </c>
      <c r="C41" s="46" t="s">
        <v>881</v>
      </c>
      <c r="D41" s="35">
        <f>SUM(D29:D40)</f>
        <v>3150000</v>
      </c>
      <c r="E41" s="35">
        <v>0</v>
      </c>
      <c r="F41" s="35">
        <f>SUM(F29:F40)</f>
        <v>3150000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hidden="1" customWidth="1"/>
    <col min="8" max="8" width="12.140625" hidden="1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88" t="s">
        <v>897</v>
      </c>
      <c r="C2" s="91"/>
      <c r="D2" s="91"/>
      <c r="E2" s="92"/>
      <c r="F2" s="92"/>
    </row>
    <row r="3" spans="1:8" ht="23.25" customHeight="1" x14ac:dyDescent="0.25">
      <c r="B3" s="88" t="s">
        <v>796</v>
      </c>
      <c r="C3" s="91"/>
      <c r="D3" s="91"/>
      <c r="E3" s="92"/>
      <c r="F3" s="92"/>
    </row>
    <row r="4" spans="1:8" ht="18" x14ac:dyDescent="0.25">
      <c r="B4" s="50"/>
    </row>
    <row r="6" spans="1:8" ht="51.75" customHeight="1" x14ac:dyDescent="0.25">
      <c r="B6" s="51" t="s">
        <v>797</v>
      </c>
      <c r="C6" s="28" t="s">
        <v>659</v>
      </c>
      <c r="D6" s="3" t="s">
        <v>4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s="76" customFormat="1" x14ac:dyDescent="0.25">
      <c r="B11" s="38" t="s">
        <v>798</v>
      </c>
      <c r="C11" s="34" t="s">
        <v>799</v>
      </c>
      <c r="D11" s="35">
        <v>0</v>
      </c>
      <c r="E11" s="35">
        <f>F11-D11</f>
        <v>22339565</v>
      </c>
      <c r="F11" s="35">
        <v>22339565</v>
      </c>
      <c r="G11" s="35">
        <f>H11-F11</f>
        <v>1641062</v>
      </c>
      <c r="H11" s="35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800</v>
      </c>
      <c r="C16" s="34" t="s">
        <v>799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hidden="1" customWidth="1"/>
    <col min="8" max="8" width="15.42578125" hidden="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88" t="s">
        <v>897</v>
      </c>
      <c r="C2" s="91"/>
      <c r="D2" s="91"/>
      <c r="E2" s="91"/>
      <c r="F2" s="91"/>
    </row>
    <row r="3" spans="1:8" ht="26.25" customHeight="1" x14ac:dyDescent="0.25">
      <c r="B3" s="93" t="s">
        <v>802</v>
      </c>
      <c r="C3" s="90"/>
      <c r="D3" s="90"/>
      <c r="E3" s="90"/>
      <c r="F3" s="90"/>
    </row>
    <row r="5" spans="1:8" ht="52.9" customHeight="1" x14ac:dyDescent="0.25">
      <c r="B5" s="51" t="s">
        <v>797</v>
      </c>
      <c r="C5" s="28" t="s">
        <v>659</v>
      </c>
      <c r="D5" s="71" t="s">
        <v>896</v>
      </c>
      <c r="E5" s="72" t="s">
        <v>5</v>
      </c>
      <c r="F5" s="71" t="s">
        <v>901</v>
      </c>
      <c r="G5" s="71" t="s">
        <v>5</v>
      </c>
      <c r="H5" s="71" t="s">
        <v>895</v>
      </c>
    </row>
    <row r="6" spans="1:8" ht="15.75" x14ac:dyDescent="0.3">
      <c r="B6" s="29"/>
      <c r="C6" s="28"/>
      <c r="D6" s="52"/>
      <c r="E6" s="52"/>
      <c r="F6" s="52"/>
      <c r="G6" s="52"/>
      <c r="H6" s="73"/>
    </row>
    <row r="7" spans="1:8" ht="15.75" x14ac:dyDescent="0.3">
      <c r="B7" s="38" t="s">
        <v>803</v>
      </c>
      <c r="C7" s="34" t="s">
        <v>804</v>
      </c>
      <c r="D7" s="35">
        <v>0</v>
      </c>
      <c r="E7" s="32">
        <f>F7-D7</f>
        <v>0</v>
      </c>
      <c r="F7" s="35">
        <v>0</v>
      </c>
      <c r="G7" s="52">
        <f>H7-F7</f>
        <v>1582705</v>
      </c>
      <c r="H7" s="73">
        <v>1582705</v>
      </c>
    </row>
    <row r="8" spans="1:8" ht="15.75" x14ac:dyDescent="0.3">
      <c r="B8" s="37"/>
      <c r="C8" s="30"/>
      <c r="D8" s="35">
        <v>0</v>
      </c>
      <c r="E8" s="32">
        <f t="shared" ref="E8:E35" si="0">F8-D8</f>
        <v>0</v>
      </c>
      <c r="F8" s="35">
        <v>0</v>
      </c>
      <c r="G8" s="52">
        <f t="shared" ref="G8:G35" si="1">H8-F8</f>
        <v>0</v>
      </c>
      <c r="H8" s="73"/>
    </row>
    <row r="9" spans="1:8" ht="15.75" x14ac:dyDescent="0.3">
      <c r="B9" s="38" t="s">
        <v>805</v>
      </c>
      <c r="C9" s="34" t="s">
        <v>806</v>
      </c>
      <c r="D9" s="35">
        <v>0</v>
      </c>
      <c r="E9" s="32">
        <f t="shared" si="0"/>
        <v>0</v>
      </c>
      <c r="F9" s="35">
        <v>0</v>
      </c>
      <c r="G9" s="52">
        <f t="shared" si="1"/>
        <v>6800970</v>
      </c>
      <c r="H9" s="73">
        <v>6800970</v>
      </c>
    </row>
    <row r="10" spans="1:8" ht="15.75" x14ac:dyDescent="0.3">
      <c r="B10" s="38"/>
      <c r="C10" s="34"/>
      <c r="D10" s="35">
        <v>0</v>
      </c>
      <c r="E10" s="32">
        <f t="shared" si="0"/>
        <v>0</v>
      </c>
      <c r="F10" s="35">
        <v>0</v>
      </c>
      <c r="G10" s="52">
        <f t="shared" si="1"/>
        <v>0</v>
      </c>
      <c r="H10" s="73"/>
    </row>
    <row r="11" spans="1:8" ht="15.75" x14ac:dyDescent="0.3">
      <c r="B11" s="33" t="s">
        <v>807</v>
      </c>
      <c r="C11" s="34" t="s">
        <v>808</v>
      </c>
      <c r="D11" s="35">
        <v>0</v>
      </c>
      <c r="E11" s="32">
        <f t="shared" si="0"/>
        <v>0</v>
      </c>
      <c r="F11" s="35">
        <v>0</v>
      </c>
      <c r="G11" s="52">
        <f t="shared" si="1"/>
        <v>147000</v>
      </c>
      <c r="H11" s="73">
        <v>147000</v>
      </c>
    </row>
    <row r="12" spans="1:8" ht="15.75" x14ac:dyDescent="0.3">
      <c r="B12" s="37" t="s">
        <v>904</v>
      </c>
      <c r="C12" s="34"/>
      <c r="D12" s="40">
        <v>600000</v>
      </c>
      <c r="E12" s="32">
        <f t="shared" si="0"/>
        <v>1500000</v>
      </c>
      <c r="F12" s="40">
        <v>2100000</v>
      </c>
      <c r="G12" s="52"/>
      <c r="H12" s="73"/>
    </row>
    <row r="13" spans="1:8" ht="15.75" x14ac:dyDescent="0.3">
      <c r="B13" s="37" t="s">
        <v>905</v>
      </c>
      <c r="C13" s="34"/>
      <c r="D13" s="40">
        <v>440000</v>
      </c>
      <c r="E13" s="32"/>
      <c r="F13" s="40">
        <v>440000</v>
      </c>
      <c r="G13" s="52"/>
      <c r="H13" s="73"/>
    </row>
    <row r="14" spans="1:8" ht="15.75" x14ac:dyDescent="0.3">
      <c r="B14" s="37" t="s">
        <v>906</v>
      </c>
      <c r="C14" s="30"/>
      <c r="D14" s="40">
        <v>1460000</v>
      </c>
      <c r="E14" s="40"/>
      <c r="F14" s="40">
        <v>1460000</v>
      </c>
      <c r="G14" s="52"/>
      <c r="H14" s="73"/>
    </row>
    <row r="15" spans="1:8" ht="15.75" x14ac:dyDescent="0.3">
      <c r="B15" s="37"/>
      <c r="C15" s="30"/>
      <c r="D15" s="40">
        <v>0</v>
      </c>
      <c r="E15" s="40">
        <f t="shared" si="0"/>
        <v>0</v>
      </c>
      <c r="F15" s="40">
        <v>0</v>
      </c>
      <c r="G15" s="52">
        <f t="shared" si="1"/>
        <v>0</v>
      </c>
      <c r="H15" s="73"/>
    </row>
    <row r="16" spans="1:8" ht="15.75" x14ac:dyDescent="0.3">
      <c r="B16" s="38" t="s">
        <v>809</v>
      </c>
      <c r="C16" s="34" t="s">
        <v>810</v>
      </c>
      <c r="D16" s="35">
        <f>SUM(D12:D15)</f>
        <v>2500000</v>
      </c>
      <c r="E16" s="35">
        <f t="shared" si="0"/>
        <v>1500000</v>
      </c>
      <c r="F16" s="35">
        <f>SUM(F12:F15)</f>
        <v>4000000</v>
      </c>
      <c r="G16" s="52">
        <f t="shared" si="1"/>
        <v>1802946</v>
      </c>
      <c r="H16" s="73">
        <v>5802946</v>
      </c>
    </row>
    <row r="17" spans="2:8" ht="15.75" x14ac:dyDescent="0.3">
      <c r="B17" s="29"/>
      <c r="C17" s="30"/>
      <c r="D17" s="35">
        <v>0</v>
      </c>
      <c r="E17" s="32">
        <f t="shared" si="0"/>
        <v>0</v>
      </c>
      <c r="F17" s="35">
        <v>0</v>
      </c>
      <c r="G17" s="52">
        <f t="shared" si="1"/>
        <v>0</v>
      </c>
      <c r="H17" s="73"/>
    </row>
    <row r="18" spans="2:8" ht="15.75" x14ac:dyDescent="0.3">
      <c r="B18" s="38" t="s">
        <v>811</v>
      </c>
      <c r="C18" s="34" t="s">
        <v>812</v>
      </c>
      <c r="D18" s="35">
        <v>0</v>
      </c>
      <c r="E18" s="32">
        <f t="shared" si="0"/>
        <v>0</v>
      </c>
      <c r="F18" s="35">
        <v>0</v>
      </c>
      <c r="G18" s="52">
        <f t="shared" si="1"/>
        <v>0</v>
      </c>
      <c r="H18" s="73"/>
    </row>
    <row r="19" spans="2:8" ht="15.75" x14ac:dyDescent="0.3">
      <c r="B19" s="29"/>
      <c r="C19" s="30"/>
      <c r="D19" s="35">
        <v>0</v>
      </c>
      <c r="E19" s="32">
        <f t="shared" si="0"/>
        <v>0</v>
      </c>
      <c r="F19" s="35">
        <v>0</v>
      </c>
      <c r="G19" s="52">
        <f t="shared" si="1"/>
        <v>0</v>
      </c>
      <c r="H19" s="73"/>
    </row>
    <row r="20" spans="2:8" ht="25.5" x14ac:dyDescent="0.3">
      <c r="B20" s="33" t="s">
        <v>813</v>
      </c>
      <c r="C20" s="34" t="s">
        <v>814</v>
      </c>
      <c r="D20" s="35">
        <v>0</v>
      </c>
      <c r="E20" s="32">
        <f t="shared" si="0"/>
        <v>0</v>
      </c>
      <c r="F20" s="35">
        <v>0</v>
      </c>
      <c r="G20" s="52">
        <f t="shared" si="1"/>
        <v>0</v>
      </c>
      <c r="H20" s="73"/>
    </row>
    <row r="21" spans="2:8" ht="15.75" x14ac:dyDescent="0.3">
      <c r="B21" s="37"/>
      <c r="C21" s="30"/>
      <c r="D21" s="35">
        <v>0</v>
      </c>
      <c r="E21" s="32">
        <f t="shared" si="0"/>
        <v>0</v>
      </c>
      <c r="F21" s="35">
        <v>0</v>
      </c>
      <c r="G21" s="52">
        <f t="shared" si="1"/>
        <v>0</v>
      </c>
      <c r="H21" s="73"/>
    </row>
    <row r="22" spans="2:8" ht="24" customHeight="1" x14ac:dyDescent="0.3">
      <c r="B22" s="33" t="s">
        <v>815</v>
      </c>
      <c r="C22" s="34" t="s">
        <v>816</v>
      </c>
      <c r="D22" s="35">
        <v>720000</v>
      </c>
      <c r="E22" s="32">
        <f t="shared" si="0"/>
        <v>380000</v>
      </c>
      <c r="F22" s="35">
        <v>1100000</v>
      </c>
      <c r="G22" s="52">
        <f t="shared" si="1"/>
        <v>-419685</v>
      </c>
      <c r="H22" s="73">
        <v>680315</v>
      </c>
    </row>
    <row r="23" spans="2:8" ht="21" customHeight="1" x14ac:dyDescent="0.3">
      <c r="B23" s="53" t="s">
        <v>817</v>
      </c>
      <c r="C23" s="54" t="s">
        <v>818</v>
      </c>
      <c r="D23" s="35">
        <v>3220000</v>
      </c>
      <c r="E23" s="32">
        <f t="shared" si="0"/>
        <v>1880000</v>
      </c>
      <c r="F23" s="35">
        <v>5100000</v>
      </c>
      <c r="G23" s="52">
        <f t="shared" si="1"/>
        <v>9913936</v>
      </c>
      <c r="H23" s="73">
        <v>15013936</v>
      </c>
    </row>
    <row r="24" spans="2:8" ht="15.75" hidden="1" x14ac:dyDescent="0.3">
      <c r="B24" s="55"/>
      <c r="C24" s="34"/>
      <c r="D24" s="35">
        <v>0</v>
      </c>
      <c r="E24" s="32">
        <f t="shared" si="0"/>
        <v>0</v>
      </c>
      <c r="F24" s="35">
        <v>0</v>
      </c>
      <c r="G24" s="52">
        <f t="shared" si="1"/>
        <v>0</v>
      </c>
      <c r="H24" s="73"/>
    </row>
    <row r="25" spans="2:8" ht="15.75" hidden="1" x14ac:dyDescent="0.3">
      <c r="B25" s="29"/>
      <c r="C25" s="34"/>
      <c r="D25" s="35">
        <v>0</v>
      </c>
      <c r="E25" s="32">
        <f t="shared" si="0"/>
        <v>0</v>
      </c>
      <c r="F25" s="35">
        <v>0</v>
      </c>
      <c r="G25" s="52">
        <f t="shared" si="1"/>
        <v>0</v>
      </c>
      <c r="H25" s="73"/>
    </row>
    <row r="26" spans="2:8" ht="15.75" hidden="1" x14ac:dyDescent="0.3">
      <c r="B26" s="29"/>
      <c r="C26" s="34"/>
      <c r="D26" s="35">
        <v>0</v>
      </c>
      <c r="E26" s="32">
        <f t="shared" si="0"/>
        <v>0</v>
      </c>
      <c r="F26" s="35">
        <v>0</v>
      </c>
      <c r="G26" s="52">
        <f t="shared" si="1"/>
        <v>0</v>
      </c>
      <c r="H26" s="73"/>
    </row>
    <row r="27" spans="2:8" ht="15.75" x14ac:dyDescent="0.3">
      <c r="B27" s="29" t="s">
        <v>907</v>
      </c>
      <c r="C27" s="34"/>
      <c r="D27" s="40">
        <v>23591500</v>
      </c>
      <c r="E27" s="40">
        <f t="shared" si="0"/>
        <v>1413225</v>
      </c>
      <c r="F27" s="40">
        <v>25004725</v>
      </c>
      <c r="G27" s="52">
        <f t="shared" si="1"/>
        <v>-25004725</v>
      </c>
      <c r="H27" s="73"/>
    </row>
    <row r="28" spans="2:8" ht="15.75" x14ac:dyDescent="0.3">
      <c r="B28" s="38" t="s">
        <v>819</v>
      </c>
      <c r="C28" s="34" t="s">
        <v>820</v>
      </c>
      <c r="D28" s="35">
        <v>23591500</v>
      </c>
      <c r="E28" s="35">
        <f t="shared" si="0"/>
        <v>1413225</v>
      </c>
      <c r="F28" s="35">
        <v>25004725</v>
      </c>
      <c r="G28" s="52">
        <f t="shared" si="1"/>
        <v>-5613340</v>
      </c>
      <c r="H28" s="73">
        <v>19391385</v>
      </c>
    </row>
    <row r="29" spans="2:8" ht="15.75" x14ac:dyDescent="0.3">
      <c r="B29" s="29"/>
      <c r="C29" s="30"/>
      <c r="D29" s="35">
        <v>0</v>
      </c>
      <c r="E29" s="32">
        <f t="shared" si="0"/>
        <v>0</v>
      </c>
      <c r="F29" s="35">
        <v>0</v>
      </c>
      <c r="G29" s="52">
        <f t="shared" si="1"/>
        <v>0</v>
      </c>
      <c r="H29" s="73"/>
    </row>
    <row r="30" spans="2:8" ht="15.75" x14ac:dyDescent="0.3">
      <c r="B30" s="38" t="s">
        <v>821</v>
      </c>
      <c r="C30" s="34" t="s">
        <v>822</v>
      </c>
      <c r="D30" s="35">
        <v>0</v>
      </c>
      <c r="E30" s="32">
        <f t="shared" si="0"/>
        <v>0</v>
      </c>
      <c r="F30" s="35">
        <v>0</v>
      </c>
      <c r="G30" s="52">
        <f t="shared" si="1"/>
        <v>0</v>
      </c>
      <c r="H30" s="73"/>
    </row>
    <row r="31" spans="2:8" ht="15.75" x14ac:dyDescent="0.3">
      <c r="B31" s="29"/>
      <c r="C31" s="30"/>
      <c r="D31" s="35">
        <v>0</v>
      </c>
      <c r="E31" s="32">
        <f t="shared" si="0"/>
        <v>0</v>
      </c>
      <c r="F31" s="35">
        <v>0</v>
      </c>
      <c r="G31" s="52">
        <f t="shared" si="1"/>
        <v>0</v>
      </c>
      <c r="H31" s="73"/>
    </row>
    <row r="32" spans="2:8" ht="15.75" x14ac:dyDescent="0.3">
      <c r="B32" s="38" t="s">
        <v>823</v>
      </c>
      <c r="C32" s="34" t="s">
        <v>824</v>
      </c>
      <c r="D32" s="35">
        <v>0</v>
      </c>
      <c r="E32" s="32">
        <v>0</v>
      </c>
      <c r="F32" s="35">
        <v>0</v>
      </c>
      <c r="G32" s="52">
        <f t="shared" si="1"/>
        <v>18063</v>
      </c>
      <c r="H32" s="73">
        <v>18063</v>
      </c>
    </row>
    <row r="33" spans="2:8" ht="15.75" x14ac:dyDescent="0.3">
      <c r="B33" s="38"/>
      <c r="C33" s="34"/>
      <c r="D33" s="35">
        <v>0</v>
      </c>
      <c r="E33" s="32">
        <f t="shared" si="0"/>
        <v>0</v>
      </c>
      <c r="F33" s="35">
        <v>0</v>
      </c>
      <c r="G33" s="52">
        <f t="shared" si="1"/>
        <v>0</v>
      </c>
      <c r="H33" s="73"/>
    </row>
    <row r="34" spans="2:8" ht="25.5" x14ac:dyDescent="0.3">
      <c r="B34" s="38" t="s">
        <v>825</v>
      </c>
      <c r="C34" s="34" t="s">
        <v>826</v>
      </c>
      <c r="D34" s="35">
        <v>8724500</v>
      </c>
      <c r="E34" s="35">
        <f t="shared" si="0"/>
        <v>381571</v>
      </c>
      <c r="F34" s="35">
        <v>9106071</v>
      </c>
      <c r="G34" s="52">
        <f t="shared" si="1"/>
        <v>-7915520</v>
      </c>
      <c r="H34" s="73">
        <v>1190551</v>
      </c>
    </row>
    <row r="35" spans="2:8" ht="15.75" x14ac:dyDescent="0.3">
      <c r="B35" s="53" t="s">
        <v>827</v>
      </c>
      <c r="C35" s="54" t="s">
        <v>828</v>
      </c>
      <c r="D35" s="35">
        <v>32316000</v>
      </c>
      <c r="E35" s="35">
        <f t="shared" si="0"/>
        <v>1794796</v>
      </c>
      <c r="F35" s="35">
        <v>34110796</v>
      </c>
      <c r="G35" s="52">
        <f t="shared" si="1"/>
        <v>-13510797</v>
      </c>
      <c r="H35" s="73">
        <v>20599999</v>
      </c>
    </row>
    <row r="38" spans="2:8" x14ac:dyDescent="0.25">
      <c r="B38" s="4"/>
      <c r="C38" s="4"/>
      <c r="D38" s="12"/>
      <c r="E38" s="12"/>
      <c r="F38" s="12"/>
    </row>
    <row r="39" spans="2:8" x14ac:dyDescent="0.25">
      <c r="B39" s="4"/>
      <c r="C39" s="4"/>
      <c r="D39" s="12"/>
      <c r="E39" s="12"/>
      <c r="F39" s="12"/>
    </row>
    <row r="40" spans="2:8" x14ac:dyDescent="0.25">
      <c r="B40" s="4"/>
      <c r="C40" s="4"/>
      <c r="D40" s="12"/>
      <c r="E40" s="12"/>
      <c r="F40" s="12"/>
    </row>
    <row r="41" spans="2:8" x14ac:dyDescent="0.25">
      <c r="B41" s="4"/>
      <c r="C41" s="4"/>
      <c r="D41" s="12"/>
      <c r="E41" s="12"/>
      <c r="F41" s="12"/>
    </row>
    <row r="42" spans="2:8" x14ac:dyDescent="0.25">
      <c r="B42" s="4"/>
      <c r="C42" s="4"/>
      <c r="D42" s="12"/>
      <c r="E42" s="12"/>
      <c r="F42" s="12"/>
    </row>
    <row r="43" spans="2:8" x14ac:dyDescent="0.25">
      <c r="B43" s="4"/>
      <c r="C43" s="4"/>
      <c r="D43" s="12"/>
      <c r="E43" s="12"/>
      <c r="F43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hidden="1" customWidth="1"/>
    <col min="8" max="8" width="13.28515625" hidden="1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913</v>
      </c>
    </row>
    <row r="2" spans="1:8" ht="24" customHeight="1" x14ac:dyDescent="0.25">
      <c r="B2" s="88" t="s">
        <v>897</v>
      </c>
      <c r="C2" s="90"/>
      <c r="D2" s="90"/>
      <c r="E2" s="92"/>
      <c r="F2" s="92"/>
    </row>
    <row r="3" spans="1:8" ht="26.25" customHeight="1" x14ac:dyDescent="0.25">
      <c r="B3" s="88" t="s">
        <v>830</v>
      </c>
      <c r="C3" s="90"/>
      <c r="D3" s="90"/>
      <c r="E3" s="92"/>
      <c r="F3" s="92"/>
    </row>
    <row r="5" spans="1:8" ht="51.6" customHeight="1" x14ac:dyDescent="0.25">
      <c r="B5" s="8" t="s">
        <v>3</v>
      </c>
      <c r="C5" s="28" t="s">
        <v>659</v>
      </c>
      <c r="D5" s="3" t="s">
        <v>4</v>
      </c>
      <c r="E5" s="3" t="s">
        <v>5</v>
      </c>
      <c r="F5" s="3" t="s">
        <v>901</v>
      </c>
      <c r="G5" s="3" t="s">
        <v>5</v>
      </c>
      <c r="H5" s="3" t="s">
        <v>895</v>
      </c>
    </row>
    <row r="6" spans="1:8" x14ac:dyDescent="0.25">
      <c r="B6" s="37" t="s">
        <v>831</v>
      </c>
      <c r="C6" s="37" t="s">
        <v>832</v>
      </c>
      <c r="D6" s="32">
        <v>0</v>
      </c>
      <c r="E6" s="32">
        <f ca="1">F6-D6</f>
        <v>0</v>
      </c>
      <c r="F6" s="32">
        <f ca="1">SUM(D6:E6)</f>
        <v>0</v>
      </c>
      <c r="G6" s="32"/>
      <c r="H6" s="32"/>
    </row>
    <row r="7" spans="1:8" x14ac:dyDescent="0.25">
      <c r="B7" s="37" t="s">
        <v>833</v>
      </c>
      <c r="C7" s="37" t="s">
        <v>832</v>
      </c>
      <c r="D7" s="32">
        <v>0</v>
      </c>
      <c r="E7" s="32">
        <f t="shared" ref="E7:E34" ca="1" si="0">F7-D7</f>
        <v>0</v>
      </c>
      <c r="F7" s="32">
        <f t="shared" ref="F7:F31" ca="1" si="1">SUM(D7:E7)</f>
        <v>0</v>
      </c>
      <c r="G7" s="32"/>
      <c r="H7" s="32"/>
    </row>
    <row r="8" spans="1:8" x14ac:dyDescent="0.25">
      <c r="B8" s="37" t="s">
        <v>834</v>
      </c>
      <c r="C8" s="37" t="s">
        <v>832</v>
      </c>
      <c r="D8" s="32">
        <v>4500000</v>
      </c>
      <c r="E8" s="32">
        <f t="shared" si="0"/>
        <v>0</v>
      </c>
      <c r="F8" s="32">
        <v>4500000</v>
      </c>
      <c r="G8" s="32"/>
      <c r="H8" s="32"/>
    </row>
    <row r="9" spans="1:8" x14ac:dyDescent="0.25">
      <c r="B9" s="37" t="s">
        <v>835</v>
      </c>
      <c r="C9" s="37" t="s">
        <v>832</v>
      </c>
      <c r="D9" s="32">
        <v>0</v>
      </c>
      <c r="E9" s="32">
        <f t="shared" ca="1" si="0"/>
        <v>0</v>
      </c>
      <c r="F9" s="32">
        <f t="shared" ca="1" si="1"/>
        <v>0</v>
      </c>
      <c r="G9" s="32"/>
      <c r="H9" s="32"/>
    </row>
    <row r="10" spans="1:8" x14ac:dyDescent="0.25">
      <c r="B10" s="33" t="s">
        <v>836</v>
      </c>
      <c r="C10" s="34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/>
      <c r="H10" s="35">
        <v>4140000</v>
      </c>
    </row>
    <row r="11" spans="1:8" x14ac:dyDescent="0.25">
      <c r="B11" s="33" t="s">
        <v>837</v>
      </c>
      <c r="C11" s="34" t="s">
        <v>838</v>
      </c>
      <c r="D11" s="35">
        <v>9000000</v>
      </c>
      <c r="E11" s="35">
        <f t="shared" si="0"/>
        <v>-5000000</v>
      </c>
      <c r="F11" s="35">
        <v>4000000</v>
      </c>
      <c r="G11" s="32"/>
      <c r="H11" s="32">
        <v>29623346</v>
      </c>
    </row>
    <row r="12" spans="1:8" ht="27" x14ac:dyDescent="0.25">
      <c r="B12" s="56" t="s">
        <v>839</v>
      </c>
      <c r="C12" s="56" t="s">
        <v>838</v>
      </c>
      <c r="D12" s="32">
        <v>9000000</v>
      </c>
      <c r="E12" s="32">
        <f t="shared" si="0"/>
        <v>-5000000</v>
      </c>
      <c r="F12" s="32">
        <v>4000000</v>
      </c>
      <c r="G12" s="32"/>
      <c r="H12" s="32"/>
    </row>
    <row r="13" spans="1:8" ht="27" x14ac:dyDescent="0.25">
      <c r="B13" s="56" t="s">
        <v>840</v>
      </c>
      <c r="C13" s="56" t="s">
        <v>838</v>
      </c>
      <c r="D13" s="32">
        <v>0</v>
      </c>
      <c r="E13" s="32">
        <f t="shared" ca="1" si="0"/>
        <v>0</v>
      </c>
      <c r="F13" s="32">
        <f t="shared" ca="1" si="1"/>
        <v>0</v>
      </c>
      <c r="G13" s="32"/>
      <c r="H13" s="32"/>
    </row>
    <row r="14" spans="1:8" x14ac:dyDescent="0.25">
      <c r="B14" s="33" t="s">
        <v>841</v>
      </c>
      <c r="C14" s="34" t="s">
        <v>842</v>
      </c>
      <c r="D14" s="35">
        <v>1950000</v>
      </c>
      <c r="E14" s="35">
        <f t="shared" si="0"/>
        <v>-1950000</v>
      </c>
      <c r="F14" s="35">
        <v>0</v>
      </c>
      <c r="G14" s="32"/>
      <c r="H14" s="35">
        <v>1520301</v>
      </c>
    </row>
    <row r="15" spans="1:8" ht="27" x14ac:dyDescent="0.25">
      <c r="B15" s="56" t="s">
        <v>843</v>
      </c>
      <c r="C15" s="56" t="s">
        <v>842</v>
      </c>
      <c r="D15" s="32">
        <v>0</v>
      </c>
      <c r="E15" s="32">
        <f t="shared" ca="1" si="0"/>
        <v>0</v>
      </c>
      <c r="F15" s="32">
        <f t="shared" ca="1" si="1"/>
        <v>0</v>
      </c>
      <c r="G15" s="32"/>
      <c r="H15" s="32"/>
    </row>
    <row r="16" spans="1:8" ht="27" x14ac:dyDescent="0.25">
      <c r="B16" s="56" t="s">
        <v>844</v>
      </c>
      <c r="C16" s="56" t="s">
        <v>842</v>
      </c>
      <c r="D16" s="32">
        <v>0</v>
      </c>
      <c r="E16" s="32">
        <f t="shared" ca="1" si="0"/>
        <v>0</v>
      </c>
      <c r="F16" s="32">
        <f t="shared" ca="1" si="1"/>
        <v>0</v>
      </c>
      <c r="G16" s="32"/>
      <c r="H16" s="32"/>
    </row>
    <row r="17" spans="2:8" x14ac:dyDescent="0.25">
      <c r="B17" s="56" t="s">
        <v>845</v>
      </c>
      <c r="C17" s="56" t="s">
        <v>842</v>
      </c>
      <c r="D17" s="32">
        <v>0</v>
      </c>
      <c r="E17" s="32">
        <f t="shared" ca="1" si="0"/>
        <v>0</v>
      </c>
      <c r="F17" s="32">
        <f t="shared" ca="1" si="1"/>
        <v>0</v>
      </c>
      <c r="G17" s="32"/>
      <c r="H17" s="32"/>
    </row>
    <row r="18" spans="2:8" x14ac:dyDescent="0.25">
      <c r="B18" s="56" t="s">
        <v>846</v>
      </c>
      <c r="C18" s="56" t="s">
        <v>842</v>
      </c>
      <c r="D18" s="32">
        <v>0</v>
      </c>
      <c r="E18" s="32">
        <f t="shared" ca="1" si="0"/>
        <v>0</v>
      </c>
      <c r="F18" s="32">
        <f t="shared" ca="1" si="1"/>
        <v>0</v>
      </c>
      <c r="G18" s="32"/>
      <c r="H18" s="32"/>
    </row>
    <row r="19" spans="2:8" x14ac:dyDescent="0.25">
      <c r="B19" s="33" t="s">
        <v>847</v>
      </c>
      <c r="C19" s="30" t="s">
        <v>848</v>
      </c>
      <c r="D19" s="32">
        <v>0</v>
      </c>
      <c r="E19" s="32">
        <f t="shared" ca="1" si="0"/>
        <v>0</v>
      </c>
      <c r="F19" s="32">
        <f t="shared" ca="1" si="1"/>
        <v>0</v>
      </c>
      <c r="G19" s="32"/>
      <c r="H19" s="32"/>
    </row>
    <row r="20" spans="2:8" x14ac:dyDescent="0.25">
      <c r="B20" s="56" t="s">
        <v>849</v>
      </c>
      <c r="C20" s="56" t="s">
        <v>848</v>
      </c>
      <c r="D20" s="32">
        <v>0</v>
      </c>
      <c r="E20" s="32">
        <f t="shared" ca="1" si="0"/>
        <v>0</v>
      </c>
      <c r="F20" s="32">
        <f t="shared" ca="1" si="1"/>
        <v>0</v>
      </c>
      <c r="G20" s="32"/>
      <c r="H20" s="32"/>
    </row>
    <row r="21" spans="2:8" x14ac:dyDescent="0.25">
      <c r="B21" s="56" t="s">
        <v>850</v>
      </c>
      <c r="C21" s="56" t="s">
        <v>848</v>
      </c>
      <c r="D21" s="32">
        <v>0</v>
      </c>
      <c r="E21" s="32">
        <f t="shared" ca="1" si="0"/>
        <v>0</v>
      </c>
      <c r="F21" s="32">
        <f t="shared" ca="1" si="1"/>
        <v>0</v>
      </c>
      <c r="G21" s="32"/>
      <c r="H21" s="32"/>
    </row>
    <row r="22" spans="2:8" x14ac:dyDescent="0.25">
      <c r="B22" s="33" t="s">
        <v>851</v>
      </c>
      <c r="C22" s="34" t="s">
        <v>852</v>
      </c>
      <c r="D22" s="35">
        <v>10950000</v>
      </c>
      <c r="E22" s="35">
        <f t="shared" si="0"/>
        <v>-6950000</v>
      </c>
      <c r="F22" s="35">
        <v>4000000</v>
      </c>
      <c r="G22" s="32"/>
      <c r="H22" s="35">
        <v>31143647</v>
      </c>
    </row>
    <row r="23" spans="2:8" x14ac:dyDescent="0.25">
      <c r="B23" s="37" t="s">
        <v>853</v>
      </c>
      <c r="C23" s="37" t="s">
        <v>854</v>
      </c>
      <c r="D23" s="32">
        <v>0</v>
      </c>
      <c r="E23" s="32">
        <f t="shared" ca="1" si="0"/>
        <v>0</v>
      </c>
      <c r="F23" s="32">
        <f t="shared" ca="1" si="1"/>
        <v>0</v>
      </c>
      <c r="G23" s="32"/>
      <c r="H23" s="32"/>
    </row>
    <row r="24" spans="2:8" x14ac:dyDescent="0.25">
      <c r="B24" s="37" t="s">
        <v>855</v>
      </c>
      <c r="C24" s="37" t="s">
        <v>854</v>
      </c>
      <c r="D24" s="32">
        <v>0</v>
      </c>
      <c r="E24" s="32">
        <f t="shared" ca="1" si="0"/>
        <v>0</v>
      </c>
      <c r="F24" s="32">
        <f t="shared" ca="1" si="1"/>
        <v>0</v>
      </c>
      <c r="G24" s="32"/>
      <c r="H24" s="32"/>
    </row>
    <row r="25" spans="2:8" x14ac:dyDescent="0.25">
      <c r="B25" s="37" t="s">
        <v>856</v>
      </c>
      <c r="C25" s="37" t="s">
        <v>854</v>
      </c>
      <c r="D25" s="32">
        <v>0</v>
      </c>
      <c r="E25" s="32">
        <f t="shared" ca="1" si="0"/>
        <v>0</v>
      </c>
      <c r="F25" s="32">
        <f t="shared" ca="1" si="1"/>
        <v>0</v>
      </c>
      <c r="G25" s="32"/>
      <c r="H25" s="32"/>
    </row>
    <row r="26" spans="2:8" x14ac:dyDescent="0.25">
      <c r="B26" s="37" t="s">
        <v>857</v>
      </c>
      <c r="C26" s="37" t="s">
        <v>854</v>
      </c>
      <c r="D26" s="32">
        <v>0</v>
      </c>
      <c r="E26" s="32">
        <f t="shared" ca="1" si="0"/>
        <v>0</v>
      </c>
      <c r="F26" s="32">
        <f t="shared" ca="1" si="1"/>
        <v>0</v>
      </c>
      <c r="G26" s="32"/>
      <c r="H26" s="32"/>
    </row>
    <row r="27" spans="2:8" x14ac:dyDescent="0.25">
      <c r="B27" s="37" t="s">
        <v>858</v>
      </c>
      <c r="C27" s="37" t="s">
        <v>854</v>
      </c>
      <c r="D27" s="32">
        <v>0</v>
      </c>
      <c r="E27" s="32">
        <f t="shared" ca="1" si="0"/>
        <v>0</v>
      </c>
      <c r="F27" s="32">
        <f t="shared" ca="1" si="1"/>
        <v>0</v>
      </c>
      <c r="G27" s="32"/>
      <c r="H27" s="32"/>
    </row>
    <row r="28" spans="2:8" x14ac:dyDescent="0.25">
      <c r="B28" s="37" t="s">
        <v>859</v>
      </c>
      <c r="C28" s="37" t="s">
        <v>854</v>
      </c>
      <c r="D28" s="32">
        <v>0</v>
      </c>
      <c r="E28" s="32">
        <f t="shared" ca="1" si="0"/>
        <v>0</v>
      </c>
      <c r="F28" s="32">
        <f t="shared" ca="1" si="1"/>
        <v>0</v>
      </c>
      <c r="G28" s="32"/>
      <c r="H28" s="32"/>
    </row>
    <row r="29" spans="2:8" x14ac:dyDescent="0.25">
      <c r="B29" s="37" t="s">
        <v>860</v>
      </c>
      <c r="C29" s="37" t="s">
        <v>854</v>
      </c>
      <c r="D29" s="32">
        <v>0</v>
      </c>
      <c r="E29" s="32">
        <f t="shared" ca="1" si="0"/>
        <v>0</v>
      </c>
      <c r="F29" s="32">
        <f t="shared" ca="1" si="1"/>
        <v>0</v>
      </c>
      <c r="G29" s="32"/>
      <c r="H29" s="32"/>
    </row>
    <row r="30" spans="2:8" x14ac:dyDescent="0.25">
      <c r="B30" s="37" t="s">
        <v>861</v>
      </c>
      <c r="C30" s="37" t="s">
        <v>854</v>
      </c>
      <c r="D30" s="32">
        <v>0</v>
      </c>
      <c r="E30" s="32">
        <f t="shared" ca="1" si="0"/>
        <v>0</v>
      </c>
      <c r="F30" s="32">
        <f t="shared" ca="1" si="1"/>
        <v>0</v>
      </c>
      <c r="G30" s="32"/>
      <c r="H30" s="32"/>
    </row>
    <row r="31" spans="2:8" x14ac:dyDescent="0.25">
      <c r="B31" s="37" t="s">
        <v>894</v>
      </c>
      <c r="C31" s="37" t="s">
        <v>854</v>
      </c>
      <c r="D31" s="32">
        <v>0</v>
      </c>
      <c r="E31" s="32">
        <f t="shared" ca="1" si="0"/>
        <v>0</v>
      </c>
      <c r="F31" s="32">
        <f t="shared" ca="1" si="1"/>
        <v>0</v>
      </c>
      <c r="G31" s="32"/>
      <c r="H31" s="32">
        <v>11600</v>
      </c>
    </row>
    <row r="32" spans="2:8" x14ac:dyDescent="0.25">
      <c r="B32" s="37" t="s">
        <v>862</v>
      </c>
      <c r="C32" s="37" t="s">
        <v>854</v>
      </c>
      <c r="D32" s="32">
        <v>70000</v>
      </c>
      <c r="E32" s="32">
        <f t="shared" si="0"/>
        <v>0</v>
      </c>
      <c r="F32" s="32">
        <v>70000</v>
      </c>
      <c r="G32" s="32"/>
      <c r="H32" s="32">
        <v>161378</v>
      </c>
    </row>
    <row r="33" spans="2:8" x14ac:dyDescent="0.25">
      <c r="B33" s="33" t="s">
        <v>863</v>
      </c>
      <c r="C33" s="33" t="s">
        <v>854</v>
      </c>
      <c r="D33" s="32">
        <v>70000</v>
      </c>
      <c r="E33" s="32">
        <f t="shared" si="0"/>
        <v>0</v>
      </c>
      <c r="F33" s="32">
        <v>70000</v>
      </c>
      <c r="G33" s="32"/>
      <c r="H33" s="32">
        <v>172978</v>
      </c>
    </row>
    <row r="34" spans="2:8" x14ac:dyDescent="0.25">
      <c r="B34" s="33" t="s">
        <v>884</v>
      </c>
      <c r="C34" s="34" t="s">
        <v>883</v>
      </c>
      <c r="D34" s="35">
        <v>15520000</v>
      </c>
      <c r="E34" s="35">
        <f t="shared" si="0"/>
        <v>-6950000</v>
      </c>
      <c r="F34" s="35">
        <v>8570000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9"/>
    <col min="2" max="2" width="57.42578125" style="59" customWidth="1"/>
    <col min="3" max="3" width="16.7109375" style="67" customWidth="1"/>
    <col min="4" max="16384" width="9.140625" style="59"/>
  </cols>
  <sheetData>
    <row r="3" spans="2:7" ht="21" customHeight="1" x14ac:dyDescent="0.25">
      <c r="B3" s="57" t="s">
        <v>864</v>
      </c>
      <c r="C3" s="58">
        <f>SUM(C4:C6)</f>
        <v>223227340</v>
      </c>
    </row>
    <row r="4" spans="2:7" ht="18" customHeight="1" x14ac:dyDescent="0.25">
      <c r="B4" s="60" t="s">
        <v>865</v>
      </c>
      <c r="C4" s="61">
        <f>'[1]Kiemelt EI.'!G17+'[1]Kiemelt EI.'!G19+'[1]Kiemelt EI.'!G20+'[1]Kiemelt EI.'!G22</f>
        <v>140583344</v>
      </c>
    </row>
    <row r="5" spans="2:7" ht="21" customHeight="1" x14ac:dyDescent="0.25">
      <c r="B5" s="60" t="s">
        <v>866</v>
      </c>
      <c r="C5" s="61">
        <f>'[1]Kiemelt EI.'!G18+'[1]Kiemelt EI.'!G21+'[1]Kiemelt EI.'!G23</f>
        <v>17359409</v>
      </c>
    </row>
    <row r="6" spans="2:7" ht="20.25" customHeight="1" x14ac:dyDescent="0.25">
      <c r="B6" s="60" t="s">
        <v>867</v>
      </c>
      <c r="C6" s="61">
        <f>'[1]Kiemelt EI.'!G25</f>
        <v>65284587</v>
      </c>
    </row>
    <row r="7" spans="2:7" x14ac:dyDescent="0.25">
      <c r="B7" s="62"/>
      <c r="C7" s="63"/>
    </row>
    <row r="8" spans="2:7" ht="22.5" customHeight="1" x14ac:dyDescent="0.25">
      <c r="B8" s="57" t="s">
        <v>868</v>
      </c>
      <c r="C8" s="58">
        <f>SUM(C9:C12)</f>
        <v>223227340</v>
      </c>
    </row>
    <row r="9" spans="2:7" ht="25.5" customHeight="1" x14ac:dyDescent="0.25">
      <c r="B9" s="60" t="s">
        <v>869</v>
      </c>
      <c r="C9" s="64">
        <f>'[1]Kiemelt EI.'!G6+'[1]Kiemelt EI.'!G7+'[1]Kiemelt EI.'!G8+'[1]Kiemelt EI.'!G9+'[1]Kiemelt EI.'!G10-26108984</f>
        <v>160162106</v>
      </c>
      <c r="E9" s="65"/>
    </row>
    <row r="10" spans="2:7" ht="21.75" customHeight="1" x14ac:dyDescent="0.25">
      <c r="B10" s="60" t="s">
        <v>870</v>
      </c>
      <c r="C10" s="64">
        <f>'[1]Kiemelt EI.'!G11+'[1]Kiemelt EI.'!G12+'[1]Kiemelt EI.'!G13</f>
        <v>32688000</v>
      </c>
      <c r="E10" s="65"/>
    </row>
    <row r="11" spans="2:7" ht="22.5" customHeight="1" x14ac:dyDescent="0.25">
      <c r="B11" s="60" t="s">
        <v>871</v>
      </c>
      <c r="C11" s="64">
        <f>'[1]Kiadások összetolt'!G195</f>
        <v>26108984</v>
      </c>
      <c r="G11" s="65"/>
    </row>
    <row r="12" spans="2:7" ht="22.5" customHeight="1" x14ac:dyDescent="0.25">
      <c r="B12" s="60" t="s">
        <v>872</v>
      </c>
      <c r="C12" s="64">
        <f>'[1]Kiemelt EI.'!G15</f>
        <v>4268250</v>
      </c>
    </row>
    <row r="14" spans="2:7" x14ac:dyDescent="0.25">
      <c r="B14" s="66" t="s">
        <v>873</v>
      </c>
    </row>
    <row r="24" spans="2:3" x14ac:dyDescent="0.25">
      <c r="B24" s="68"/>
      <c r="C24" s="68"/>
    </row>
    <row r="25" spans="2:3" x14ac:dyDescent="0.25">
      <c r="B25" s="68"/>
      <c r="C25" s="68"/>
    </row>
    <row r="26" spans="2:3" x14ac:dyDescent="0.25">
      <c r="B26" s="68"/>
      <c r="C26" s="68"/>
    </row>
    <row r="27" spans="2:3" x14ac:dyDescent="0.25">
      <c r="B27" s="68"/>
      <c r="C27" s="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2020-09-21T11:53:55Z</cp:lastPrinted>
  <dcterms:created xsi:type="dcterms:W3CDTF">2019-03-21T13:31:26Z</dcterms:created>
  <dcterms:modified xsi:type="dcterms:W3CDTF">2020-09-28T08:22:57Z</dcterms:modified>
</cp:coreProperties>
</file>