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30.sz. melléklet" sheetId="1" r:id="rId1"/>
  </sheets>
  <externalReferences>
    <externalReference r:id="rId2"/>
  </externalReferences>
  <definedNames>
    <definedName name="_xlnm.Print_Area" localSheetId="0">'30.sz. melléklet'!$A$1:$F$45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F36" i="1" s="1"/>
  <c r="C36" i="1"/>
  <c r="F35" i="1"/>
  <c r="D34" i="1"/>
  <c r="F34" i="1" s="1"/>
  <c r="C34" i="1"/>
  <c r="F33" i="1"/>
  <c r="E32" i="1"/>
  <c r="F32" i="1" s="1"/>
  <c r="D32" i="1"/>
  <c r="C32" i="1"/>
  <c r="F31" i="1"/>
  <c r="F30" i="1"/>
  <c r="F29" i="1"/>
  <c r="F28" i="1"/>
  <c r="E27" i="1"/>
  <c r="F27" i="1" s="1"/>
  <c r="D27" i="1"/>
  <c r="C27" i="1"/>
  <c r="F26" i="1"/>
  <c r="F25" i="1"/>
  <c r="E24" i="1"/>
  <c r="E37" i="1" s="1"/>
  <c r="D24" i="1"/>
  <c r="C24" i="1"/>
  <c r="C37" i="1" s="1"/>
  <c r="F23" i="1"/>
  <c r="F22" i="1"/>
  <c r="F21" i="1"/>
  <c r="F19" i="1"/>
  <c r="F18" i="1"/>
  <c r="E17" i="1"/>
  <c r="D17" i="1"/>
  <c r="F17" i="1" s="1"/>
  <c r="C17" i="1"/>
  <c r="E15" i="1"/>
  <c r="D15" i="1"/>
  <c r="F15" i="1" s="1"/>
  <c r="C15" i="1"/>
  <c r="F14" i="1"/>
  <c r="F13" i="1"/>
  <c r="E12" i="1"/>
  <c r="E16" i="1" s="1"/>
  <c r="D12" i="1"/>
  <c r="D16" i="1" s="1"/>
  <c r="C12" i="1"/>
  <c r="C16" i="1" s="1"/>
  <c r="C38" i="1" s="1"/>
  <c r="C39" i="1" s="1"/>
  <c r="C41" i="1" s="1"/>
  <c r="F11" i="1"/>
  <c r="F10" i="1"/>
  <c r="F9" i="1"/>
  <c r="F8" i="1"/>
  <c r="F2" i="1"/>
  <c r="F16" i="1" l="1"/>
  <c r="E38" i="1"/>
  <c r="F24" i="1"/>
  <c r="F12" i="1"/>
  <c r="D37" i="1"/>
  <c r="F37" i="1" s="1"/>
  <c r="D38" i="1" l="1"/>
  <c r="D39" i="1" s="1"/>
  <c r="D41" i="1" s="1"/>
  <c r="E39" i="1"/>
  <c r="F38" i="1"/>
  <c r="E41" i="1" l="1"/>
  <c r="F41" i="1" s="1"/>
  <c r="F39" i="1"/>
</calcChain>
</file>

<file path=xl/sharedStrings.xml><?xml version="1.0" encoding="utf-8"?>
<sst xmlns="http://schemas.openxmlformats.org/spreadsheetml/2006/main" count="84" uniqueCount="84">
  <si>
    <t>30. melléklet</t>
  </si>
  <si>
    <t>Balatonakali Napköziotthonos Óvoda 2015. évi kiadásai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</si>
  <si>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</si>
  <si>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</si>
  <si>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</si>
  <si>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</si>
  <si>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</si>
  <si>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</si>
  <si>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</si>
  <si>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</si>
  <si>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</si>
  <si>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</si>
  <si>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</si>
  <si>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</si>
  <si>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</si>
  <si>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</si>
  <si>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Törvény szerinti illetmények, munkabérek        (K1101)</t>
  </si>
  <si>
    <t>02</t>
  </si>
  <si>
    <t>Béren kívüli juttatások        (K1107)</t>
  </si>
  <si>
    <t>03</t>
  </si>
  <si>
    <t>Közlekedési költségtérítés        (K1109)</t>
  </si>
  <si>
    <t>04</t>
  </si>
  <si>
    <t>Foglalkoztatottak egyéb személyi juttatásai      (K1113)</t>
  </si>
  <si>
    <t>05</t>
  </si>
  <si>
    <t>Foglalkoztatottak személyi juttatásai (=01+…+04)        (K11)</t>
  </si>
  <si>
    <t>06</t>
  </si>
  <si>
    <t>Munkavégzésre irányuló egyéb jogviszonyban nem saját foglalkoztatottnak fizetett juttatások        (K122)</t>
  </si>
  <si>
    <t>07</t>
  </si>
  <si>
    <t>Egyéb külső személyi juttatások        (K123)</t>
  </si>
  <si>
    <t>08</t>
  </si>
  <si>
    <t>Külső személyi juttatások (=06+07)        (K12)</t>
  </si>
  <si>
    <t>09</t>
  </si>
  <si>
    <t>Személyi juttatások összesen (=05+08)        (K1)</t>
  </si>
  <si>
    <t>10</t>
  </si>
  <si>
    <t xml:space="preserve">Munkaadókat terhelő járulékok és szociális hozzájárulási adó (=11+…+14)   (K2)                                             </t>
  </si>
  <si>
    <t>11</t>
  </si>
  <si>
    <t>ebből: szociális hozzájárulási adó        (K2)</t>
  </si>
  <si>
    <t>12</t>
  </si>
  <si>
    <t>ebből: egészségügyi hozzájárulás        (K2)</t>
  </si>
  <si>
    <t>13</t>
  </si>
  <si>
    <t>ebből: táppénz hozzájárulás      (K2)</t>
  </si>
  <si>
    <t>14</t>
  </si>
  <si>
    <t>ebből: munkáltatót terhelő személyi jövedelemadó        (K2)</t>
  </si>
  <si>
    <t>15</t>
  </si>
  <si>
    <t>Szakmai anyagok beszerzése        (K311)</t>
  </si>
  <si>
    <t>16</t>
  </si>
  <si>
    <t>Üzemeltetési anyagok beszerzése        (K312)</t>
  </si>
  <si>
    <t>17</t>
  </si>
  <si>
    <t>Készletbeszerzés (=15+16)        (K31)</t>
  </si>
  <si>
    <t>18</t>
  </si>
  <si>
    <t>Informatikai szolgáltatások igénybevétele        (K321)</t>
  </si>
  <si>
    <t>19</t>
  </si>
  <si>
    <t>Egyéb kommunikációs szolgáltatások        (K322)</t>
  </si>
  <si>
    <t>20</t>
  </si>
  <si>
    <t>Kommunikációs szolgáltatások (=18+19)        (K32)</t>
  </si>
  <si>
    <t>21</t>
  </si>
  <si>
    <t>Közüzemi díjak        (K331)</t>
  </si>
  <si>
    <t>22</t>
  </si>
  <si>
    <t>Vásárolt élelmezés        (K332)</t>
  </si>
  <si>
    <t>23</t>
  </si>
  <si>
    <t>Karbantartási, kisjavítási szolgáltatások        (K334)</t>
  </si>
  <si>
    <t>24</t>
  </si>
  <si>
    <t>Egyéb szolgáltatások         (K337)</t>
  </si>
  <si>
    <t>25</t>
  </si>
  <si>
    <t>Szolgáltatási kiadások (=21+...+24)        (K33)</t>
  </si>
  <si>
    <t>26</t>
  </si>
  <si>
    <t>Kiküldetések kiadásai        (K341)</t>
  </si>
  <si>
    <t>27</t>
  </si>
  <si>
    <t>Kiküldetések, reklám- és propagandakiadások (=26)   (K34)</t>
  </si>
  <si>
    <t>28</t>
  </si>
  <si>
    <t>Működési célú előzetesen felszámított általános forgalmi adó        (K351)</t>
  </si>
  <si>
    <t>29</t>
  </si>
  <si>
    <t>Különféle befizetések és egyéb dologi kiadások (=28)        (K35)</t>
  </si>
  <si>
    <t>30</t>
  </si>
  <si>
    <t>Dologi kiadások (=17+20+25+27+29)        (K3)</t>
  </si>
  <si>
    <t>31</t>
  </si>
  <si>
    <t xml:space="preserve">Működési kiadások összesen (=09+10+30)                                                                    </t>
  </si>
  <si>
    <t xml:space="preserve">Költségvetési kiadások (=31)                                                                                                               </t>
  </si>
  <si>
    <t xml:space="preserve">Finanszírozási kiadások                                                   </t>
  </si>
  <si>
    <t xml:space="preserve">Kiadások összesen                                                                                                       </t>
  </si>
  <si>
    <t>Költségvetési engedélyezett létszámkeret (álláshely) fő</t>
  </si>
  <si>
    <t>Zárólétszám (fő)</t>
  </si>
  <si>
    <t>Munkajogi zárólétszám (fő)</t>
  </si>
  <si>
    <t>Átlagos statisztika állományi létszám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</si>
</sst>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10" fontId="4" fillId="0" borderId="9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10" fontId="4" fillId="0" borderId="12" xfId="0" applyNumberFormat="1" applyFont="1" applyFill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10" fontId="2" fillId="0" borderId="12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10" fontId="3" fillId="0" borderId="12" xfId="0" applyNumberFormat="1" applyFont="1" applyBorder="1" applyAlignment="1">
      <alignment vertical="center"/>
    </xf>
    <xf numFmtId="10" fontId="2" fillId="0" borderId="12" xfId="0" applyNumberFormat="1" applyFont="1" applyFill="1" applyBorder="1" applyAlignment="1">
      <alignment vertical="center"/>
    </xf>
    <xf numFmtId="10" fontId="5" fillId="0" borderId="1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10" fontId="3" fillId="0" borderId="15" xfId="0" applyNumberFormat="1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 vertical="center" wrapText="1"/>
    </xf>
    <xf numFmtId="10" fontId="3" fillId="2" borderId="17" xfId="0" applyNumberFormat="1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3" fontId="3" fillId="2" borderId="11" xfId="0" applyNumberFormat="1" applyFont="1" applyFill="1" applyBorder="1" applyAlignment="1">
      <alignment horizontal="right" vertical="center" wrapText="1"/>
    </xf>
    <xf numFmtId="10" fontId="3" fillId="2" borderId="19" xfId="0" applyNumberFormat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3" fontId="3" fillId="2" borderId="21" xfId="0" applyNumberFormat="1" applyFont="1" applyFill="1" applyBorder="1" applyAlignment="1">
      <alignment horizontal="right" vertical="center" wrapText="1"/>
    </xf>
    <xf numFmtId="10" fontId="3" fillId="2" borderId="22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0" fontId="3" fillId="2" borderId="6" xfId="0" applyNumberFormat="1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0"/>
  <dimension ref="A1:J46"/>
  <sheetViews>
    <sheetView tabSelected="1" zoomScaleNormal="100" workbookViewId="0"/>
  </sheetViews>
  <sheetFormatPr defaultRowHeight="13" x14ac:dyDescent="0.35"/>
  <cols>
    <col min="1" max="1" width="5.69921875" style="73" customWidth="1"/>
    <col min="2" max="2" width="41.69921875" style="73" customWidth="1"/>
    <col min="3" max="6" width="10.69921875" style="73" customWidth="1"/>
  </cols>
  <sheetData>
    <row r="1" spans="1:10" s="4" customFormat="1" ht="15" customHeight="1" x14ac:dyDescent="0.35">
      <c r="A1" s="1"/>
      <c r="B1" s="1"/>
      <c r="C1" s="2"/>
      <c r="D1" s="2"/>
      <c r="E1" s="2"/>
      <c r="F1" s="3" t="s">
        <v>0</v>
      </c>
    </row>
    <row r="2" spans="1:10" s="4" customFormat="1" ht="15" customHeight="1" x14ac:dyDescent="0.35">
      <c r="A2" s="1"/>
      <c r="B2" s="1"/>
      <c r="C2" s="2"/>
      <c r="D2" s="2"/>
      <c r="E2" s="2"/>
      <c r="F2" s="3" t="str">
        <f>'[1]1.d sz. melléklet'!F2</f>
        <v>a 3/2016. (V.30.) önkormányzati rendelethez</v>
      </c>
    </row>
    <row r="3" spans="1:10" s="4" customFormat="1" ht="15" customHeight="1" x14ac:dyDescent="0.35">
      <c r="A3" s="1"/>
      <c r="B3" s="1"/>
      <c r="C3" s="5"/>
      <c r="D3" s="5"/>
      <c r="E3" s="5"/>
      <c r="F3" s="5"/>
    </row>
    <row r="4" spans="1:10" s="4" customFormat="1" ht="15" customHeight="1" x14ac:dyDescent="0.35">
      <c r="A4" s="74" t="s">
        <v>1</v>
      </c>
      <c r="B4" s="74"/>
      <c r="C4" s="74"/>
      <c r="D4" s="74"/>
      <c r="E4" s="74"/>
      <c r="F4" s="74"/>
    </row>
    <row r="5" spans="1:10" s="4" customFormat="1" ht="15" customHeight="1" thickBot="1" x14ac:dyDescent="0.4">
      <c r="A5" s="1"/>
      <c r="B5" s="1"/>
      <c r="C5" s="6"/>
      <c r="D5" s="6"/>
      <c r="E5" s="6"/>
      <c r="F5" s="3" t="s">
        <v>2</v>
      </c>
    </row>
    <row r="6" spans="1:10" s="4" customFormat="1" ht="23.5" thickTop="1" x14ac:dyDescent="0.3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10" s="4" customFormat="1" ht="15" customHeight="1" thickBot="1" x14ac:dyDescent="0.4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2" t="s">
        <v>14</v>
      </c>
    </row>
    <row r="8" spans="1:10" s="4" customFormat="1" ht="15" customHeight="1" thickTop="1" x14ac:dyDescent="0.35">
      <c r="A8" s="13" t="s">
        <v>15</v>
      </c>
      <c r="B8" s="14" t="s">
        <v>16</v>
      </c>
      <c r="C8" s="15">
        <v>9361</v>
      </c>
      <c r="D8" s="15">
        <v>9333</v>
      </c>
      <c r="E8" s="15">
        <v>9333</v>
      </c>
      <c r="F8" s="16">
        <f t="shared" ref="F8:F38" si="0">E8/D8</f>
        <v>1</v>
      </c>
      <c r="J8" s="17"/>
    </row>
    <row r="9" spans="1:10" s="4" customFormat="1" ht="15" customHeight="1" x14ac:dyDescent="0.35">
      <c r="A9" s="18" t="s">
        <v>17</v>
      </c>
      <c r="B9" s="19" t="s">
        <v>18</v>
      </c>
      <c r="C9" s="20">
        <v>631</v>
      </c>
      <c r="D9" s="20">
        <v>645</v>
      </c>
      <c r="E9" s="20">
        <v>645</v>
      </c>
      <c r="F9" s="21">
        <f t="shared" si="0"/>
        <v>1</v>
      </c>
      <c r="J9" s="17"/>
    </row>
    <row r="10" spans="1:10" s="4" customFormat="1" ht="15" customHeight="1" x14ac:dyDescent="0.35">
      <c r="A10" s="22" t="s">
        <v>19</v>
      </c>
      <c r="B10" s="19" t="s">
        <v>20</v>
      </c>
      <c r="C10" s="20">
        <v>360</v>
      </c>
      <c r="D10" s="20">
        <v>343</v>
      </c>
      <c r="E10" s="20">
        <v>343</v>
      </c>
      <c r="F10" s="23">
        <f t="shared" si="0"/>
        <v>1</v>
      </c>
      <c r="J10" s="17"/>
    </row>
    <row r="11" spans="1:10" s="4" customFormat="1" ht="15" customHeight="1" x14ac:dyDescent="0.35">
      <c r="A11" s="22" t="s">
        <v>21</v>
      </c>
      <c r="B11" s="19" t="s">
        <v>22</v>
      </c>
      <c r="C11" s="20">
        <v>25</v>
      </c>
      <c r="D11" s="20">
        <v>49</v>
      </c>
      <c r="E11" s="20">
        <v>49</v>
      </c>
      <c r="F11" s="23">
        <f t="shared" si="0"/>
        <v>1</v>
      </c>
      <c r="J11" s="17"/>
    </row>
    <row r="12" spans="1:10" s="4" customFormat="1" ht="23" x14ac:dyDescent="0.35">
      <c r="A12" s="24" t="s">
        <v>23</v>
      </c>
      <c r="B12" s="25" t="s">
        <v>24</v>
      </c>
      <c r="C12" s="26">
        <f>SUM(C8:C11)</f>
        <v>10377</v>
      </c>
      <c r="D12" s="26">
        <f>SUM(D8:D11)</f>
        <v>10370</v>
      </c>
      <c r="E12" s="26">
        <f>SUM(E8:E11)</f>
        <v>10370</v>
      </c>
      <c r="F12" s="27">
        <f t="shared" si="0"/>
        <v>1</v>
      </c>
      <c r="J12" s="17"/>
    </row>
    <row r="13" spans="1:10" s="4" customFormat="1" ht="23" x14ac:dyDescent="0.35">
      <c r="A13" s="22" t="s">
        <v>25</v>
      </c>
      <c r="B13" s="19" t="s">
        <v>26</v>
      </c>
      <c r="C13" s="20">
        <v>234</v>
      </c>
      <c r="D13" s="20">
        <v>175</v>
      </c>
      <c r="E13" s="20">
        <v>175</v>
      </c>
      <c r="F13" s="23">
        <f t="shared" si="0"/>
        <v>1</v>
      </c>
      <c r="J13" s="17"/>
    </row>
    <row r="14" spans="1:10" s="4" customFormat="1" ht="15" customHeight="1" x14ac:dyDescent="0.35">
      <c r="A14" s="22" t="s">
        <v>27</v>
      </c>
      <c r="B14" s="19" t="s">
        <v>28</v>
      </c>
      <c r="C14" s="20">
        <v>11</v>
      </c>
      <c r="D14" s="20">
        <v>23</v>
      </c>
      <c r="E14" s="20">
        <v>23</v>
      </c>
      <c r="F14" s="23">
        <f t="shared" si="0"/>
        <v>1</v>
      </c>
      <c r="J14" s="17"/>
    </row>
    <row r="15" spans="1:10" s="4" customFormat="1" ht="15" customHeight="1" x14ac:dyDescent="0.35">
      <c r="A15" s="24" t="s">
        <v>29</v>
      </c>
      <c r="B15" s="25" t="s">
        <v>30</v>
      </c>
      <c r="C15" s="26">
        <f>SUM(C13:C14)</f>
        <v>245</v>
      </c>
      <c r="D15" s="26">
        <f>SUM(D13:D14)</f>
        <v>198</v>
      </c>
      <c r="E15" s="26">
        <f>SUM(E13:E14)</f>
        <v>198</v>
      </c>
      <c r="F15" s="27">
        <f t="shared" si="0"/>
        <v>1</v>
      </c>
      <c r="J15" s="17"/>
    </row>
    <row r="16" spans="1:10" s="4" customFormat="1" ht="15" customHeight="1" x14ac:dyDescent="0.35">
      <c r="A16" s="28" t="s">
        <v>31</v>
      </c>
      <c r="B16" s="29" t="s">
        <v>32</v>
      </c>
      <c r="C16" s="30">
        <f>C12+C15</f>
        <v>10622</v>
      </c>
      <c r="D16" s="30">
        <f>D12+D15</f>
        <v>10568</v>
      </c>
      <c r="E16" s="30">
        <f>E12+E15</f>
        <v>10568</v>
      </c>
      <c r="F16" s="31">
        <f t="shared" si="0"/>
        <v>1</v>
      </c>
      <c r="J16" s="17"/>
    </row>
    <row r="17" spans="1:10" s="4" customFormat="1" ht="23" x14ac:dyDescent="0.35">
      <c r="A17" s="28" t="s">
        <v>33</v>
      </c>
      <c r="B17" s="29" t="s">
        <v>34</v>
      </c>
      <c r="C17" s="30">
        <f>SUM(C18:C21)</f>
        <v>2868</v>
      </c>
      <c r="D17" s="30">
        <f>SUM(D18:D21)</f>
        <v>2845</v>
      </c>
      <c r="E17" s="30">
        <f>SUM(E18:E21)</f>
        <v>2845</v>
      </c>
      <c r="F17" s="31">
        <f t="shared" si="0"/>
        <v>1</v>
      </c>
      <c r="J17" s="17"/>
    </row>
    <row r="18" spans="1:10" s="4" customFormat="1" ht="15" customHeight="1" x14ac:dyDescent="0.35">
      <c r="A18" s="24" t="s">
        <v>35</v>
      </c>
      <c r="B18" s="25" t="s">
        <v>36</v>
      </c>
      <c r="C18" s="26">
        <v>2587</v>
      </c>
      <c r="D18" s="26">
        <v>2575</v>
      </c>
      <c r="E18" s="26">
        <v>2575</v>
      </c>
      <c r="F18" s="32">
        <f t="shared" si="0"/>
        <v>1</v>
      </c>
      <c r="J18" s="17"/>
    </row>
    <row r="19" spans="1:10" s="4" customFormat="1" ht="15" customHeight="1" x14ac:dyDescent="0.35">
      <c r="A19" s="24" t="s">
        <v>37</v>
      </c>
      <c r="B19" s="25" t="s">
        <v>38</v>
      </c>
      <c r="C19" s="26">
        <v>151</v>
      </c>
      <c r="D19" s="26">
        <v>147</v>
      </c>
      <c r="E19" s="26">
        <v>147</v>
      </c>
      <c r="F19" s="32">
        <f t="shared" si="0"/>
        <v>1</v>
      </c>
      <c r="J19" s="17"/>
    </row>
    <row r="20" spans="1:10" s="4" customFormat="1" ht="15" customHeight="1" x14ac:dyDescent="0.35">
      <c r="A20" s="24" t="s">
        <v>39</v>
      </c>
      <c r="B20" s="25" t="s">
        <v>40</v>
      </c>
      <c r="C20" s="26">
        <v>10</v>
      </c>
      <c r="D20" s="26">
        <v>0</v>
      </c>
      <c r="E20" s="26">
        <v>0</v>
      </c>
      <c r="F20" s="32"/>
      <c r="J20" s="17"/>
    </row>
    <row r="21" spans="1:10" s="17" customFormat="1" ht="15" customHeight="1" x14ac:dyDescent="0.35">
      <c r="A21" s="24" t="s">
        <v>41</v>
      </c>
      <c r="B21" s="25" t="s">
        <v>42</v>
      </c>
      <c r="C21" s="26">
        <v>120</v>
      </c>
      <c r="D21" s="26">
        <v>123</v>
      </c>
      <c r="E21" s="26">
        <v>123</v>
      </c>
      <c r="F21" s="32">
        <f t="shared" si="0"/>
        <v>1</v>
      </c>
    </row>
    <row r="22" spans="1:10" s="34" customFormat="1" ht="15" customHeight="1" x14ac:dyDescent="0.35">
      <c r="A22" s="22" t="s">
        <v>43</v>
      </c>
      <c r="B22" s="19" t="s">
        <v>44</v>
      </c>
      <c r="C22" s="20">
        <v>100</v>
      </c>
      <c r="D22" s="20">
        <v>100</v>
      </c>
      <c r="E22" s="20">
        <v>76</v>
      </c>
      <c r="F22" s="33">
        <f t="shared" si="0"/>
        <v>0.76</v>
      </c>
      <c r="J22" s="35"/>
    </row>
    <row r="23" spans="1:10" s="34" customFormat="1" ht="15" customHeight="1" x14ac:dyDescent="0.35">
      <c r="A23" s="22" t="s">
        <v>45</v>
      </c>
      <c r="B23" s="19" t="s">
        <v>46</v>
      </c>
      <c r="C23" s="20">
        <v>850</v>
      </c>
      <c r="D23" s="20">
        <v>850</v>
      </c>
      <c r="E23" s="20">
        <v>572</v>
      </c>
      <c r="F23" s="23">
        <f t="shared" si="0"/>
        <v>0.67294117647058826</v>
      </c>
      <c r="J23" s="35"/>
    </row>
    <row r="24" spans="1:10" s="17" customFormat="1" ht="15" customHeight="1" x14ac:dyDescent="0.35">
      <c r="A24" s="24" t="s">
        <v>47</v>
      </c>
      <c r="B24" s="25" t="s">
        <v>48</v>
      </c>
      <c r="C24" s="26">
        <f>SUM(C22:C23)</f>
        <v>950</v>
      </c>
      <c r="D24" s="26">
        <f>SUM(D22:D23)</f>
        <v>950</v>
      </c>
      <c r="E24" s="26">
        <f>SUM(E22:E23)</f>
        <v>648</v>
      </c>
      <c r="F24" s="27">
        <f t="shared" si="0"/>
        <v>0.68210526315789477</v>
      </c>
      <c r="J24"/>
    </row>
    <row r="25" spans="1:10" s="17" customFormat="1" ht="15" customHeight="1" x14ac:dyDescent="0.35">
      <c r="A25" s="22" t="s">
        <v>49</v>
      </c>
      <c r="B25" s="19" t="s">
        <v>50</v>
      </c>
      <c r="C25" s="20">
        <v>45</v>
      </c>
      <c r="D25" s="20">
        <v>50</v>
      </c>
      <c r="E25" s="20">
        <v>44</v>
      </c>
      <c r="F25" s="23">
        <f t="shared" si="0"/>
        <v>0.88</v>
      </c>
      <c r="J25"/>
    </row>
    <row r="26" spans="1:10" s="34" customFormat="1" ht="15" customHeight="1" x14ac:dyDescent="0.35">
      <c r="A26" s="22" t="s">
        <v>51</v>
      </c>
      <c r="B26" s="19" t="s">
        <v>52</v>
      </c>
      <c r="C26" s="20">
        <v>115</v>
      </c>
      <c r="D26" s="20">
        <v>110</v>
      </c>
      <c r="E26" s="20">
        <v>96</v>
      </c>
      <c r="F26" s="23">
        <f t="shared" si="0"/>
        <v>0.87272727272727268</v>
      </c>
      <c r="J26" s="35"/>
    </row>
    <row r="27" spans="1:10" s="36" customFormat="1" ht="15" customHeight="1" x14ac:dyDescent="0.35">
      <c r="A27" s="24" t="s">
        <v>53</v>
      </c>
      <c r="B27" s="25" t="s">
        <v>54</v>
      </c>
      <c r="C27" s="26">
        <f>SUM(C25:C26)</f>
        <v>160</v>
      </c>
      <c r="D27" s="26">
        <f>SUM(D25:D26)</f>
        <v>160</v>
      </c>
      <c r="E27" s="26">
        <f>SUM(E25:E26)</f>
        <v>140</v>
      </c>
      <c r="F27" s="27">
        <f t="shared" si="0"/>
        <v>0.875</v>
      </c>
      <c r="J27" s="37"/>
    </row>
    <row r="28" spans="1:10" s="34" customFormat="1" ht="15" customHeight="1" x14ac:dyDescent="0.35">
      <c r="A28" s="22" t="s">
        <v>55</v>
      </c>
      <c r="B28" s="19" t="s">
        <v>56</v>
      </c>
      <c r="C28" s="20">
        <v>1700</v>
      </c>
      <c r="D28" s="20">
        <v>1634</v>
      </c>
      <c r="E28" s="20">
        <v>1634</v>
      </c>
      <c r="F28" s="23">
        <f t="shared" si="0"/>
        <v>1</v>
      </c>
      <c r="J28" s="35"/>
    </row>
    <row r="29" spans="1:10" s="34" customFormat="1" ht="15" customHeight="1" x14ac:dyDescent="0.35">
      <c r="A29" s="22" t="s">
        <v>57</v>
      </c>
      <c r="B29" s="19" t="s">
        <v>58</v>
      </c>
      <c r="C29" s="20">
        <v>1200</v>
      </c>
      <c r="D29" s="20">
        <v>1301</v>
      </c>
      <c r="E29" s="20">
        <v>1301</v>
      </c>
      <c r="F29" s="23">
        <f t="shared" si="0"/>
        <v>1</v>
      </c>
      <c r="J29" s="35"/>
    </row>
    <row r="30" spans="1:10" s="34" customFormat="1" ht="15" customHeight="1" x14ac:dyDescent="0.35">
      <c r="A30" s="22" t="s">
        <v>59</v>
      </c>
      <c r="B30" s="19" t="s">
        <v>60</v>
      </c>
      <c r="C30" s="20">
        <v>450</v>
      </c>
      <c r="D30" s="20">
        <v>450</v>
      </c>
      <c r="E30" s="20">
        <v>440</v>
      </c>
      <c r="F30" s="23">
        <f t="shared" si="0"/>
        <v>0.97777777777777775</v>
      </c>
      <c r="J30" s="35"/>
    </row>
    <row r="31" spans="1:10" s="34" customFormat="1" ht="15" customHeight="1" x14ac:dyDescent="0.35">
      <c r="A31" s="22" t="s">
        <v>61</v>
      </c>
      <c r="B31" s="19" t="s">
        <v>62</v>
      </c>
      <c r="C31" s="20">
        <v>900</v>
      </c>
      <c r="D31" s="20">
        <v>864</v>
      </c>
      <c r="E31" s="20">
        <v>836</v>
      </c>
      <c r="F31" s="23">
        <f t="shared" si="0"/>
        <v>0.96759259259259256</v>
      </c>
      <c r="J31" s="35"/>
    </row>
    <row r="32" spans="1:10" s="36" customFormat="1" ht="15" customHeight="1" x14ac:dyDescent="0.35">
      <c r="A32" s="38" t="s">
        <v>63</v>
      </c>
      <c r="B32" s="25" t="s">
        <v>64</v>
      </c>
      <c r="C32" s="26">
        <f>SUM(C28:C31)</f>
        <v>4250</v>
      </c>
      <c r="D32" s="26">
        <f t="shared" ref="D32:E32" si="1">SUM(D28:D31)</f>
        <v>4249</v>
      </c>
      <c r="E32" s="26">
        <f t="shared" si="1"/>
        <v>4211</v>
      </c>
      <c r="F32" s="27">
        <f>E32/D32</f>
        <v>0.99105671922805361</v>
      </c>
      <c r="J32" s="37"/>
    </row>
    <row r="33" spans="1:10" s="34" customFormat="1" ht="15" customHeight="1" x14ac:dyDescent="0.35">
      <c r="A33" s="22" t="s">
        <v>65</v>
      </c>
      <c r="B33" s="19" t="s">
        <v>66</v>
      </c>
      <c r="C33" s="20">
        <v>20</v>
      </c>
      <c r="D33" s="20">
        <v>20</v>
      </c>
      <c r="E33" s="20">
        <v>4</v>
      </c>
      <c r="F33" s="21">
        <f t="shared" si="0"/>
        <v>0.2</v>
      </c>
      <c r="J33" s="35"/>
    </row>
    <row r="34" spans="1:10" s="36" customFormat="1" ht="16.5" customHeight="1" x14ac:dyDescent="0.35">
      <c r="A34" s="24" t="s">
        <v>67</v>
      </c>
      <c r="B34" s="25" t="s">
        <v>68</v>
      </c>
      <c r="C34" s="26">
        <f>SUM(C33)</f>
        <v>20</v>
      </c>
      <c r="D34" s="26">
        <f>SUM(D33)</f>
        <v>20</v>
      </c>
      <c r="E34" s="26">
        <v>4</v>
      </c>
      <c r="F34" s="32">
        <f t="shared" si="0"/>
        <v>0.2</v>
      </c>
      <c r="J34" s="37"/>
    </row>
    <row r="35" spans="1:10" s="34" customFormat="1" ht="23" x14ac:dyDescent="0.35">
      <c r="A35" s="22" t="s">
        <v>69</v>
      </c>
      <c r="B35" s="19" t="s">
        <v>70</v>
      </c>
      <c r="C35" s="20">
        <v>1000</v>
      </c>
      <c r="D35" s="20">
        <v>1000</v>
      </c>
      <c r="E35" s="20">
        <v>720</v>
      </c>
      <c r="F35" s="21">
        <f t="shared" si="0"/>
        <v>0.72</v>
      </c>
      <c r="J35" s="35"/>
    </row>
    <row r="36" spans="1:10" s="36" customFormat="1" ht="23" x14ac:dyDescent="0.35">
      <c r="A36" s="39" t="s">
        <v>71</v>
      </c>
      <c r="B36" s="25" t="s">
        <v>72</v>
      </c>
      <c r="C36" s="26">
        <f>SUM(C35)</f>
        <v>1000</v>
      </c>
      <c r="D36" s="26">
        <f>SUM(D35)</f>
        <v>1000</v>
      </c>
      <c r="E36" s="26">
        <f>SUM(E35)</f>
        <v>720</v>
      </c>
      <c r="F36" s="32">
        <f t="shared" si="0"/>
        <v>0.72</v>
      </c>
      <c r="J36" s="37"/>
    </row>
    <row r="37" spans="1:10" s="17" customFormat="1" ht="15" customHeight="1" x14ac:dyDescent="0.35">
      <c r="A37" s="40" t="s">
        <v>73</v>
      </c>
      <c r="B37" s="41" t="s">
        <v>74</v>
      </c>
      <c r="C37" s="42">
        <f>C24+C27+C32+C34+C36</f>
        <v>6380</v>
      </c>
      <c r="D37" s="42">
        <f t="shared" ref="D37:E37" si="2">D24+D27+D32+D34+D36</f>
        <v>6379</v>
      </c>
      <c r="E37" s="42">
        <f t="shared" si="2"/>
        <v>5723</v>
      </c>
      <c r="F37" s="43">
        <f t="shared" si="0"/>
        <v>0.89716256466530808</v>
      </c>
      <c r="J37"/>
    </row>
    <row r="38" spans="1:10" s="17" customFormat="1" ht="18" customHeight="1" x14ac:dyDescent="0.35">
      <c r="A38" s="44" t="s">
        <v>75</v>
      </c>
      <c r="B38" s="45" t="s">
        <v>76</v>
      </c>
      <c r="C38" s="46">
        <f>C16+C17+C37</f>
        <v>19870</v>
      </c>
      <c r="D38" s="46">
        <f>D16+D17+D37</f>
        <v>19792</v>
      </c>
      <c r="E38" s="46">
        <f>E16+E17+E37</f>
        <v>19136</v>
      </c>
      <c r="F38" s="47">
        <f t="shared" si="0"/>
        <v>0.96685529506871459</v>
      </c>
      <c r="J38"/>
    </row>
    <row r="39" spans="1:10" s="17" customFormat="1" ht="18" customHeight="1" x14ac:dyDescent="0.35">
      <c r="A39" s="48">
        <v>32</v>
      </c>
      <c r="B39" s="49" t="s">
        <v>77</v>
      </c>
      <c r="C39" s="50">
        <f>C38</f>
        <v>19870</v>
      </c>
      <c r="D39" s="50">
        <f t="shared" ref="D39:E39" si="3">D38</f>
        <v>19792</v>
      </c>
      <c r="E39" s="50">
        <f t="shared" si="3"/>
        <v>19136</v>
      </c>
      <c r="F39" s="51">
        <f>E39/D39</f>
        <v>0.96685529506871459</v>
      </c>
      <c r="J39"/>
    </row>
    <row r="40" spans="1:10" ht="18" customHeight="1" thickBot="1" x14ac:dyDescent="0.4">
      <c r="A40" s="52">
        <v>33</v>
      </c>
      <c r="B40" s="53" t="s">
        <v>78</v>
      </c>
      <c r="C40" s="54">
        <v>0</v>
      </c>
      <c r="D40" s="54">
        <v>0</v>
      </c>
      <c r="E40" s="54">
        <v>0</v>
      </c>
      <c r="F40" s="55"/>
    </row>
    <row r="41" spans="1:10" ht="18" customHeight="1" thickTop="1" thickBot="1" x14ac:dyDescent="0.4">
      <c r="A41" s="56">
        <v>34</v>
      </c>
      <c r="B41" s="57" t="s">
        <v>79</v>
      </c>
      <c r="C41" s="58">
        <f>C39+C40</f>
        <v>19870</v>
      </c>
      <c r="D41" s="58">
        <f>D39+D40</f>
        <v>19792</v>
      </c>
      <c r="E41" s="58">
        <f>E39+E40</f>
        <v>19136</v>
      </c>
      <c r="F41" s="59">
        <f>E41/D41</f>
        <v>0.96685529506871459</v>
      </c>
    </row>
    <row r="42" spans="1:10" ht="15" customHeight="1" thickTop="1" x14ac:dyDescent="0.35">
      <c r="A42" s="60">
        <v>35</v>
      </c>
      <c r="B42" s="61" t="s">
        <v>80</v>
      </c>
      <c r="C42" s="62"/>
      <c r="D42" s="63"/>
      <c r="E42" s="62">
        <v>3</v>
      </c>
      <c r="F42" s="64"/>
    </row>
    <row r="43" spans="1:10" ht="15" customHeight="1" x14ac:dyDescent="0.35">
      <c r="A43" s="65">
        <v>36</v>
      </c>
      <c r="B43" s="25" t="s">
        <v>81</v>
      </c>
      <c r="C43" s="26"/>
      <c r="D43" s="66"/>
      <c r="E43" s="26">
        <v>3</v>
      </c>
      <c r="F43" s="67"/>
    </row>
    <row r="44" spans="1:10" ht="15" customHeight="1" x14ac:dyDescent="0.35">
      <c r="A44" s="65">
        <v>37</v>
      </c>
      <c r="B44" s="25" t="s">
        <v>82</v>
      </c>
      <c r="C44" s="26"/>
      <c r="D44" s="66"/>
      <c r="E44" s="26">
        <v>3</v>
      </c>
      <c r="F44" s="67"/>
    </row>
    <row r="45" spans="1:10" ht="15" customHeight="1" thickBot="1" x14ac:dyDescent="0.4">
      <c r="A45" s="68">
        <v>38</v>
      </c>
      <c r="B45" s="69" t="s">
        <v>83</v>
      </c>
      <c r="C45" s="70"/>
      <c r="D45" s="71"/>
      <c r="E45" s="70">
        <v>3</v>
      </c>
      <c r="F45" s="72"/>
    </row>
    <row r="46" spans="1:10" ht="13.5" thickTop="1" x14ac:dyDescent="0.35"/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30.sz. melléklet</vt:lpstr>
      <vt:lpstr>'30.sz.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2016-05-26T14:04:54Z</dcterms:created>
  <dcterms:modified xsi:type="dcterms:W3CDTF">2016-06-01T15:13:01Z</dcterms:modified>
</cp:coreProperties>
</file>