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9. melléklet" sheetId="1" r:id="rId1"/>
  </sheets>
  <definedNames>
    <definedName name="_xlnm.Print_Titles" localSheetId="0">'19. melléklet'!$1:$5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6" i="1" l="1"/>
  <c r="AJ46" i="1"/>
  <c r="AK45" i="1"/>
  <c r="AJ45" i="1"/>
  <c r="AI44" i="1"/>
  <c r="AH44" i="1"/>
  <c r="AG44" i="1"/>
  <c r="AF44" i="1"/>
  <c r="AE44" i="1"/>
  <c r="AD44" i="1"/>
  <c r="AC44" i="1"/>
  <c r="AB44" i="1"/>
  <c r="AA44" i="1"/>
  <c r="AJ44" i="1" s="1"/>
  <c r="AK43" i="1"/>
  <c r="AJ43" i="1"/>
  <c r="AK42" i="1"/>
  <c r="AJ42" i="1"/>
  <c r="AI41" i="1"/>
  <c r="AH41" i="1"/>
  <c r="AG41" i="1"/>
  <c r="AF41" i="1"/>
  <c r="AE41" i="1"/>
  <c r="AE47" i="1" s="1"/>
  <c r="AD41" i="1"/>
  <c r="AD47" i="1" s="1"/>
  <c r="AC41" i="1"/>
  <c r="AK41" i="1" s="1"/>
  <c r="AB41" i="1"/>
  <c r="AA41" i="1"/>
  <c r="AA47" i="1" s="1"/>
  <c r="AK40" i="1"/>
  <c r="AJ40" i="1"/>
  <c r="AK39" i="1"/>
  <c r="AJ39" i="1"/>
  <c r="AK38" i="1"/>
  <c r="AJ38" i="1"/>
  <c r="AC37" i="1"/>
  <c r="AA37" i="1"/>
  <c r="AK36" i="1"/>
  <c r="AJ36" i="1"/>
  <c r="AK35" i="1"/>
  <c r="AJ35" i="1"/>
  <c r="AI34" i="1"/>
  <c r="AI37" i="1" s="1"/>
  <c r="AI48" i="1" s="1"/>
  <c r="AH34" i="1"/>
  <c r="AH37" i="1" s="1"/>
  <c r="AH48" i="1" s="1"/>
  <c r="AG34" i="1"/>
  <c r="AG37" i="1" s="1"/>
  <c r="AG48" i="1" s="1"/>
  <c r="AF34" i="1"/>
  <c r="AF37" i="1" s="1"/>
  <c r="AE34" i="1"/>
  <c r="AE37" i="1" s="1"/>
  <c r="AD34" i="1"/>
  <c r="AD37" i="1" s="1"/>
  <c r="AB34" i="1"/>
  <c r="AB37" i="1" s="1"/>
  <c r="AK33" i="1"/>
  <c r="AJ33" i="1"/>
  <c r="AK32" i="1"/>
  <c r="AJ32" i="1"/>
  <c r="AK31" i="1"/>
  <c r="AJ31" i="1"/>
  <c r="AK30" i="1"/>
  <c r="AJ30" i="1"/>
  <c r="AK28" i="1"/>
  <c r="AJ28" i="1"/>
  <c r="AK27" i="1"/>
  <c r="AJ27" i="1"/>
  <c r="AI26" i="1"/>
  <c r="AH26" i="1"/>
  <c r="AG26" i="1"/>
  <c r="AF26" i="1"/>
  <c r="AE26" i="1"/>
  <c r="AD26" i="1"/>
  <c r="AC26" i="1"/>
  <c r="AK26" i="1" s="1"/>
  <c r="AB26" i="1"/>
  <c r="AA26" i="1"/>
  <c r="AK25" i="1"/>
  <c r="AJ25" i="1"/>
  <c r="AK24" i="1"/>
  <c r="AJ24" i="1"/>
  <c r="AK23" i="1"/>
  <c r="AJ23" i="1"/>
  <c r="AI22" i="1"/>
  <c r="AH22" i="1"/>
  <c r="AG22" i="1"/>
  <c r="AF22" i="1"/>
  <c r="AE22" i="1"/>
  <c r="AD22" i="1"/>
  <c r="AC22" i="1"/>
  <c r="AB22" i="1"/>
  <c r="AA22" i="1"/>
  <c r="AJ22" i="1" s="1"/>
  <c r="AK21" i="1"/>
  <c r="AJ21" i="1"/>
  <c r="AK20" i="1"/>
  <c r="AJ20" i="1"/>
  <c r="AK19" i="1"/>
  <c r="AJ19" i="1"/>
  <c r="AK18" i="1"/>
  <c r="AJ18" i="1"/>
  <c r="AI17" i="1"/>
  <c r="AH17" i="1"/>
  <c r="AG17" i="1"/>
  <c r="AF17" i="1"/>
  <c r="AE17" i="1"/>
  <c r="AD17" i="1"/>
  <c r="AC17" i="1"/>
  <c r="AK17" i="1" s="1"/>
  <c r="AB17" i="1"/>
  <c r="AA17" i="1"/>
  <c r="AK16" i="1"/>
  <c r="AJ16" i="1"/>
  <c r="AK15" i="1"/>
  <c r="AJ15" i="1"/>
  <c r="AK14" i="1"/>
  <c r="AJ14" i="1"/>
  <c r="AK13" i="1"/>
  <c r="AJ13" i="1"/>
  <c r="AI12" i="1"/>
  <c r="AH12" i="1"/>
  <c r="AG12" i="1"/>
  <c r="AF12" i="1"/>
  <c r="AE12" i="1"/>
  <c r="AD12" i="1"/>
  <c r="AC12" i="1"/>
  <c r="AB12" i="1"/>
  <c r="AA12" i="1"/>
  <c r="AK11" i="1"/>
  <c r="AJ11" i="1"/>
  <c r="AK10" i="1"/>
  <c r="AJ10" i="1"/>
  <c r="AI9" i="1"/>
  <c r="AI29" i="1" s="1"/>
  <c r="AI49" i="1" s="1"/>
  <c r="AH9" i="1"/>
  <c r="AG9" i="1"/>
  <c r="AF9" i="1"/>
  <c r="AE9" i="1"/>
  <c r="AE29" i="1" s="1"/>
  <c r="AD9" i="1"/>
  <c r="AC9" i="1"/>
  <c r="AB9" i="1"/>
  <c r="AA9" i="1"/>
  <c r="AA29" i="1" s="1"/>
  <c r="AK8" i="1"/>
  <c r="AJ8" i="1"/>
  <c r="AK7" i="1"/>
  <c r="AJ7" i="1"/>
  <c r="AK6" i="1"/>
  <c r="AJ6" i="1"/>
  <c r="AK44" i="1" l="1"/>
  <c r="AK9" i="1"/>
  <c r="AG29" i="1"/>
  <c r="AG49" i="1" s="1"/>
  <c r="AJ17" i="1"/>
  <c r="AJ26" i="1"/>
  <c r="AJ47" i="1"/>
  <c r="AK22" i="1"/>
  <c r="AD29" i="1"/>
  <c r="AH29" i="1"/>
  <c r="AB47" i="1"/>
  <c r="AB48" i="1" s="1"/>
  <c r="AF47" i="1"/>
  <c r="AF48" i="1" s="1"/>
  <c r="AJ12" i="1"/>
  <c r="AK37" i="1"/>
  <c r="AK12" i="1"/>
  <c r="AK34" i="1"/>
  <c r="AB29" i="1"/>
  <c r="AF29" i="1"/>
  <c r="AC47" i="1"/>
  <c r="AC48" i="1" s="1"/>
  <c r="AD48" i="1"/>
  <c r="AD49" i="1" s="1"/>
  <c r="AJ37" i="1"/>
  <c r="AE48" i="1"/>
  <c r="AE49" i="1" s="1"/>
  <c r="AH49" i="1"/>
  <c r="AA48" i="1"/>
  <c r="AJ48" i="1" s="1"/>
  <c r="AJ29" i="1"/>
  <c r="AC29" i="1"/>
  <c r="AJ34" i="1"/>
  <c r="AJ41" i="1"/>
  <c r="AJ9" i="1"/>
  <c r="AK48" i="1" l="1"/>
  <c r="AK47" i="1"/>
  <c r="AB49" i="1"/>
  <c r="AF49" i="1"/>
  <c r="AA49" i="1"/>
  <c r="AJ49" i="1" s="1"/>
  <c r="AC49" i="1"/>
  <c r="AK29" i="1"/>
  <c r="AK49" i="1" l="1"/>
</calcChain>
</file>

<file path=xl/sharedStrings.xml><?xml version="1.0" encoding="utf-8"?>
<sst xmlns="http://schemas.openxmlformats.org/spreadsheetml/2006/main" count="109" uniqueCount="100">
  <si>
    <t xml:space="preserve"> Harsány Község Önkormányzat összevont eredménykimutatása 2020. év</t>
  </si>
  <si>
    <t>Értéktípus: Forint</t>
  </si>
  <si>
    <t>Megnevezés</t>
  </si>
  <si>
    <t>Sorsz.</t>
  </si>
  <si>
    <t>Önkormányzat</t>
  </si>
  <si>
    <t>Polgármesteri hivatal</t>
  </si>
  <si>
    <t>Óvoda</t>
  </si>
  <si>
    <t>Összesen</t>
  </si>
  <si>
    <t>2</t>
  </si>
  <si>
    <t>előző időszak</t>
  </si>
  <si>
    <t>módosítás</t>
  </si>
  <si>
    <t>tárgy időszak</t>
  </si>
  <si>
    <t>01 Közhatalmi eredményszemléletű bevételek</t>
  </si>
  <si>
    <t>1</t>
  </si>
  <si>
    <t>02 Eszközök és szolgáltatások értékesítése nettó eredményszemléletű bevételei</t>
  </si>
  <si>
    <t>03 Tevékenység egyéb nettó eredményszemléletű bevételei</t>
  </si>
  <si>
    <t>3</t>
  </si>
  <si>
    <t>I Tevékenység nettó eredményszemléletű bevétele (=01+02+03) (04=01+02+03)</t>
  </si>
  <si>
    <t>4</t>
  </si>
  <si>
    <t>04 Saját termelésű készletek állományváltozása</t>
  </si>
  <si>
    <t>5</t>
  </si>
  <si>
    <t>05 Saját előállítású eszközök aktivált értéke</t>
  </si>
  <si>
    <t>6</t>
  </si>
  <si>
    <t>II Aktivált saját teljesítmények értéke (=04+-05)  (07=+-05+06)</t>
  </si>
  <si>
    <t>7</t>
  </si>
  <si>
    <t>06 Központi működési célú támogatások eredményszemléletű bevételei</t>
  </si>
  <si>
    <t>8</t>
  </si>
  <si>
    <t>07 Egyéb működési célú támogatások eredményszemléletű bevételei</t>
  </si>
  <si>
    <t>9</t>
  </si>
  <si>
    <t>08 Felhalmozási célú támogatások eredményszemléletű bevételei</t>
  </si>
  <si>
    <t>10</t>
  </si>
  <si>
    <t>09 Különféle egyéb eredményszemléletű bevételek</t>
  </si>
  <si>
    <t>11</t>
  </si>
  <si>
    <t>III Egyéb eredményszemléletű bevételek (=06+07+08+09) (12=08+09+10+11)</t>
  </si>
  <si>
    <t>12</t>
  </si>
  <si>
    <t>10 Anyagköltség</t>
  </si>
  <si>
    <t>13</t>
  </si>
  <si>
    <t>11 Igénybe vett szolgáltatások értéke</t>
  </si>
  <si>
    <t>14</t>
  </si>
  <si>
    <t>12 Eladott áruk beszerzési értéke</t>
  </si>
  <si>
    <t>15</t>
  </si>
  <si>
    <t>13 Eladott (közvetített) szolgáltatások értéke</t>
  </si>
  <si>
    <t>16</t>
  </si>
  <si>
    <t>IV Anyagjellegű ráfordítások (=09+10+11+12) (17=13+...+16)</t>
  </si>
  <si>
    <t>17</t>
  </si>
  <si>
    <t>14 Bérköltség</t>
  </si>
  <si>
    <t>18</t>
  </si>
  <si>
    <t>15 Személyi jellegű egyéb kifizetések</t>
  </si>
  <si>
    <t>19</t>
  </si>
  <si>
    <t>16 Bérjárulékok</t>
  </si>
  <si>
    <t>20</t>
  </si>
  <si>
    <t>V Személyi jellegű ráfordítások (=13+14+15) (21=18+...+20)</t>
  </si>
  <si>
    <t>21</t>
  </si>
  <si>
    <t>VI Értékcsökkenési leírás</t>
  </si>
  <si>
    <t>22</t>
  </si>
  <si>
    <t>VII Egyéb ráfordítások</t>
  </si>
  <si>
    <t>23</t>
  </si>
  <si>
    <t>A) TEVÉKENYSÉGEK EREDMÉNYE (=I+-II+III-IV-V-VI-VII) (24=04+-07+12-(17+21+22+23))</t>
  </si>
  <si>
    <t>24</t>
  </si>
  <si>
    <t>17 Kapott (járó) osztalék és részesedés</t>
  </si>
  <si>
    <t>25</t>
  </si>
  <si>
    <t>18 Részesedésekből származó eredményszemléletű bevételek, árfolyamnyereségek</t>
  </si>
  <si>
    <t>26</t>
  </si>
  <si>
    <t>19 Befektetett pénzügyi eszközökből származó eredményszemléletű bevételek, árfolyamnyereségek</t>
  </si>
  <si>
    <t>27</t>
  </si>
  <si>
    <t>20 Kapott (járó) kamatok és kamatjellegű eredményszemléletű bevételek</t>
  </si>
  <si>
    <t>28</t>
  </si>
  <si>
    <t>21 Pénzügyi műveletek egyéb eredményszemléletű bevételei (&gt;=21a+21b) (29&gt;=30+31)</t>
  </si>
  <si>
    <t>29</t>
  </si>
  <si>
    <t xml:space="preserve">21a - ebből: lekötött bankbetétek mérlegfordulónapi értékelése során megállapított (nem realizált) árfolyamnyeresége
</t>
  </si>
  <si>
    <t>30</t>
  </si>
  <si>
    <t xml:space="preserve">21b - ebből: ebből: egyéb pénzeszközök és sajátos elszámolások mérlegfordulónapi értékelése során megállapított (nem realizált) árfolyamnyeresége
</t>
  </si>
  <si>
    <t>31</t>
  </si>
  <si>
    <t>VIII Pénzügyi műveletek eredményszemléletű bevételei (=17+18+19+20+21) (32=25+...+29)</t>
  </si>
  <si>
    <t>32</t>
  </si>
  <si>
    <t>22 Részesedésekből származó ráfordítások, árfolyamveszteségek</t>
  </si>
  <si>
    <t>33</t>
  </si>
  <si>
    <t>23 Befektetett pénzügyi eszközökből (értékpapírokból, kölcsönökből) származó ráfordítások, árfolyamveszteségek</t>
  </si>
  <si>
    <t>34</t>
  </si>
  <si>
    <t xml:space="preserve">24 Fizetendő kamatok és kamatjellegű ráfordítások
</t>
  </si>
  <si>
    <t>35</t>
  </si>
  <si>
    <t>25 Részesedések, értékpapírok, pénzeszközök értékvesztése (&gt;=25a+25b) (31&gt;=32)</t>
  </si>
  <si>
    <t>36</t>
  </si>
  <si>
    <t>25a - ebből: lekötött bankbetétek értékvesztése</t>
  </si>
  <si>
    <t>37</t>
  </si>
  <si>
    <t>25b - ebből: Kincstáron kívüli forint- és devizaszámlák értékvesztése</t>
  </si>
  <si>
    <t>38</t>
  </si>
  <si>
    <t>26 Pénzügyi műveletek egyéb ráfordításai (&gt;=26a+26b) (31&gt;=32)</t>
  </si>
  <si>
    <t>39</t>
  </si>
  <si>
    <t>26a - ebből: lekötött bankbetétek mérlegfordulónapi értékelése során megállapított (nem realizált) árfolyamvesztesége</t>
  </si>
  <si>
    <t>40</t>
  </si>
  <si>
    <t xml:space="preserve">26b - ebből: egyéb pénzeszközök és sajátos elszámolások mérlegfordulónapi értékelése során megállapított (nem realizált) árfolyamvesztesége
</t>
  </si>
  <si>
    <t>41</t>
  </si>
  <si>
    <t>IX Pénzügyi műveletek ráfordításai (=22+23+24+25+26) (42=33+34+35+36+39)</t>
  </si>
  <si>
    <t>42</t>
  </si>
  <si>
    <t>B) PÉNZÜGYI MŰVELETEK EREDMÉNYE (=VIII-IX) (43=32-42)</t>
  </si>
  <si>
    <t>43</t>
  </si>
  <si>
    <t>E) MÉRLEG SZERINTI EREDMÉNY (=+-A+-B) (44=+-24+-43)</t>
  </si>
  <si>
    <t>44</t>
  </si>
  <si>
    <t>19.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</si>
</sst>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2" fillId="0" borderId="1" xfId="2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Normál" xfId="0" builtinId="0"/>
    <cellStyle name="Normál 2" xfId="1"/>
    <cellStyle name="Normal_KTRSZJ" xfId="2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K49"/>
  <sheetViews>
    <sheetView tabSelected="1" workbookViewId="0"/>
  </sheetViews>
  <sheetFormatPr defaultRowHeight="13.2" x14ac:dyDescent="0.25"/>
  <cols>
    <col min="1" max="5" width="9.109375" customWidth="1"/>
    <col min="6" max="6" width="4.33203125" customWidth="1"/>
    <col min="7" max="7" width="4" hidden="1" customWidth="1"/>
    <col min="8" max="8" width="5.109375" hidden="1" customWidth="1"/>
    <col min="9" max="9" width="8.5546875" hidden="1" customWidth="1"/>
    <col min="10" max="11" width="9.109375" hidden="1" customWidth="1"/>
    <col min="12" max="12" width="8" hidden="1" customWidth="1"/>
    <col min="13" max="14" width="9.109375" hidden="1" customWidth="1"/>
    <col min="15" max="15" width="7.6640625" hidden="1" customWidth="1"/>
    <col min="16" max="21" width="9.109375" hidden="1" customWidth="1"/>
    <col min="22" max="22" width="3.5546875" hidden="1" customWidth="1"/>
    <col min="23" max="24" width="9.109375" hidden="1" customWidth="1"/>
    <col min="25" max="25" width="5.5546875" customWidth="1"/>
    <col min="26" max="26" width="3.88671875" customWidth="1"/>
    <col min="27" max="27" width="10.88671875" bestFit="1" customWidth="1"/>
    <col min="28" max="28" width="5.5546875" customWidth="1"/>
    <col min="29" max="29" width="10.88671875" bestFit="1" customWidth="1"/>
    <col min="30" max="30" width="9.88671875" bestFit="1" customWidth="1"/>
    <col min="31" max="31" width="8.33203125" customWidth="1"/>
    <col min="32" max="33" width="9.88671875" bestFit="1" customWidth="1"/>
    <col min="34" max="34" width="9" customWidth="1"/>
    <col min="35" max="35" width="9.88671875" bestFit="1" customWidth="1"/>
    <col min="36" max="36" width="11.6640625" bestFit="1" customWidth="1"/>
    <col min="37" max="37" width="11.88671875" customWidth="1"/>
  </cols>
  <sheetData>
    <row r="1" spans="1:37" s="2" customFormat="1" ht="20.25" customHeight="1" x14ac:dyDescent="0.25">
      <c r="A1" s="1" t="s">
        <v>99</v>
      </c>
    </row>
    <row r="2" spans="1:37" s="2" customFormat="1" ht="16.8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3" customFormat="1" ht="12.75" customHeight="1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 t="s">
        <v>3</v>
      </c>
      <c r="Z4" s="24"/>
      <c r="AA4" s="29" t="s">
        <v>4</v>
      </c>
      <c r="AB4" s="30"/>
      <c r="AC4" s="30"/>
      <c r="AD4" s="31" t="s">
        <v>5</v>
      </c>
      <c r="AE4" s="30"/>
      <c r="AF4" s="32"/>
      <c r="AG4" s="33" t="s">
        <v>6</v>
      </c>
      <c r="AH4" s="30"/>
      <c r="AI4" s="30"/>
      <c r="AJ4" s="31" t="s">
        <v>7</v>
      </c>
      <c r="AK4" s="34"/>
    </row>
    <row r="5" spans="1:37" s="2" customFormat="1" x14ac:dyDescent="0.25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4" t="s">
        <v>9</v>
      </c>
      <c r="AB5" s="4" t="s">
        <v>10</v>
      </c>
      <c r="AC5" s="5" t="s">
        <v>11</v>
      </c>
      <c r="AD5" s="6" t="s">
        <v>9</v>
      </c>
      <c r="AE5" s="4" t="s">
        <v>10</v>
      </c>
      <c r="AF5" s="7" t="s">
        <v>11</v>
      </c>
      <c r="AG5" s="8" t="s">
        <v>9</v>
      </c>
      <c r="AH5" s="4" t="s">
        <v>10</v>
      </c>
      <c r="AI5" s="5" t="s">
        <v>11</v>
      </c>
      <c r="AJ5" s="6" t="s">
        <v>9</v>
      </c>
      <c r="AK5" s="9" t="s">
        <v>11</v>
      </c>
    </row>
    <row r="6" spans="1:37" s="2" customFormat="1" x14ac:dyDescent="0.25">
      <c r="A6" s="21" t="s">
        <v>12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2" t="s">
        <v>13</v>
      </c>
      <c r="Z6" s="22"/>
      <c r="AA6" s="10">
        <v>39228081</v>
      </c>
      <c r="AB6" s="10">
        <v>0</v>
      </c>
      <c r="AC6" s="11">
        <v>34219859</v>
      </c>
      <c r="AD6" s="12">
        <v>230000</v>
      </c>
      <c r="AE6" s="10"/>
      <c r="AF6" s="13">
        <v>90000</v>
      </c>
      <c r="AG6" s="14"/>
      <c r="AH6" s="10"/>
      <c r="AI6" s="11"/>
      <c r="AJ6" s="12">
        <f>AA6+AD6+AH6</f>
        <v>39458081</v>
      </c>
      <c r="AK6" s="10">
        <f t="shared" ref="AK6:AK49" si="0" xml:space="preserve"> AC6+AF6+AI6</f>
        <v>34309859</v>
      </c>
    </row>
    <row r="7" spans="1:37" s="2" customFormat="1" x14ac:dyDescent="0.25">
      <c r="A7" s="21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 t="s">
        <v>8</v>
      </c>
      <c r="Z7" s="22"/>
      <c r="AA7" s="10">
        <v>10457258</v>
      </c>
      <c r="AB7" s="10">
        <v>0</v>
      </c>
      <c r="AC7" s="11">
        <v>7636468</v>
      </c>
      <c r="AD7" s="12">
        <v>109859</v>
      </c>
      <c r="AE7" s="10"/>
      <c r="AF7" s="13">
        <v>211893</v>
      </c>
      <c r="AG7" s="14">
        <v>13646564</v>
      </c>
      <c r="AH7" s="10"/>
      <c r="AI7" s="11">
        <v>11949815</v>
      </c>
      <c r="AJ7" s="12">
        <f t="shared" ref="AJ7:AJ49" si="1">AA7+AD7+AH7</f>
        <v>10567117</v>
      </c>
      <c r="AK7" s="10">
        <f t="shared" si="0"/>
        <v>19798176</v>
      </c>
    </row>
    <row r="8" spans="1:37" s="2" customFormat="1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2" t="s">
        <v>16</v>
      </c>
      <c r="Z8" s="22"/>
      <c r="AA8" s="10">
        <v>1266510</v>
      </c>
      <c r="AB8" s="10">
        <v>0</v>
      </c>
      <c r="AC8" s="11">
        <v>0</v>
      </c>
      <c r="AD8" s="12">
        <v>0</v>
      </c>
      <c r="AE8" s="10"/>
      <c r="AF8" s="13">
        <v>0</v>
      </c>
      <c r="AG8" s="14"/>
      <c r="AH8" s="10"/>
      <c r="AI8" s="11"/>
      <c r="AJ8" s="12">
        <f t="shared" si="1"/>
        <v>1266510</v>
      </c>
      <c r="AK8" s="10">
        <f t="shared" si="0"/>
        <v>0</v>
      </c>
    </row>
    <row r="9" spans="1:37" s="2" customFormat="1" x14ac:dyDescent="0.25">
      <c r="A9" s="21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 t="s">
        <v>18</v>
      </c>
      <c r="Z9" s="22"/>
      <c r="AA9" s="15">
        <f>SUM(AA6:AA8)</f>
        <v>50951849</v>
      </c>
      <c r="AB9" s="15">
        <f>SUM(AB6:AB8)</f>
        <v>0</v>
      </c>
      <c r="AC9" s="16">
        <f>SUM(AC6:AC8)</f>
        <v>41856327</v>
      </c>
      <c r="AD9" s="17">
        <f t="shared" ref="AD9:AI9" si="2">SUM(AD6:AD8)</f>
        <v>339859</v>
      </c>
      <c r="AE9" s="15">
        <f t="shared" si="2"/>
        <v>0</v>
      </c>
      <c r="AF9" s="18">
        <f t="shared" si="2"/>
        <v>301893</v>
      </c>
      <c r="AG9" s="19">
        <f t="shared" si="2"/>
        <v>13646564</v>
      </c>
      <c r="AH9" s="15">
        <f t="shared" si="2"/>
        <v>0</v>
      </c>
      <c r="AI9" s="16">
        <f t="shared" si="2"/>
        <v>11949815</v>
      </c>
      <c r="AJ9" s="12">
        <f t="shared" si="1"/>
        <v>51291708</v>
      </c>
      <c r="AK9" s="15">
        <f t="shared" si="0"/>
        <v>54108035</v>
      </c>
    </row>
    <row r="10" spans="1:37" s="2" customForma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2" t="s">
        <v>20</v>
      </c>
      <c r="Z10" s="22"/>
      <c r="AA10" s="10">
        <v>-812984</v>
      </c>
      <c r="AB10" s="10">
        <v>0</v>
      </c>
      <c r="AC10" s="11">
        <v>-330669</v>
      </c>
      <c r="AD10" s="12">
        <v>0</v>
      </c>
      <c r="AE10" s="10"/>
      <c r="AF10" s="13">
        <v>0</v>
      </c>
      <c r="AG10" s="14"/>
      <c r="AH10" s="10"/>
      <c r="AI10" s="11"/>
      <c r="AJ10" s="12">
        <f t="shared" si="1"/>
        <v>-812984</v>
      </c>
      <c r="AK10" s="10">
        <f t="shared" si="0"/>
        <v>-330669</v>
      </c>
    </row>
    <row r="11" spans="1:37" s="2" customFormat="1" x14ac:dyDescent="0.25">
      <c r="A11" s="21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 t="s">
        <v>22</v>
      </c>
      <c r="Z11" s="22"/>
      <c r="AA11" s="10">
        <v>0</v>
      </c>
      <c r="AB11" s="10">
        <v>0</v>
      </c>
      <c r="AC11" s="11">
        <v>821236</v>
      </c>
      <c r="AD11" s="12">
        <v>0</v>
      </c>
      <c r="AE11" s="10"/>
      <c r="AF11" s="13">
        <v>0</v>
      </c>
      <c r="AG11" s="14"/>
      <c r="AH11" s="10"/>
      <c r="AI11" s="11"/>
      <c r="AJ11" s="12">
        <f t="shared" si="1"/>
        <v>0</v>
      </c>
      <c r="AK11" s="10">
        <f t="shared" si="0"/>
        <v>821236</v>
      </c>
    </row>
    <row r="12" spans="1:37" s="2" customFormat="1" x14ac:dyDescent="0.25">
      <c r="A12" s="21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 t="s">
        <v>24</v>
      </c>
      <c r="Z12" s="22"/>
      <c r="AA12" s="15">
        <f>SUM(AA10:AA11)</f>
        <v>-812984</v>
      </c>
      <c r="AB12" s="15">
        <f t="shared" ref="AB12:AI12" si="3">SUM(AB10:AB11)</f>
        <v>0</v>
      </c>
      <c r="AC12" s="16">
        <f t="shared" si="3"/>
        <v>490567</v>
      </c>
      <c r="AD12" s="17">
        <f t="shared" si="3"/>
        <v>0</v>
      </c>
      <c r="AE12" s="15">
        <f t="shared" si="3"/>
        <v>0</v>
      </c>
      <c r="AF12" s="18">
        <f t="shared" si="3"/>
        <v>0</v>
      </c>
      <c r="AG12" s="19">
        <f t="shared" si="3"/>
        <v>0</v>
      </c>
      <c r="AH12" s="15">
        <f t="shared" si="3"/>
        <v>0</v>
      </c>
      <c r="AI12" s="16">
        <f t="shared" si="3"/>
        <v>0</v>
      </c>
      <c r="AJ12" s="12">
        <f t="shared" si="1"/>
        <v>-812984</v>
      </c>
      <c r="AK12" s="10">
        <f t="shared" si="0"/>
        <v>490567</v>
      </c>
    </row>
    <row r="13" spans="1:37" s="2" customFormat="1" x14ac:dyDescent="0.25">
      <c r="A13" s="21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 t="s">
        <v>26</v>
      </c>
      <c r="Z13" s="22"/>
      <c r="AA13" s="10">
        <v>168009187</v>
      </c>
      <c r="AB13" s="10">
        <v>0</v>
      </c>
      <c r="AC13" s="11">
        <v>186482031</v>
      </c>
      <c r="AD13" s="12">
        <v>38285976</v>
      </c>
      <c r="AE13" s="10"/>
      <c r="AF13" s="13">
        <v>36583000</v>
      </c>
      <c r="AG13" s="14">
        <v>87435576</v>
      </c>
      <c r="AH13" s="10"/>
      <c r="AI13" s="11">
        <v>98421679</v>
      </c>
      <c r="AJ13" s="12">
        <f t="shared" si="1"/>
        <v>206295163</v>
      </c>
      <c r="AK13" s="10">
        <f t="shared" si="0"/>
        <v>321486710</v>
      </c>
    </row>
    <row r="14" spans="1:37" s="2" customFormat="1" x14ac:dyDescent="0.25">
      <c r="A14" s="21" t="s">
        <v>27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 t="s">
        <v>28</v>
      </c>
      <c r="Z14" s="22"/>
      <c r="AA14" s="10">
        <v>88930548</v>
      </c>
      <c r="AB14" s="10">
        <v>0</v>
      </c>
      <c r="AC14" s="11">
        <v>88140284</v>
      </c>
      <c r="AD14" s="12">
        <v>2104537</v>
      </c>
      <c r="AE14" s="10"/>
      <c r="AF14" s="13">
        <v>1155967</v>
      </c>
      <c r="AG14" s="14"/>
      <c r="AH14" s="10"/>
      <c r="AI14" s="11"/>
      <c r="AJ14" s="12">
        <f t="shared" si="1"/>
        <v>91035085</v>
      </c>
      <c r="AK14" s="10">
        <f t="shared" si="0"/>
        <v>89296251</v>
      </c>
    </row>
    <row r="15" spans="1:37" s="2" customFormat="1" x14ac:dyDescent="0.25">
      <c r="A15" s="21" t="s">
        <v>29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 t="s">
        <v>30</v>
      </c>
      <c r="Z15" s="22"/>
      <c r="AA15" s="10">
        <v>12457209</v>
      </c>
      <c r="AB15" s="10">
        <v>0</v>
      </c>
      <c r="AC15" s="11">
        <v>16951924</v>
      </c>
      <c r="AD15" s="12">
        <v>0</v>
      </c>
      <c r="AE15" s="10"/>
      <c r="AF15" s="13">
        <v>0</v>
      </c>
      <c r="AG15" s="14"/>
      <c r="AH15" s="10"/>
      <c r="AI15" s="11"/>
      <c r="AJ15" s="12">
        <f t="shared" si="1"/>
        <v>12457209</v>
      </c>
      <c r="AK15" s="10">
        <f t="shared" si="0"/>
        <v>16951924</v>
      </c>
    </row>
    <row r="16" spans="1:37" s="2" customFormat="1" x14ac:dyDescent="0.25">
      <c r="A16" s="21" t="s">
        <v>31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2" t="s">
        <v>32</v>
      </c>
      <c r="Z16" s="22"/>
      <c r="AA16" s="10">
        <v>1524289</v>
      </c>
      <c r="AB16" s="10">
        <v>0</v>
      </c>
      <c r="AC16" s="11">
        <v>1084887</v>
      </c>
      <c r="AD16" s="12">
        <v>2012</v>
      </c>
      <c r="AE16" s="10"/>
      <c r="AF16" s="13">
        <v>105184</v>
      </c>
      <c r="AG16" s="14">
        <v>1926</v>
      </c>
      <c r="AH16" s="10"/>
      <c r="AI16" s="11">
        <v>66429</v>
      </c>
      <c r="AJ16" s="12">
        <f t="shared" si="1"/>
        <v>1526301</v>
      </c>
      <c r="AK16" s="10">
        <f t="shared" si="0"/>
        <v>1256500</v>
      </c>
    </row>
    <row r="17" spans="1:37" s="2" customFormat="1" x14ac:dyDescent="0.25">
      <c r="A17" s="21" t="s">
        <v>33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2" t="s">
        <v>34</v>
      </c>
      <c r="Z17" s="22"/>
      <c r="AA17" s="15">
        <f>SUM(AA13:AA16)</f>
        <v>270921233</v>
      </c>
      <c r="AB17" s="15">
        <f>SUM(AB13:AB16)</f>
        <v>0</v>
      </c>
      <c r="AC17" s="16">
        <f>SUM(AC13:AC16)</f>
        <v>292659126</v>
      </c>
      <c r="AD17" s="17">
        <f t="shared" ref="AD17:AI17" si="4">SUM(AD13:AD16)</f>
        <v>40392525</v>
      </c>
      <c r="AE17" s="15">
        <f t="shared" si="4"/>
        <v>0</v>
      </c>
      <c r="AF17" s="18">
        <f t="shared" si="4"/>
        <v>37844151</v>
      </c>
      <c r="AG17" s="19">
        <f t="shared" si="4"/>
        <v>87437502</v>
      </c>
      <c r="AH17" s="15">
        <f t="shared" si="4"/>
        <v>0</v>
      </c>
      <c r="AI17" s="16">
        <f t="shared" si="4"/>
        <v>98488108</v>
      </c>
      <c r="AJ17" s="12">
        <f t="shared" si="1"/>
        <v>311313758</v>
      </c>
      <c r="AK17" s="10">
        <f t="shared" si="0"/>
        <v>428991385</v>
      </c>
    </row>
    <row r="18" spans="1:37" s="2" customFormat="1" x14ac:dyDescent="0.25">
      <c r="A18" s="21" t="s">
        <v>35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2" t="s">
        <v>36</v>
      </c>
      <c r="Z18" s="22"/>
      <c r="AA18" s="10">
        <v>20643801</v>
      </c>
      <c r="AB18" s="10"/>
      <c r="AC18" s="11">
        <v>8414569</v>
      </c>
      <c r="AD18" s="12">
        <v>870167</v>
      </c>
      <c r="AE18" s="10"/>
      <c r="AF18" s="13">
        <v>877277</v>
      </c>
      <c r="AG18" s="14">
        <v>22987297</v>
      </c>
      <c r="AH18" s="10"/>
      <c r="AI18" s="11">
        <v>21342168</v>
      </c>
      <c r="AJ18" s="12">
        <f t="shared" si="1"/>
        <v>21513968</v>
      </c>
      <c r="AK18" s="10">
        <f t="shared" si="0"/>
        <v>30634014</v>
      </c>
    </row>
    <row r="19" spans="1:37" s="2" customFormat="1" x14ac:dyDescent="0.25">
      <c r="A19" s="21" t="s">
        <v>37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2" t="s">
        <v>38</v>
      </c>
      <c r="Z19" s="22"/>
      <c r="AA19" s="10">
        <v>43959378</v>
      </c>
      <c r="AB19" s="10"/>
      <c r="AC19" s="11">
        <v>41721600</v>
      </c>
      <c r="AD19" s="12">
        <v>2501422</v>
      </c>
      <c r="AE19" s="10"/>
      <c r="AF19" s="13">
        <v>2763641</v>
      </c>
      <c r="AG19" s="14">
        <v>4629548</v>
      </c>
      <c r="AH19" s="10"/>
      <c r="AI19" s="11">
        <v>5884203</v>
      </c>
      <c r="AJ19" s="12">
        <f t="shared" si="1"/>
        <v>46460800</v>
      </c>
      <c r="AK19" s="10">
        <f t="shared" si="0"/>
        <v>50369444</v>
      </c>
    </row>
    <row r="20" spans="1:37" s="2" customFormat="1" x14ac:dyDescent="0.25">
      <c r="A20" s="21" t="s">
        <v>39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 t="s">
        <v>40</v>
      </c>
      <c r="Z20" s="22"/>
      <c r="AA20" s="10">
        <v>102308</v>
      </c>
      <c r="AB20" s="10"/>
      <c r="AC20" s="11">
        <v>609759</v>
      </c>
      <c r="AD20" s="12">
        <v>70147</v>
      </c>
      <c r="AE20" s="10"/>
      <c r="AF20" s="13">
        <v>0</v>
      </c>
      <c r="AG20" s="14">
        <v>546413</v>
      </c>
      <c r="AH20" s="10"/>
      <c r="AI20" s="11"/>
      <c r="AJ20" s="12">
        <f t="shared" si="1"/>
        <v>172455</v>
      </c>
      <c r="AK20" s="10">
        <f t="shared" si="0"/>
        <v>609759</v>
      </c>
    </row>
    <row r="21" spans="1:37" s="2" customFormat="1" x14ac:dyDescent="0.25">
      <c r="A21" s="21" t="s">
        <v>41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2" t="s">
        <v>42</v>
      </c>
      <c r="Z21" s="22"/>
      <c r="AA21" s="10">
        <v>18096</v>
      </c>
      <c r="AB21" s="10"/>
      <c r="AC21" s="11">
        <v>2000</v>
      </c>
      <c r="AD21" s="12">
        <v>0</v>
      </c>
      <c r="AE21" s="10"/>
      <c r="AF21" s="13">
        <v>17146</v>
      </c>
      <c r="AG21" s="14"/>
      <c r="AH21" s="10"/>
      <c r="AI21" s="11"/>
      <c r="AJ21" s="12">
        <f t="shared" si="1"/>
        <v>18096</v>
      </c>
      <c r="AK21" s="10">
        <f t="shared" si="0"/>
        <v>19146</v>
      </c>
    </row>
    <row r="22" spans="1:37" s="2" customFormat="1" x14ac:dyDescent="0.25">
      <c r="A22" s="21" t="s">
        <v>43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 t="s">
        <v>44</v>
      </c>
      <c r="Z22" s="22"/>
      <c r="AA22" s="15">
        <f>SUM(AA18:AA21)</f>
        <v>64723583</v>
      </c>
      <c r="AB22" s="15">
        <f t="shared" ref="AB22:AI22" si="5">SUM(AB18:AB21)</f>
        <v>0</v>
      </c>
      <c r="AC22" s="16">
        <f t="shared" si="5"/>
        <v>50747928</v>
      </c>
      <c r="AD22" s="17">
        <f t="shared" si="5"/>
        <v>3441736</v>
      </c>
      <c r="AE22" s="15">
        <f t="shared" si="5"/>
        <v>0</v>
      </c>
      <c r="AF22" s="18">
        <f t="shared" si="5"/>
        <v>3658064</v>
      </c>
      <c r="AG22" s="19">
        <f t="shared" si="5"/>
        <v>28163258</v>
      </c>
      <c r="AH22" s="15">
        <f t="shared" si="5"/>
        <v>0</v>
      </c>
      <c r="AI22" s="16">
        <f t="shared" si="5"/>
        <v>27226371</v>
      </c>
      <c r="AJ22" s="12">
        <f t="shared" si="1"/>
        <v>68165319</v>
      </c>
      <c r="AK22" s="10">
        <f t="shared" si="0"/>
        <v>81632363</v>
      </c>
    </row>
    <row r="23" spans="1:37" s="2" customFormat="1" x14ac:dyDescent="0.25">
      <c r="A23" s="21" t="s">
        <v>45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 t="s">
        <v>46</v>
      </c>
      <c r="Z23" s="22"/>
      <c r="AA23" s="10">
        <v>90703969</v>
      </c>
      <c r="AB23" s="10">
        <v>0</v>
      </c>
      <c r="AC23" s="11">
        <v>53200462</v>
      </c>
      <c r="AD23" s="12">
        <v>27320321</v>
      </c>
      <c r="AE23" s="10"/>
      <c r="AF23" s="13">
        <v>26303855</v>
      </c>
      <c r="AG23" s="14">
        <v>55166724</v>
      </c>
      <c r="AH23" s="10"/>
      <c r="AI23" s="11">
        <v>60407986</v>
      </c>
      <c r="AJ23" s="12">
        <f t="shared" si="1"/>
        <v>118024290</v>
      </c>
      <c r="AK23" s="10">
        <f t="shared" si="0"/>
        <v>139912303</v>
      </c>
    </row>
    <row r="24" spans="1:37" s="2" customFormat="1" x14ac:dyDescent="0.25">
      <c r="A24" s="21" t="s">
        <v>47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2" t="s">
        <v>48</v>
      </c>
      <c r="Z24" s="22"/>
      <c r="AA24" s="10">
        <v>22270141</v>
      </c>
      <c r="AB24" s="10">
        <v>0</v>
      </c>
      <c r="AC24" s="11">
        <v>15577218</v>
      </c>
      <c r="AD24" s="12">
        <v>4116403</v>
      </c>
      <c r="AE24" s="10"/>
      <c r="AF24" s="13">
        <v>2406232</v>
      </c>
      <c r="AG24" s="14">
        <v>4847149</v>
      </c>
      <c r="AH24" s="10"/>
      <c r="AI24" s="11">
        <v>4586444</v>
      </c>
      <c r="AJ24" s="12">
        <f t="shared" si="1"/>
        <v>26386544</v>
      </c>
      <c r="AK24" s="10">
        <f t="shared" si="0"/>
        <v>22569894</v>
      </c>
    </row>
    <row r="25" spans="1:37" s="2" customFormat="1" x14ac:dyDescent="0.25">
      <c r="A25" s="21" t="s">
        <v>49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2" t="s">
        <v>50</v>
      </c>
      <c r="Z25" s="22"/>
      <c r="AA25" s="10">
        <v>18591636</v>
      </c>
      <c r="AB25" s="10">
        <v>0</v>
      </c>
      <c r="AC25" s="11">
        <v>10122852</v>
      </c>
      <c r="AD25" s="12">
        <v>5821040</v>
      </c>
      <c r="AE25" s="10"/>
      <c r="AF25" s="13">
        <v>4753564</v>
      </c>
      <c r="AG25" s="14">
        <v>11155604</v>
      </c>
      <c r="AH25" s="10"/>
      <c r="AI25" s="11">
        <v>11444339</v>
      </c>
      <c r="AJ25" s="12">
        <f t="shared" si="1"/>
        <v>24412676</v>
      </c>
      <c r="AK25" s="10">
        <f t="shared" si="0"/>
        <v>26320755</v>
      </c>
    </row>
    <row r="26" spans="1:37" s="2" customFormat="1" x14ac:dyDescent="0.25">
      <c r="A26" s="21" t="s">
        <v>51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2" t="s">
        <v>52</v>
      </c>
      <c r="Z26" s="22"/>
      <c r="AA26" s="15">
        <f>SUM(AA23:AA25)</f>
        <v>131565746</v>
      </c>
      <c r="AB26" s="15">
        <f t="shared" ref="AB26:AI26" si="6">SUM(AB23:AB25)</f>
        <v>0</v>
      </c>
      <c r="AC26" s="16">
        <f t="shared" si="6"/>
        <v>78900532</v>
      </c>
      <c r="AD26" s="17">
        <f t="shared" si="6"/>
        <v>37257764</v>
      </c>
      <c r="AE26" s="15">
        <f t="shared" si="6"/>
        <v>0</v>
      </c>
      <c r="AF26" s="18">
        <f t="shared" si="6"/>
        <v>33463651</v>
      </c>
      <c r="AG26" s="19">
        <f t="shared" si="6"/>
        <v>71169477</v>
      </c>
      <c r="AH26" s="15">
        <f t="shared" si="6"/>
        <v>0</v>
      </c>
      <c r="AI26" s="16">
        <f t="shared" si="6"/>
        <v>76438769</v>
      </c>
      <c r="AJ26" s="12">
        <f t="shared" si="1"/>
        <v>168823510</v>
      </c>
      <c r="AK26" s="10">
        <f t="shared" si="0"/>
        <v>188802952</v>
      </c>
    </row>
    <row r="27" spans="1:37" s="2" customFormat="1" x14ac:dyDescent="0.25">
      <c r="A27" s="21" t="s">
        <v>53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2" t="s">
        <v>54</v>
      </c>
      <c r="Z27" s="22"/>
      <c r="AA27" s="15">
        <v>47430161</v>
      </c>
      <c r="AB27" s="10">
        <v>0</v>
      </c>
      <c r="AC27" s="16">
        <v>45247469</v>
      </c>
      <c r="AD27" s="12">
        <v>419161</v>
      </c>
      <c r="AE27" s="10"/>
      <c r="AF27" s="13">
        <v>590798</v>
      </c>
      <c r="AG27" s="14">
        <v>898105</v>
      </c>
      <c r="AH27" s="10"/>
      <c r="AI27" s="11">
        <v>1649239</v>
      </c>
      <c r="AJ27" s="12">
        <f t="shared" si="1"/>
        <v>47849322</v>
      </c>
      <c r="AK27" s="10">
        <f t="shared" si="0"/>
        <v>47487506</v>
      </c>
    </row>
    <row r="28" spans="1:37" s="2" customFormat="1" x14ac:dyDescent="0.25">
      <c r="A28" s="21" t="s">
        <v>55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2" t="s">
        <v>56</v>
      </c>
      <c r="Z28" s="22"/>
      <c r="AA28" s="15">
        <v>160148080</v>
      </c>
      <c r="AB28" s="10">
        <v>0</v>
      </c>
      <c r="AC28" s="16">
        <v>174835211</v>
      </c>
      <c r="AD28" s="12">
        <v>920435</v>
      </c>
      <c r="AE28" s="10"/>
      <c r="AF28" s="13">
        <v>761822</v>
      </c>
      <c r="AG28" s="14">
        <v>3518782</v>
      </c>
      <c r="AH28" s="10"/>
      <c r="AI28" s="11">
        <v>1972425</v>
      </c>
      <c r="AJ28" s="12">
        <f t="shared" si="1"/>
        <v>161068515</v>
      </c>
      <c r="AK28" s="10">
        <f t="shared" si="0"/>
        <v>177569458</v>
      </c>
    </row>
    <row r="29" spans="1:37" s="2" customFormat="1" x14ac:dyDescent="0.25">
      <c r="A29" s="21" t="s">
        <v>57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2" t="s">
        <v>58</v>
      </c>
      <c r="Z29" s="22"/>
      <c r="AA29" s="15">
        <f xml:space="preserve"> AA9+AA12+AA17-AA22-AA26-AA27-AA28</f>
        <v>-82807472</v>
      </c>
      <c r="AB29" s="15">
        <f t="shared" ref="AB29:AI29" si="7" xml:space="preserve"> AB9+AB12+AB17-AB22-AB26-AB27-AB28</f>
        <v>0</v>
      </c>
      <c r="AC29" s="16">
        <f t="shared" si="7"/>
        <v>-14725120</v>
      </c>
      <c r="AD29" s="17">
        <f t="shared" si="7"/>
        <v>-1306712</v>
      </c>
      <c r="AE29" s="15">
        <f t="shared" si="7"/>
        <v>0</v>
      </c>
      <c r="AF29" s="18">
        <f t="shared" si="7"/>
        <v>-328291</v>
      </c>
      <c r="AG29" s="19">
        <f t="shared" si="7"/>
        <v>-2665556</v>
      </c>
      <c r="AH29" s="15">
        <f t="shared" si="7"/>
        <v>0</v>
      </c>
      <c r="AI29" s="16">
        <f t="shared" si="7"/>
        <v>3151119</v>
      </c>
      <c r="AJ29" s="12">
        <f t="shared" si="1"/>
        <v>-84114184</v>
      </c>
      <c r="AK29" s="10">
        <f t="shared" si="0"/>
        <v>-11902292</v>
      </c>
    </row>
    <row r="30" spans="1:37" s="2" customFormat="1" x14ac:dyDescent="0.25">
      <c r="A30" s="21" t="s">
        <v>59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2" t="s">
        <v>60</v>
      </c>
      <c r="Z30" s="22"/>
      <c r="AA30" s="10">
        <v>0</v>
      </c>
      <c r="AB30" s="10"/>
      <c r="AC30" s="11"/>
      <c r="AD30" s="12">
        <v>0</v>
      </c>
      <c r="AE30" s="10"/>
      <c r="AF30" s="13">
        <v>0</v>
      </c>
      <c r="AG30" s="14"/>
      <c r="AH30" s="10"/>
      <c r="AI30" s="11"/>
      <c r="AJ30" s="12">
        <f t="shared" si="1"/>
        <v>0</v>
      </c>
      <c r="AK30" s="10">
        <f t="shared" si="0"/>
        <v>0</v>
      </c>
    </row>
    <row r="31" spans="1:37" s="2" customFormat="1" x14ac:dyDescent="0.25">
      <c r="A31" s="21" t="s">
        <v>61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 t="s">
        <v>62</v>
      </c>
      <c r="Z31" s="22"/>
      <c r="AA31" s="10">
        <v>0</v>
      </c>
      <c r="AB31" s="10"/>
      <c r="AC31" s="11"/>
      <c r="AD31" s="12">
        <v>0</v>
      </c>
      <c r="AE31" s="10"/>
      <c r="AF31" s="13">
        <v>0</v>
      </c>
      <c r="AG31" s="14"/>
      <c r="AH31" s="10"/>
      <c r="AI31" s="11"/>
      <c r="AJ31" s="12">
        <f t="shared" si="1"/>
        <v>0</v>
      </c>
      <c r="AK31" s="10">
        <f t="shared" si="0"/>
        <v>0</v>
      </c>
    </row>
    <row r="32" spans="1:37" s="2" customFormat="1" x14ac:dyDescent="0.25">
      <c r="A32" s="21" t="s">
        <v>63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 t="s">
        <v>64</v>
      </c>
      <c r="Z32" s="22"/>
      <c r="AA32" s="10">
        <v>0</v>
      </c>
      <c r="AB32" s="10"/>
      <c r="AC32" s="11"/>
      <c r="AD32" s="12">
        <v>0</v>
      </c>
      <c r="AE32" s="10"/>
      <c r="AF32" s="13">
        <v>0</v>
      </c>
      <c r="AG32" s="14"/>
      <c r="AH32" s="10"/>
      <c r="AI32" s="11"/>
      <c r="AJ32" s="12">
        <f t="shared" si="1"/>
        <v>0</v>
      </c>
      <c r="AK32" s="10">
        <f t="shared" si="0"/>
        <v>0</v>
      </c>
    </row>
    <row r="33" spans="1:37" s="2" customFormat="1" x14ac:dyDescent="0.25">
      <c r="A33" s="21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2" t="s">
        <v>66</v>
      </c>
      <c r="Z33" s="22"/>
      <c r="AA33" s="10">
        <v>30</v>
      </c>
      <c r="AB33" s="10"/>
      <c r="AC33" s="11">
        <v>44</v>
      </c>
      <c r="AD33" s="12">
        <v>1</v>
      </c>
      <c r="AE33" s="10"/>
      <c r="AF33" s="13">
        <v>0</v>
      </c>
      <c r="AG33" s="14">
        <v>1</v>
      </c>
      <c r="AH33" s="10"/>
      <c r="AI33" s="11">
        <v>0</v>
      </c>
      <c r="AJ33" s="12">
        <f t="shared" si="1"/>
        <v>31</v>
      </c>
      <c r="AK33" s="10">
        <f t="shared" si="0"/>
        <v>44</v>
      </c>
    </row>
    <row r="34" spans="1:37" s="2" customFormat="1" x14ac:dyDescent="0.25">
      <c r="A34" s="21" t="s">
        <v>67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 t="s">
        <v>68</v>
      </c>
      <c r="Z34" s="22"/>
      <c r="AA34" s="10">
        <v>0</v>
      </c>
      <c r="AB34" s="10">
        <f t="shared" ref="AB34" si="8" xml:space="preserve"> AB35+AB36</f>
        <v>0</v>
      </c>
      <c r="AC34" s="11">
        <v>8365</v>
      </c>
      <c r="AD34" s="12">
        <f t="shared" ref="AD34:AI34" si="9" xml:space="preserve"> AD35+AD36</f>
        <v>0</v>
      </c>
      <c r="AE34" s="10">
        <f t="shared" si="9"/>
        <v>0</v>
      </c>
      <c r="AF34" s="13">
        <f t="shared" si="9"/>
        <v>0</v>
      </c>
      <c r="AG34" s="14">
        <f t="shared" si="9"/>
        <v>0</v>
      </c>
      <c r="AH34" s="10">
        <f t="shared" si="9"/>
        <v>0</v>
      </c>
      <c r="AI34" s="11">
        <f t="shared" si="9"/>
        <v>0</v>
      </c>
      <c r="AJ34" s="12">
        <f t="shared" si="1"/>
        <v>0</v>
      </c>
      <c r="AK34" s="10">
        <f t="shared" si="0"/>
        <v>8365</v>
      </c>
    </row>
    <row r="35" spans="1:37" s="2" customFormat="1" x14ac:dyDescent="0.25">
      <c r="A35" s="25" t="s">
        <v>69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2" t="s">
        <v>70</v>
      </c>
      <c r="Z35" s="22"/>
      <c r="AA35" s="10">
        <v>0</v>
      </c>
      <c r="AB35" s="10"/>
      <c r="AC35" s="11"/>
      <c r="AD35" s="12"/>
      <c r="AE35" s="10"/>
      <c r="AF35" s="13"/>
      <c r="AG35" s="14"/>
      <c r="AH35" s="10"/>
      <c r="AI35" s="11"/>
      <c r="AJ35" s="12">
        <f t="shared" si="1"/>
        <v>0</v>
      </c>
      <c r="AK35" s="10">
        <f t="shared" si="0"/>
        <v>0</v>
      </c>
    </row>
    <row r="36" spans="1:37" s="2" customFormat="1" x14ac:dyDescent="0.25">
      <c r="A36" s="25" t="s">
        <v>71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2" t="s">
        <v>72</v>
      </c>
      <c r="Z36" s="22"/>
      <c r="AA36" s="10">
        <v>0</v>
      </c>
      <c r="AB36" s="10"/>
      <c r="AC36" s="11"/>
      <c r="AD36" s="12"/>
      <c r="AE36" s="10"/>
      <c r="AF36" s="13"/>
      <c r="AG36" s="14"/>
      <c r="AH36" s="10"/>
      <c r="AI36" s="11"/>
      <c r="AJ36" s="12">
        <f t="shared" si="1"/>
        <v>0</v>
      </c>
      <c r="AK36" s="10">
        <f t="shared" si="0"/>
        <v>0</v>
      </c>
    </row>
    <row r="37" spans="1:37" s="2" customFormat="1" x14ac:dyDescent="0.25">
      <c r="A37" s="21" t="s">
        <v>73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2" t="s">
        <v>74</v>
      </c>
      <c r="Z37" s="22"/>
      <c r="AA37" s="15">
        <f xml:space="preserve"> AA30+AA31+AA32+AA33+AA34</f>
        <v>30</v>
      </c>
      <c r="AB37" s="15">
        <f t="shared" ref="AB37:AI37" si="10" xml:space="preserve"> AB30+AB31+AB32+AB33+AB34</f>
        <v>0</v>
      </c>
      <c r="AC37" s="16">
        <f t="shared" si="10"/>
        <v>8409</v>
      </c>
      <c r="AD37" s="17">
        <f t="shared" si="10"/>
        <v>1</v>
      </c>
      <c r="AE37" s="15">
        <f t="shared" si="10"/>
        <v>0</v>
      </c>
      <c r="AF37" s="18">
        <f t="shared" si="10"/>
        <v>0</v>
      </c>
      <c r="AG37" s="19">
        <f t="shared" si="10"/>
        <v>1</v>
      </c>
      <c r="AH37" s="15">
        <f t="shared" si="10"/>
        <v>0</v>
      </c>
      <c r="AI37" s="16">
        <f t="shared" si="10"/>
        <v>0</v>
      </c>
      <c r="AJ37" s="12">
        <f t="shared" si="1"/>
        <v>31</v>
      </c>
      <c r="AK37" s="10">
        <f t="shared" si="0"/>
        <v>8409</v>
      </c>
    </row>
    <row r="38" spans="1:37" s="2" customFormat="1" x14ac:dyDescent="0.25">
      <c r="A38" s="21" t="s">
        <v>75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2" t="s">
        <v>76</v>
      </c>
      <c r="Z38" s="22"/>
      <c r="AA38" s="10"/>
      <c r="AB38" s="10"/>
      <c r="AC38" s="11"/>
      <c r="AD38" s="12"/>
      <c r="AE38" s="10"/>
      <c r="AF38" s="13"/>
      <c r="AG38" s="14"/>
      <c r="AH38" s="10"/>
      <c r="AI38" s="11"/>
      <c r="AJ38" s="12">
        <f t="shared" si="1"/>
        <v>0</v>
      </c>
      <c r="AK38" s="10">
        <f t="shared" si="0"/>
        <v>0</v>
      </c>
    </row>
    <row r="39" spans="1:37" s="2" customFormat="1" x14ac:dyDescent="0.25">
      <c r="A39" s="21" t="s">
        <v>77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2" t="s">
        <v>78</v>
      </c>
      <c r="Z39" s="22"/>
      <c r="AA39" s="10"/>
      <c r="AB39" s="10"/>
      <c r="AC39" s="11"/>
      <c r="AD39" s="12"/>
      <c r="AE39" s="10"/>
      <c r="AF39" s="13"/>
      <c r="AG39" s="14"/>
      <c r="AH39" s="10"/>
      <c r="AI39" s="11"/>
      <c r="AJ39" s="12">
        <f t="shared" si="1"/>
        <v>0</v>
      </c>
      <c r="AK39" s="10">
        <f t="shared" si="0"/>
        <v>0</v>
      </c>
    </row>
    <row r="40" spans="1:37" s="2" customFormat="1" ht="18" customHeight="1" x14ac:dyDescent="0.25">
      <c r="A40" s="21" t="s">
        <v>79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 t="s">
        <v>80</v>
      </c>
      <c r="Z40" s="22"/>
      <c r="AA40" s="10"/>
      <c r="AB40" s="10"/>
      <c r="AC40" s="11"/>
      <c r="AD40" s="12"/>
      <c r="AE40" s="10"/>
      <c r="AF40" s="13"/>
      <c r="AG40" s="14"/>
      <c r="AH40" s="10"/>
      <c r="AI40" s="11"/>
      <c r="AJ40" s="12">
        <f t="shared" si="1"/>
        <v>0</v>
      </c>
      <c r="AK40" s="10">
        <f t="shared" si="0"/>
        <v>0</v>
      </c>
    </row>
    <row r="41" spans="1:37" s="2" customFormat="1" x14ac:dyDescent="0.25">
      <c r="A41" s="21" t="s">
        <v>81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2" t="s">
        <v>82</v>
      </c>
      <c r="Z41" s="22"/>
      <c r="AA41" s="10">
        <f xml:space="preserve"> AA42+AA43</f>
        <v>0</v>
      </c>
      <c r="AB41" s="10">
        <f t="shared" ref="AB41:AI41" si="11" xml:space="preserve"> AB42+AB43</f>
        <v>0</v>
      </c>
      <c r="AC41" s="11">
        <f t="shared" si="11"/>
        <v>0</v>
      </c>
      <c r="AD41" s="12">
        <f t="shared" si="11"/>
        <v>0</v>
      </c>
      <c r="AE41" s="10">
        <f t="shared" si="11"/>
        <v>0</v>
      </c>
      <c r="AF41" s="13">
        <f t="shared" si="11"/>
        <v>0</v>
      </c>
      <c r="AG41" s="14">
        <f t="shared" si="11"/>
        <v>0</v>
      </c>
      <c r="AH41" s="10">
        <f t="shared" si="11"/>
        <v>0</v>
      </c>
      <c r="AI41" s="11">
        <f t="shared" si="11"/>
        <v>0</v>
      </c>
      <c r="AJ41" s="12">
        <f t="shared" si="1"/>
        <v>0</v>
      </c>
      <c r="AK41" s="10">
        <f t="shared" si="0"/>
        <v>0</v>
      </c>
    </row>
    <row r="42" spans="1:37" s="2" customFormat="1" x14ac:dyDescent="0.25">
      <c r="A42" s="21" t="s">
        <v>83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2" t="s">
        <v>84</v>
      </c>
      <c r="Z42" s="22"/>
      <c r="AA42" s="10"/>
      <c r="AB42" s="10"/>
      <c r="AC42" s="11"/>
      <c r="AD42" s="12"/>
      <c r="AE42" s="10"/>
      <c r="AF42" s="13"/>
      <c r="AG42" s="14"/>
      <c r="AH42" s="10"/>
      <c r="AI42" s="11"/>
      <c r="AJ42" s="12">
        <f t="shared" si="1"/>
        <v>0</v>
      </c>
      <c r="AK42" s="10">
        <f t="shared" si="0"/>
        <v>0</v>
      </c>
    </row>
    <row r="43" spans="1:37" s="2" customFormat="1" x14ac:dyDescent="0.25">
      <c r="A43" s="21" t="s">
        <v>85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 t="s">
        <v>86</v>
      </c>
      <c r="Z43" s="22"/>
      <c r="AA43" s="10"/>
      <c r="AB43" s="10"/>
      <c r="AC43" s="11"/>
      <c r="AD43" s="12"/>
      <c r="AE43" s="10"/>
      <c r="AF43" s="13"/>
      <c r="AG43" s="14"/>
      <c r="AH43" s="10"/>
      <c r="AI43" s="11"/>
      <c r="AJ43" s="12">
        <f t="shared" si="1"/>
        <v>0</v>
      </c>
      <c r="AK43" s="10">
        <f t="shared" si="0"/>
        <v>0</v>
      </c>
    </row>
    <row r="44" spans="1:37" s="2" customFormat="1" x14ac:dyDescent="0.25">
      <c r="A44" s="21" t="s">
        <v>87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 t="s">
        <v>88</v>
      </c>
      <c r="Z44" s="22"/>
      <c r="AA44" s="10">
        <f xml:space="preserve"> AA45+AA46</f>
        <v>0</v>
      </c>
      <c r="AB44" s="10">
        <f t="shared" ref="AB44:AI44" si="12" xml:space="preserve"> AB45+AB46</f>
        <v>0</v>
      </c>
      <c r="AC44" s="11">
        <f t="shared" si="12"/>
        <v>0</v>
      </c>
      <c r="AD44" s="12">
        <f t="shared" si="12"/>
        <v>0</v>
      </c>
      <c r="AE44" s="10">
        <f t="shared" si="12"/>
        <v>0</v>
      </c>
      <c r="AF44" s="13">
        <f t="shared" si="12"/>
        <v>0</v>
      </c>
      <c r="AG44" s="14">
        <f t="shared" si="12"/>
        <v>0</v>
      </c>
      <c r="AH44" s="10">
        <f t="shared" si="12"/>
        <v>0</v>
      </c>
      <c r="AI44" s="11">
        <f t="shared" si="12"/>
        <v>0</v>
      </c>
      <c r="AJ44" s="12">
        <f t="shared" si="1"/>
        <v>0</v>
      </c>
      <c r="AK44" s="10">
        <f t="shared" si="0"/>
        <v>0</v>
      </c>
    </row>
    <row r="45" spans="1:37" s="2" customFormat="1" x14ac:dyDescent="0.25">
      <c r="A45" s="21" t="s">
        <v>89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 t="s">
        <v>90</v>
      </c>
      <c r="Z45" s="22"/>
      <c r="AA45" s="10"/>
      <c r="AB45" s="10"/>
      <c r="AC45" s="11"/>
      <c r="AD45" s="12"/>
      <c r="AE45" s="10"/>
      <c r="AF45" s="13"/>
      <c r="AG45" s="14"/>
      <c r="AH45" s="10"/>
      <c r="AI45" s="11"/>
      <c r="AJ45" s="12">
        <f t="shared" si="1"/>
        <v>0</v>
      </c>
      <c r="AK45" s="10">
        <f t="shared" si="0"/>
        <v>0</v>
      </c>
    </row>
    <row r="46" spans="1:37" s="2" customFormat="1" x14ac:dyDescent="0.25">
      <c r="A46" s="25" t="s">
        <v>91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2" t="s">
        <v>92</v>
      </c>
      <c r="Z46" s="22"/>
      <c r="AA46" s="10"/>
      <c r="AB46" s="10"/>
      <c r="AC46" s="11"/>
      <c r="AD46" s="12"/>
      <c r="AE46" s="10"/>
      <c r="AF46" s="13"/>
      <c r="AG46" s="14"/>
      <c r="AH46" s="10"/>
      <c r="AI46" s="11"/>
      <c r="AJ46" s="12">
        <f t="shared" si="1"/>
        <v>0</v>
      </c>
      <c r="AK46" s="10">
        <f t="shared" si="0"/>
        <v>0</v>
      </c>
    </row>
    <row r="47" spans="1:37" s="2" customFormat="1" x14ac:dyDescent="0.25">
      <c r="A47" s="21" t="s">
        <v>93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2" t="s">
        <v>94</v>
      </c>
      <c r="Z47" s="22"/>
      <c r="AA47" s="10">
        <f xml:space="preserve"> AA38+AA39+AA40+AA41+AA44</f>
        <v>0</v>
      </c>
      <c r="AB47" s="10">
        <f t="shared" ref="AB47:AF47" si="13" xml:space="preserve"> AB38+AB39+AB40+AB41+AB44</f>
        <v>0</v>
      </c>
      <c r="AC47" s="11">
        <f t="shared" si="13"/>
        <v>0</v>
      </c>
      <c r="AD47" s="12">
        <f t="shared" si="13"/>
        <v>0</v>
      </c>
      <c r="AE47" s="10">
        <f t="shared" si="13"/>
        <v>0</v>
      </c>
      <c r="AF47" s="13">
        <f t="shared" si="13"/>
        <v>0</v>
      </c>
      <c r="AG47" s="14"/>
      <c r="AH47" s="10"/>
      <c r="AI47" s="11"/>
      <c r="AJ47" s="12">
        <f t="shared" si="1"/>
        <v>0</v>
      </c>
      <c r="AK47" s="10">
        <f t="shared" si="0"/>
        <v>0</v>
      </c>
    </row>
    <row r="48" spans="1:37" s="2" customFormat="1" x14ac:dyDescent="0.25">
      <c r="A48" s="21" t="s">
        <v>95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2" t="s">
        <v>96</v>
      </c>
      <c r="Z48" s="22"/>
      <c r="AA48" s="10">
        <f xml:space="preserve"> AA37-AA47</f>
        <v>30</v>
      </c>
      <c r="AB48" s="10">
        <f t="shared" ref="AB48:AI48" si="14" xml:space="preserve"> AB37-AB47</f>
        <v>0</v>
      </c>
      <c r="AC48" s="11">
        <f t="shared" si="14"/>
        <v>8409</v>
      </c>
      <c r="AD48" s="12">
        <f t="shared" si="14"/>
        <v>1</v>
      </c>
      <c r="AE48" s="10">
        <f t="shared" si="14"/>
        <v>0</v>
      </c>
      <c r="AF48" s="13">
        <f t="shared" si="14"/>
        <v>0</v>
      </c>
      <c r="AG48" s="14">
        <f t="shared" si="14"/>
        <v>1</v>
      </c>
      <c r="AH48" s="10">
        <f t="shared" si="14"/>
        <v>0</v>
      </c>
      <c r="AI48" s="11">
        <f t="shared" si="14"/>
        <v>0</v>
      </c>
      <c r="AJ48" s="12">
        <f t="shared" si="1"/>
        <v>31</v>
      </c>
      <c r="AK48" s="10">
        <f t="shared" si="0"/>
        <v>8409</v>
      </c>
    </row>
    <row r="49" spans="1:37" s="20" customFormat="1" x14ac:dyDescent="0.25">
      <c r="A49" s="23" t="s">
        <v>97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4" t="s">
        <v>98</v>
      </c>
      <c r="Z49" s="24"/>
      <c r="AA49" s="15">
        <f>AA29+AA48</f>
        <v>-82807442</v>
      </c>
      <c r="AB49" s="15">
        <f t="shared" ref="AB49:AI49" si="15">AB29+AB48</f>
        <v>0</v>
      </c>
      <c r="AC49" s="16">
        <f t="shared" si="15"/>
        <v>-14716711</v>
      </c>
      <c r="AD49" s="17">
        <f t="shared" si="15"/>
        <v>-1306711</v>
      </c>
      <c r="AE49" s="15">
        <f t="shared" si="15"/>
        <v>0</v>
      </c>
      <c r="AF49" s="18">
        <f t="shared" si="15"/>
        <v>-328291</v>
      </c>
      <c r="AG49" s="19">
        <f t="shared" si="15"/>
        <v>-2665555</v>
      </c>
      <c r="AH49" s="15">
        <f t="shared" si="15"/>
        <v>0</v>
      </c>
      <c r="AI49" s="16">
        <f t="shared" si="15"/>
        <v>3151119</v>
      </c>
      <c r="AJ49" s="12">
        <f t="shared" si="1"/>
        <v>-84114153</v>
      </c>
      <c r="AK49" s="10">
        <f t="shared" si="0"/>
        <v>-11893883</v>
      </c>
    </row>
  </sheetData>
  <mergeCells count="98">
    <mergeCell ref="A2:AK2"/>
    <mergeCell ref="A3:AK3"/>
    <mergeCell ref="A4:X4"/>
    <mergeCell ref="Y4:Z4"/>
    <mergeCell ref="AA4:AC4"/>
    <mergeCell ref="AD4:AF4"/>
    <mergeCell ref="AG4:AI4"/>
    <mergeCell ref="AJ4:AK4"/>
    <mergeCell ref="A5:X5"/>
    <mergeCell ref="Y5:Z5"/>
    <mergeCell ref="A6:X6"/>
    <mergeCell ref="Y6:Z6"/>
    <mergeCell ref="A7:X7"/>
    <mergeCell ref="Y7:Z7"/>
    <mergeCell ref="A8:X8"/>
    <mergeCell ref="Y8:Z8"/>
    <mergeCell ref="A9:X9"/>
    <mergeCell ref="Y9:Z9"/>
    <mergeCell ref="A10:X10"/>
    <mergeCell ref="Y10:Z10"/>
    <mergeCell ref="A11:X11"/>
    <mergeCell ref="Y11:Z11"/>
    <mergeCell ref="A12:X12"/>
    <mergeCell ref="Y12:Z12"/>
    <mergeCell ref="A13:X13"/>
    <mergeCell ref="Y13:Z13"/>
    <mergeCell ref="A14:X14"/>
    <mergeCell ref="Y14:Z14"/>
    <mergeCell ref="A15:X15"/>
    <mergeCell ref="Y15:Z15"/>
    <mergeCell ref="A16:X16"/>
    <mergeCell ref="Y16:Z16"/>
    <mergeCell ref="A17:X17"/>
    <mergeCell ref="Y17:Z17"/>
    <mergeCell ref="A18:X18"/>
    <mergeCell ref="Y18:Z18"/>
    <mergeCell ref="A19:X19"/>
    <mergeCell ref="Y19:Z19"/>
    <mergeCell ref="A20:X20"/>
    <mergeCell ref="Y20:Z20"/>
    <mergeCell ref="A21:X21"/>
    <mergeCell ref="Y21:Z21"/>
    <mergeCell ref="A22:X22"/>
    <mergeCell ref="Y22:Z22"/>
    <mergeCell ref="A23:X23"/>
    <mergeCell ref="Y23:Z23"/>
    <mergeCell ref="A24:X24"/>
    <mergeCell ref="Y24:Z24"/>
    <mergeCell ref="A25:X25"/>
    <mergeCell ref="Y25:Z25"/>
    <mergeCell ref="A26:X26"/>
    <mergeCell ref="Y26:Z26"/>
    <mergeCell ref="A27:X27"/>
    <mergeCell ref="Y27:Z27"/>
    <mergeCell ref="A28:X28"/>
    <mergeCell ref="Y28:Z28"/>
    <mergeCell ref="A29:X29"/>
    <mergeCell ref="Y29:Z29"/>
    <mergeCell ref="A30:X30"/>
    <mergeCell ref="Y30:Z30"/>
    <mergeCell ref="A31:X31"/>
    <mergeCell ref="Y31:Z31"/>
    <mergeCell ref="A32:X32"/>
    <mergeCell ref="Y32:Z32"/>
    <mergeCell ref="A33:X33"/>
    <mergeCell ref="Y33:Z33"/>
    <mergeCell ref="A34:X34"/>
    <mergeCell ref="Y34:Z34"/>
    <mergeCell ref="A35:X35"/>
    <mergeCell ref="Y35:Z35"/>
    <mergeCell ref="A36:X36"/>
    <mergeCell ref="Y36:Z36"/>
    <mergeCell ref="A37:X37"/>
    <mergeCell ref="Y37:Z37"/>
    <mergeCell ref="A38:X38"/>
    <mergeCell ref="Y38:Z38"/>
    <mergeCell ref="A39:X39"/>
    <mergeCell ref="Y39:Z39"/>
    <mergeCell ref="A40:X40"/>
    <mergeCell ref="Y40:Z40"/>
    <mergeCell ref="A41:X41"/>
    <mergeCell ref="Y41:Z41"/>
    <mergeCell ref="A42:X42"/>
    <mergeCell ref="Y42:Z42"/>
    <mergeCell ref="A43:X43"/>
    <mergeCell ref="Y43:Z43"/>
    <mergeCell ref="A44:X44"/>
    <mergeCell ref="Y44:Z44"/>
    <mergeCell ref="A45:X45"/>
    <mergeCell ref="Y45:Z45"/>
    <mergeCell ref="A46:X46"/>
    <mergeCell ref="Y46:Z46"/>
    <mergeCell ref="A47:X47"/>
    <mergeCell ref="Y47:Z47"/>
    <mergeCell ref="A48:X48"/>
    <mergeCell ref="Y48:Z48"/>
    <mergeCell ref="A49:X49"/>
    <mergeCell ref="Y49:Z49"/>
  </mergeCells>
  <conditionalFormatting sqref="A6:A49">
    <cfRule type="cellIs" dxfId="1" priority="2" stopIfTrue="1" operator="equal">
      <formula>#REF!</formula>
    </cfRule>
  </conditionalFormatting>
  <conditionalFormatting sqref="Y6:Y49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 melléklet</vt:lpstr>
      <vt:lpstr>'19.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2021-05-26T12:37:28Z</dcterms:created>
  <dcterms:modified xsi:type="dcterms:W3CDTF">2021-05-26T15:26:02Z</dcterms:modified>
</cp:coreProperties>
</file>