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020"/>
  </bookViews>
  <sheets>
    <sheet name="1.sz. melléklet" sheetId="1" r:id="rId1"/>
  </sheets>
  <externalReferences>
    <externalReference r:id="rId2"/>
  </externalReferences>
  <definedNames>
    <definedName name="_xlnm.Print_Area" localSheetId="0">'1.sz. melléklet'!$A$1:$G$42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G41" i="1" s="1"/>
  <c r="D41" i="1"/>
  <c r="C41" i="1"/>
  <c r="F39" i="1"/>
  <c r="E39" i="1"/>
  <c r="D39" i="1"/>
  <c r="C39" i="1"/>
  <c r="C38" i="1" s="1"/>
  <c r="F38" i="1"/>
  <c r="E38" i="1"/>
  <c r="G38" i="1" s="1"/>
  <c r="D38" i="1"/>
  <c r="F37" i="1"/>
  <c r="E37" i="1"/>
  <c r="D37" i="1"/>
  <c r="C37" i="1"/>
  <c r="F36" i="1"/>
  <c r="F40" i="1" s="1"/>
  <c r="F42" i="1" s="1"/>
  <c r="E36" i="1"/>
  <c r="E40" i="1" s="1"/>
  <c r="D36" i="1"/>
  <c r="D40" i="1" s="1"/>
  <c r="D42" i="1" s="1"/>
  <c r="C36" i="1"/>
  <c r="F27" i="1"/>
  <c r="G26" i="1"/>
  <c r="F25" i="1"/>
  <c r="F32" i="1" s="1"/>
  <c r="E25" i="1"/>
  <c r="E32" i="1" s="1"/>
  <c r="D25" i="1"/>
  <c r="D32" i="1" s="1"/>
  <c r="C25" i="1"/>
  <c r="C32" i="1" s="1"/>
  <c r="F23" i="1"/>
  <c r="E23" i="1"/>
  <c r="D23" i="1"/>
  <c r="C23" i="1"/>
  <c r="F22" i="1"/>
  <c r="F21" i="1" s="1"/>
  <c r="E22" i="1"/>
  <c r="D22" i="1"/>
  <c r="C22" i="1"/>
  <c r="C21" i="1" s="1"/>
  <c r="D21" i="1"/>
  <c r="F20" i="1"/>
  <c r="E20" i="1"/>
  <c r="G20" i="1" s="1"/>
  <c r="D20" i="1"/>
  <c r="C20" i="1"/>
  <c r="F19" i="1"/>
  <c r="E19" i="1"/>
  <c r="E18" i="1" s="1"/>
  <c r="D19" i="1"/>
  <c r="C19" i="1"/>
  <c r="F18" i="1"/>
  <c r="C18" i="1"/>
  <c r="F17" i="1"/>
  <c r="E17" i="1"/>
  <c r="D17" i="1"/>
  <c r="C17" i="1"/>
  <c r="F16" i="1"/>
  <c r="E16" i="1"/>
  <c r="D16" i="1"/>
  <c r="C16" i="1"/>
  <c r="F15" i="1"/>
  <c r="E15" i="1"/>
  <c r="E14" i="1" s="1"/>
  <c r="D15" i="1"/>
  <c r="C15" i="1"/>
  <c r="C14" i="1" s="1"/>
  <c r="D14" i="1"/>
  <c r="F13" i="1"/>
  <c r="E13" i="1"/>
  <c r="G13" i="1" s="1"/>
  <c r="D13" i="1"/>
  <c r="C13" i="1"/>
  <c r="F12" i="1"/>
  <c r="E12" i="1"/>
  <c r="G12" i="1" s="1"/>
  <c r="D12" i="1"/>
  <c r="C12" i="1"/>
  <c r="F11" i="1"/>
  <c r="E11" i="1"/>
  <c r="D11" i="1"/>
  <c r="D10" i="1" s="1"/>
  <c r="C11" i="1"/>
  <c r="C10" i="1" s="1"/>
  <c r="F9" i="1"/>
  <c r="E9" i="1"/>
  <c r="G9" i="1" s="1"/>
  <c r="D9" i="1"/>
  <c r="C9" i="1"/>
  <c r="G22" i="1" l="1"/>
  <c r="G23" i="1"/>
  <c r="F14" i="1"/>
  <c r="D18" i="1"/>
  <c r="D24" i="1" s="1"/>
  <c r="D33" i="1" s="1"/>
  <c r="G18" i="1"/>
  <c r="F10" i="1"/>
  <c r="F24" i="1" s="1"/>
  <c r="F33" i="1" s="1"/>
  <c r="G37" i="1"/>
  <c r="C24" i="1"/>
  <c r="C33" i="1" s="1"/>
  <c r="E42" i="1"/>
  <c r="G32" i="1"/>
  <c r="G14" i="1"/>
  <c r="C40" i="1"/>
  <c r="C42" i="1" s="1"/>
  <c r="E10" i="1"/>
  <c r="G10" i="1" s="1"/>
  <c r="G36" i="1"/>
  <c r="G11" i="1"/>
  <c r="G15" i="1"/>
  <c r="G19" i="1"/>
  <c r="E21" i="1"/>
  <c r="G21" i="1" s="1"/>
  <c r="G25" i="1"/>
  <c r="G39" i="1"/>
  <c r="E24" i="1" l="1"/>
  <c r="G40" i="1"/>
  <c r="G42" i="1"/>
  <c r="G24" i="1" l="1"/>
  <c r="E33" i="1"/>
  <c r="G33" i="1" s="1"/>
</calcChain>
</file>

<file path=xl/sharedStrings.xml><?xml version="1.0" encoding="utf-8"?>
<sst xmlns="http://schemas.openxmlformats.org/spreadsheetml/2006/main" count="78" uniqueCount="66">
  <si>
    <t>1. melléklet</t>
  </si>
  <si>
    <t>az  2/2016. (III.21.) önkormányzati rendelethez</t>
  </si>
  <si>
    <t>Balatonakali Önkormányzat 2015. évi költségvetési összevont főösszesítő</t>
  </si>
  <si>
    <t>ezer Ft-ban</t>
  </si>
  <si>
    <t>Sor-   sz</t>
  </si>
  <si>
    <t>Megnevezés</t>
  </si>
  <si>
    <t>2015. évi előirányzat</t>
  </si>
  <si>
    <r>
      <t xml:space="preserve">2015. évi módosított előirányzat </t>
    </r>
    <r>
      <rPr>
        <sz val="7"/>
        <rFont val="Times New Roman"/>
        <family val="1"/>
        <charset val="238"/>
      </rPr>
      <t>(2015.IX.11)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</si>
  <si>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(2015.XII.01)</t>
    </r>
  </si>
  <si>
    <r>
      <t xml:space="preserve">2015. évi módosított előirányzat </t>
    </r>
    <r>
      <rPr>
        <sz val="7"/>
        <rFont val="Times New Roman"/>
        <family val="1"/>
        <charset val="238"/>
      </rPr>
      <t>(2016.III.21.)</t>
    </r>
  </si>
  <si>
    <t>eredeti/mód. előirány. (%)</t>
  </si>
  <si>
    <t>A.</t>
  </si>
  <si>
    <t>B.</t>
  </si>
  <si>
    <t>C.</t>
  </si>
  <si>
    <t>D.</t>
  </si>
  <si>
    <t>E.</t>
  </si>
  <si>
    <t>F.</t>
  </si>
  <si>
    <t>G.</t>
  </si>
  <si>
    <t>BEVÉTELEK</t>
  </si>
  <si>
    <t>I.</t>
  </si>
  <si>
    <t>Működési bevételek</t>
  </si>
  <si>
    <t>II.</t>
  </si>
  <si>
    <t>Közhatalmi bevételek</t>
  </si>
  <si>
    <t>1.</t>
  </si>
  <si>
    <t>Vagyoni típusú adók</t>
  </si>
  <si>
    <t>2.</t>
  </si>
  <si>
    <t>Termékek és szolgáltatások adói</t>
  </si>
  <si>
    <t>3.</t>
  </si>
  <si>
    <t>Egyéb közhatalmi bevételek</t>
  </si>
  <si>
    <t>III.</t>
  </si>
  <si>
    <t>Támogatások</t>
  </si>
  <si>
    <t>Önkormányzatok működési támogatásai</t>
  </si>
  <si>
    <t>Önkormányzatok felhalmozási támogatásai</t>
  </si>
  <si>
    <t>IV.</t>
  </si>
  <si>
    <t>Felhalmozási és tőke jellegű bevételek</t>
  </si>
  <si>
    <t>V.</t>
  </si>
  <si>
    <t>Támogatásértékű átvett pénzeszközök</t>
  </si>
  <si>
    <t>Működési támogatásértékű átvett pénzeszköz</t>
  </si>
  <si>
    <t>Felhalmozási célú támogatásértékű átvett pénzeszköz</t>
  </si>
  <si>
    <t>VI.</t>
  </si>
  <si>
    <t xml:space="preserve">Véglegesen átvett pénzeszköz </t>
  </si>
  <si>
    <t>1. </t>
  </si>
  <si>
    <t>Működési célú átvett pénzeszköz</t>
  </si>
  <si>
    <t>Felhalmozási célú átvett pénzeszköz</t>
  </si>
  <si>
    <t>Költségvetési bevételek</t>
  </si>
  <si>
    <t>VII.</t>
  </si>
  <si>
    <t>Költségvetési hiány belső finanszírozása</t>
  </si>
  <si>
    <t xml:space="preserve">  -  előző évi  pénzmaradvány</t>
  </si>
  <si>
    <t>VIII.</t>
  </si>
  <si>
    <t>Államháztartáson belüli megelőlegezések</t>
  </si>
  <si>
    <t>IX.</t>
  </si>
  <si>
    <t>Költségvet. külső hiány finanszírozása</t>
  </si>
  <si>
    <t>Hitel, kölcsönfelvétel</t>
  </si>
  <si>
    <t>Belföldi értékpapírok bevételei</t>
  </si>
  <si>
    <t>Külföldi finanszírozás bevételei</t>
  </si>
  <si>
    <t xml:space="preserve"> Finanszírozási bevételek </t>
  </si>
  <si>
    <t>BEVÉTELEK mindösszesen</t>
  </si>
  <si>
    <t>KIADÁSOK</t>
  </si>
  <si>
    <t>Működési kiadások</t>
  </si>
  <si>
    <t>Felhalmozási kiadások</t>
  </si>
  <si>
    <t>Tartalékok</t>
  </si>
  <si>
    <t>Általános tartalék</t>
  </si>
  <si>
    <t>Költségvetési kiadások</t>
  </si>
  <si>
    <t> IV.</t>
  </si>
  <si>
    <t>Finanszírozási kiadások</t>
  </si>
  <si>
    <t xml:space="preserve">KIADÁSOK mindösszesen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</si>
</sst>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family val="2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sz val="10"/>
      <name val="Times New Roman"/>
      <family val="1"/>
      <charset val="238"/>
    </font>
    <font>
      <b/>
      <i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sz val="9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36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/>
      <top style="double">
        <color indexed="8"/>
      </top>
      <bottom style="thin">
        <color indexed="64"/>
      </bottom>
      <diagonal/>
    </border>
    <border>
      <left/>
      <right/>
      <top style="double">
        <color indexed="8"/>
      </top>
      <bottom style="thin">
        <color indexed="64"/>
      </bottom>
      <diagonal/>
    </border>
    <border>
      <left/>
      <right style="double">
        <color indexed="8"/>
      </right>
      <top style="double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double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double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double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3" fontId="5" fillId="0" borderId="13" xfId="0" applyNumberFormat="1" applyFont="1" applyBorder="1" applyAlignment="1">
      <alignment horizontal="right" vertical="center"/>
    </xf>
    <xf numFmtId="9" fontId="5" fillId="0" borderId="14" xfId="0" applyNumberFormat="1" applyFont="1" applyBorder="1" applyAlignment="1">
      <alignment horizontal="right" vertical="center"/>
    </xf>
    <xf numFmtId="0" fontId="5" fillId="0" borderId="15" xfId="0" applyFont="1" applyBorder="1" applyAlignment="1">
      <alignment vertical="center"/>
    </xf>
    <xf numFmtId="3" fontId="5" fillId="0" borderId="15" xfId="0" applyNumberFormat="1" applyFont="1" applyBorder="1" applyAlignment="1">
      <alignment horizontal="right" vertical="center"/>
    </xf>
    <xf numFmtId="49" fontId="1" fillId="0" borderId="16" xfId="0" applyNumberFormat="1" applyFont="1" applyBorder="1" applyAlignment="1">
      <alignment horizontal="center" vertical="center"/>
    </xf>
    <xf numFmtId="0" fontId="6" fillId="0" borderId="17" xfId="0" applyFont="1" applyBorder="1" applyAlignment="1">
      <alignment vertical="center"/>
    </xf>
    <xf numFmtId="3" fontId="6" fillId="0" borderId="17" xfId="0" applyNumberFormat="1" applyFont="1" applyBorder="1" applyAlignment="1">
      <alignment horizontal="right" vertical="center"/>
    </xf>
    <xf numFmtId="0" fontId="5" fillId="0" borderId="13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3" fontId="1" fillId="0" borderId="13" xfId="0" applyNumberFormat="1" applyFont="1" applyBorder="1" applyAlignment="1">
      <alignment horizontal="right" vertical="center"/>
    </xf>
    <xf numFmtId="9" fontId="1" fillId="0" borderId="14" xfId="0" applyNumberFormat="1" applyFont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9" fontId="7" fillId="0" borderId="14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right" vertical="center"/>
    </xf>
    <xf numFmtId="9" fontId="5" fillId="0" borderId="2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wrapText="1"/>
    </xf>
    <xf numFmtId="0" fontId="5" fillId="0" borderId="21" xfId="0" applyFont="1" applyBorder="1" applyAlignment="1">
      <alignment horizontal="center" vertical="center"/>
    </xf>
    <xf numFmtId="3" fontId="5" fillId="0" borderId="17" xfId="0" applyNumberFormat="1" applyFont="1" applyBorder="1" applyAlignment="1">
      <alignment vertical="center"/>
    </xf>
    <xf numFmtId="3" fontId="5" fillId="0" borderId="22" xfId="0" applyNumberFormat="1" applyFont="1" applyBorder="1" applyAlignment="1">
      <alignment vertical="center"/>
    </xf>
    <xf numFmtId="0" fontId="1" fillId="0" borderId="23" xfId="0" applyFont="1" applyBorder="1" applyAlignment="1">
      <alignment horizontal="center" vertical="center"/>
    </xf>
    <xf numFmtId="3" fontId="1" fillId="0" borderId="24" xfId="0" applyNumberFormat="1" applyFont="1" applyBorder="1" applyAlignment="1">
      <alignment vertical="center"/>
    </xf>
    <xf numFmtId="3" fontId="1" fillId="0" borderId="25" xfId="0" applyNumberFormat="1" applyFont="1" applyBorder="1" applyAlignment="1">
      <alignment vertical="center"/>
    </xf>
    <xf numFmtId="3" fontId="1" fillId="0" borderId="17" xfId="0" applyNumberFormat="1" applyFont="1" applyBorder="1" applyAlignment="1">
      <alignment horizontal="right" vertical="center"/>
    </xf>
    <xf numFmtId="3" fontId="1" fillId="0" borderId="18" xfId="0" applyNumberFormat="1" applyFont="1" applyBorder="1" applyAlignment="1">
      <alignment horizontal="right" vertical="center"/>
    </xf>
    <xf numFmtId="9" fontId="7" fillId="0" borderId="18" xfId="0" applyNumberFormat="1" applyFont="1" applyBorder="1" applyAlignment="1">
      <alignment horizontal="right" vertical="center"/>
    </xf>
    <xf numFmtId="3" fontId="7" fillId="2" borderId="13" xfId="0" applyNumberFormat="1" applyFont="1" applyFill="1" applyBorder="1" applyAlignment="1">
      <alignment horizontal="right" vertical="center"/>
    </xf>
    <xf numFmtId="9" fontId="7" fillId="2" borderId="18" xfId="0" applyNumberFormat="1" applyFont="1" applyFill="1" applyBorder="1" applyAlignment="1">
      <alignment horizontal="right" vertical="center"/>
    </xf>
    <xf numFmtId="0" fontId="1" fillId="0" borderId="16" xfId="0" applyFont="1" applyBorder="1" applyAlignment="1">
      <alignment horizontal="center" vertical="center"/>
    </xf>
    <xf numFmtId="0" fontId="1" fillId="0" borderId="26" xfId="0" applyFont="1" applyBorder="1" applyAlignment="1">
      <alignment vertical="center"/>
    </xf>
    <xf numFmtId="0" fontId="1" fillId="0" borderId="27" xfId="0" applyFont="1" applyBorder="1" applyAlignment="1">
      <alignment horizontal="center" vertical="center"/>
    </xf>
    <xf numFmtId="9" fontId="6" fillId="0" borderId="18" xfId="0" applyNumberFormat="1" applyFont="1" applyBorder="1" applyAlignment="1">
      <alignment horizontal="right" vertical="center"/>
    </xf>
    <xf numFmtId="0" fontId="5" fillId="0" borderId="23" xfId="0" applyFont="1" applyBorder="1" applyAlignment="1">
      <alignment horizontal="center" vertical="center"/>
    </xf>
    <xf numFmtId="3" fontId="5" fillId="0" borderId="24" xfId="0" applyNumberFormat="1" applyFont="1" applyBorder="1" applyAlignment="1">
      <alignment vertical="center"/>
    </xf>
    <xf numFmtId="3" fontId="0" fillId="0" borderId="0" xfId="0" applyNumberFormat="1"/>
    <xf numFmtId="3" fontId="7" fillId="0" borderId="31" xfId="0" applyNumberFormat="1" applyFont="1" applyFill="1" applyBorder="1" applyAlignment="1">
      <alignment vertical="center"/>
    </xf>
    <xf numFmtId="3" fontId="5" fillId="0" borderId="17" xfId="0" applyNumberFormat="1" applyFont="1" applyFill="1" applyBorder="1" applyAlignment="1">
      <alignment vertical="center"/>
    </xf>
    <xf numFmtId="9" fontId="5" fillId="0" borderId="32" xfId="0" applyNumberFormat="1" applyFont="1" applyBorder="1" applyAlignment="1">
      <alignment vertical="center"/>
    </xf>
    <xf numFmtId="3" fontId="7" fillId="2" borderId="34" xfId="0" applyNumberFormat="1" applyFont="1" applyFill="1" applyBorder="1" applyAlignment="1">
      <alignment vertical="center"/>
    </xf>
    <xf numFmtId="9" fontId="7" fillId="2" borderId="3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7" fillId="2" borderId="33" xfId="0" applyFont="1" applyFill="1" applyBorder="1" applyAlignment="1">
      <alignment horizontal="center" vertical="center"/>
    </xf>
    <xf numFmtId="0" fontId="4" fillId="0" borderId="0" xfId="0" applyFont="1" applyBorder="1" applyAlignment="1">
      <alignment wrapText="1"/>
    </xf>
    <xf numFmtId="0" fontId="7" fillId="0" borderId="11" xfId="0" applyFont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right" vertical="center"/>
    </xf>
    <xf numFmtId="9" fontId="5" fillId="0" borderId="18" xfId="0" applyNumberFormat="1" applyFont="1" applyBorder="1" applyAlignment="1">
      <alignment horizontal="right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Microsoft/Windows/Temporary%20Internet%20Files/Content.IE5/BAMDX8PH/Mell&#233;kletek%20a%202015.%20&#233;vi%20m&#243;dos&#237;tott%20k&#246;lts&#233;gvet&#233;si%20rendelethez%20IV.n&#233;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 "/>
      <sheetName val="13.sz. melléklet"/>
      <sheetName val="14.sz. melléklet"/>
      <sheetName val="15.sz. melléklet"/>
      <sheetName val="16.sz melléklet"/>
      <sheetName val="17.sz. melléklet"/>
      <sheetName val="18.sz. melléklet"/>
      <sheetName val="19.sz. melléklet"/>
      <sheetName val="20.sz. melléklet"/>
      <sheetName val="21.sz. melléklet"/>
    </sheetNames>
    <sheetDataSet>
      <sheetData sheetId="0">
        <row r="2">
          <cell r="G2" t="str">
            <v>az  2/2016. (III.21.) önkormányzati rendelethez</v>
          </cell>
        </row>
      </sheetData>
      <sheetData sheetId="1"/>
      <sheetData sheetId="2"/>
      <sheetData sheetId="3">
        <row r="19">
          <cell r="D19">
            <v>197888</v>
          </cell>
          <cell r="E19">
            <v>200778</v>
          </cell>
          <cell r="F19">
            <v>208573</v>
          </cell>
          <cell r="G19">
            <v>214433</v>
          </cell>
        </row>
      </sheetData>
      <sheetData sheetId="4"/>
      <sheetData sheetId="5"/>
      <sheetData sheetId="6">
        <row r="7">
          <cell r="D7">
            <v>34500</v>
          </cell>
        </row>
        <row r="34">
          <cell r="D34">
            <v>85651</v>
          </cell>
          <cell r="E34">
            <v>79581</v>
          </cell>
          <cell r="F34">
            <v>83669</v>
          </cell>
          <cell r="G34">
            <v>104560</v>
          </cell>
        </row>
        <row r="35">
          <cell r="D35">
            <v>102955</v>
          </cell>
          <cell r="E35">
            <v>105577</v>
          </cell>
          <cell r="F35">
            <v>110087</v>
          </cell>
          <cell r="G35">
            <v>113850</v>
          </cell>
        </row>
        <row r="42">
          <cell r="D42">
            <v>11092</v>
          </cell>
          <cell r="E42">
            <v>11092</v>
          </cell>
          <cell r="F42">
            <v>10709</v>
          </cell>
          <cell r="G42">
            <v>10709</v>
          </cell>
        </row>
        <row r="45">
          <cell r="D45">
            <v>3918</v>
          </cell>
          <cell r="E45">
            <v>7130</v>
          </cell>
          <cell r="F45">
            <v>7130</v>
          </cell>
          <cell r="G45">
            <v>5603</v>
          </cell>
        </row>
        <row r="49">
          <cell r="D49">
            <v>2172</v>
          </cell>
          <cell r="E49">
            <v>2172</v>
          </cell>
          <cell r="F49">
            <v>2172</v>
          </cell>
          <cell r="G49">
            <v>2395</v>
          </cell>
        </row>
        <row r="59">
          <cell r="D59">
            <v>59178</v>
          </cell>
          <cell r="E59">
            <v>59608</v>
          </cell>
          <cell r="F59">
            <v>59690</v>
          </cell>
          <cell r="G59">
            <v>72467</v>
          </cell>
        </row>
        <row r="60">
          <cell r="D60">
            <v>3288</v>
          </cell>
          <cell r="E60">
            <v>3865</v>
          </cell>
          <cell r="F60">
            <v>5192</v>
          </cell>
          <cell r="G60">
            <v>5548</v>
          </cell>
        </row>
        <row r="62">
          <cell r="G62">
            <v>18443</v>
          </cell>
        </row>
        <row r="63">
          <cell r="D63">
            <v>24263</v>
          </cell>
          <cell r="E63">
            <v>24263</v>
          </cell>
          <cell r="F63">
            <v>23641</v>
          </cell>
          <cell r="G63">
            <v>23641</v>
          </cell>
        </row>
        <row r="65">
          <cell r="D65">
            <v>48050</v>
          </cell>
          <cell r="E65">
            <v>48050</v>
          </cell>
          <cell r="F65">
            <v>48050</v>
          </cell>
          <cell r="G65">
            <v>48050</v>
          </cell>
        </row>
        <row r="66">
          <cell r="D66">
            <v>29450</v>
          </cell>
          <cell r="E66">
            <v>29450</v>
          </cell>
          <cell r="F66">
            <v>29450</v>
          </cell>
          <cell r="G66">
            <v>29124</v>
          </cell>
        </row>
        <row r="70">
          <cell r="D70">
            <v>373</v>
          </cell>
          <cell r="E70">
            <v>406</v>
          </cell>
          <cell r="F70">
            <v>406</v>
          </cell>
          <cell r="G70">
            <v>406</v>
          </cell>
        </row>
        <row r="71">
          <cell r="D71">
            <v>55192</v>
          </cell>
          <cell r="E71">
            <v>56772</v>
          </cell>
          <cell r="F71">
            <v>69356</v>
          </cell>
          <cell r="G71">
            <v>68167</v>
          </cell>
        </row>
        <row r="80">
          <cell r="D80">
            <v>0</v>
          </cell>
          <cell r="E80">
            <v>0</v>
          </cell>
          <cell r="F80">
            <v>2800</v>
          </cell>
          <cell r="G80">
            <v>2918</v>
          </cell>
        </row>
        <row r="83">
          <cell r="D83">
            <v>355</v>
          </cell>
          <cell r="E83">
            <v>389</v>
          </cell>
          <cell r="F83">
            <v>228</v>
          </cell>
          <cell r="G83">
            <v>228</v>
          </cell>
        </row>
        <row r="86">
          <cell r="D86">
            <v>3793</v>
          </cell>
          <cell r="E86">
            <v>3793</v>
          </cell>
          <cell r="F86">
            <v>3793</v>
          </cell>
          <cell r="G86">
            <v>347</v>
          </cell>
        </row>
        <row r="89">
          <cell r="D89">
            <v>176852</v>
          </cell>
          <cell r="E89">
            <v>176852</v>
          </cell>
          <cell r="F89">
            <v>176852</v>
          </cell>
        </row>
        <row r="90">
          <cell r="G90">
            <v>176852</v>
          </cell>
        </row>
        <row r="91">
          <cell r="G91">
            <v>2587</v>
          </cell>
        </row>
      </sheetData>
      <sheetData sheetId="7">
        <row r="8">
          <cell r="D8">
            <v>10622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33">
          <cell r="D33">
            <v>2002</v>
          </cell>
          <cell r="E33">
            <v>2002</v>
          </cell>
          <cell r="F33">
            <v>2002</v>
          </cell>
          <cell r="G33">
            <v>1892</v>
          </cell>
        </row>
        <row r="38">
          <cell r="D38">
            <v>880</v>
          </cell>
          <cell r="E38">
            <v>880</v>
          </cell>
          <cell r="F38">
            <v>880</v>
          </cell>
          <cell r="G38">
            <v>880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tabSelected="1" zoomScaleNormal="100" workbookViewId="0">
      <selection activeCell="I19" sqref="I19"/>
    </sheetView>
  </sheetViews>
  <sheetFormatPr defaultRowHeight="12.5" x14ac:dyDescent="0.25"/>
  <cols>
    <col min="1" max="1" width="5.7265625" style="1" customWidth="1"/>
    <col min="2" max="2" width="37.7265625" style="1" customWidth="1"/>
    <col min="3" max="7" width="9.7265625" style="1" customWidth="1"/>
  </cols>
  <sheetData>
    <row r="1" spans="1:8" s="1" customFormat="1" ht="15" customHeight="1" x14ac:dyDescent="0.25">
      <c r="B1" s="2"/>
      <c r="C1" s="2"/>
      <c r="D1" s="2"/>
      <c r="E1" s="2"/>
      <c r="F1" s="2"/>
      <c r="G1" s="2" t="s">
        <v>0</v>
      </c>
    </row>
    <row r="2" spans="1:8" s="1" customFormat="1" ht="15" customHeight="1" x14ac:dyDescent="0.25">
      <c r="A2" s="3"/>
      <c r="B2" s="3"/>
      <c r="C2" s="3"/>
      <c r="D2" s="3"/>
      <c r="E2" s="3"/>
      <c r="F2" s="3"/>
      <c r="G2" s="2" t="s">
        <v>1</v>
      </c>
    </row>
    <row r="3" spans="1:8" s="1" customFormat="1" ht="15" customHeight="1" x14ac:dyDescent="0.25">
      <c r="A3" s="4"/>
    </row>
    <row r="4" spans="1:8" s="1" customFormat="1" ht="15" customHeight="1" x14ac:dyDescent="0.25">
      <c r="A4" s="69" t="s">
        <v>2</v>
      </c>
      <c r="B4" s="69"/>
      <c r="C4" s="69"/>
      <c r="D4" s="69"/>
      <c r="E4" s="69"/>
      <c r="F4" s="69"/>
      <c r="G4" s="69"/>
    </row>
    <row r="5" spans="1:8" s="1" customFormat="1" ht="15" customHeight="1" thickBot="1" x14ac:dyDescent="0.3">
      <c r="A5" s="5"/>
      <c r="B5" s="5"/>
      <c r="C5" s="5"/>
      <c r="D5" s="5"/>
      <c r="E5" s="5"/>
      <c r="F5" s="5"/>
      <c r="G5" s="6" t="s">
        <v>3</v>
      </c>
    </row>
    <row r="6" spans="1:8" ht="51" customHeight="1" thickTop="1" x14ac:dyDescent="0.25">
      <c r="A6" s="7" t="s">
        <v>4</v>
      </c>
      <c r="B6" s="8" t="s">
        <v>5</v>
      </c>
      <c r="C6" s="9" t="s">
        <v>6</v>
      </c>
      <c r="D6" s="9" t="s">
        <v>7</v>
      </c>
      <c r="E6" s="9" t="s">
        <v>8</v>
      </c>
      <c r="F6" s="9" t="s">
        <v>9</v>
      </c>
      <c r="G6" s="10" t="s">
        <v>10</v>
      </c>
    </row>
    <row r="7" spans="1:8" ht="15" customHeight="1" thickBot="1" x14ac:dyDescent="0.35">
      <c r="A7" s="11" t="s">
        <v>11</v>
      </c>
      <c r="B7" s="12" t="s">
        <v>12</v>
      </c>
      <c r="C7" s="13" t="s">
        <v>13</v>
      </c>
      <c r="D7" s="14" t="s">
        <v>14</v>
      </c>
      <c r="E7" s="14" t="s">
        <v>15</v>
      </c>
      <c r="F7" s="14" t="s">
        <v>16</v>
      </c>
      <c r="G7" s="15" t="s">
        <v>17</v>
      </c>
      <c r="H7" s="16"/>
    </row>
    <row r="8" spans="1:8" ht="15" customHeight="1" thickTop="1" x14ac:dyDescent="0.3">
      <c r="A8" s="70" t="s">
        <v>18</v>
      </c>
      <c r="B8" s="71"/>
      <c r="C8" s="71"/>
      <c r="D8" s="71"/>
      <c r="E8" s="71"/>
      <c r="F8" s="71"/>
      <c r="G8" s="72"/>
      <c r="H8" s="16"/>
    </row>
    <row r="9" spans="1:8" ht="15" customHeight="1" x14ac:dyDescent="0.3">
      <c r="A9" s="17" t="s">
        <v>19</v>
      </c>
      <c r="B9" s="18" t="s">
        <v>20</v>
      </c>
      <c r="C9" s="19">
        <f>'[1]7.sz. melléklet'!D71+'[1]8.sz. melléklet'!D33</f>
        <v>57194</v>
      </c>
      <c r="D9" s="19">
        <f>'[1]7.sz. melléklet'!E71+'[1]8.sz. melléklet'!E33</f>
        <v>58774</v>
      </c>
      <c r="E9" s="19">
        <f>'[1]7.sz. melléklet'!F71+'[1]8.sz. melléklet'!F33</f>
        <v>71358</v>
      </c>
      <c r="F9" s="19">
        <f>'[1]7.sz. melléklet'!G71+'[1]8.sz. melléklet'!G33</f>
        <v>70059</v>
      </c>
      <c r="G9" s="20">
        <f>E9/C9</f>
        <v>1.2476483547225234</v>
      </c>
      <c r="H9" s="16"/>
    </row>
    <row r="10" spans="1:8" ht="15" customHeight="1" x14ac:dyDescent="0.3">
      <c r="A10" s="17" t="s">
        <v>21</v>
      </c>
      <c r="B10" s="21" t="s">
        <v>22</v>
      </c>
      <c r="C10" s="22">
        <f>SUM(C11:C13)</f>
        <v>77873</v>
      </c>
      <c r="D10" s="22">
        <f>SUM(D11:D13)</f>
        <v>77906</v>
      </c>
      <c r="E10" s="22">
        <f>SUM(E11:E13)</f>
        <v>77906</v>
      </c>
      <c r="F10" s="22">
        <f>SUM(F11:F13)</f>
        <v>77580</v>
      </c>
      <c r="G10" s="20">
        <f t="shared" ref="G10:G15" si="0">E10/C10</f>
        <v>1.0004237669025207</v>
      </c>
      <c r="H10" s="16"/>
    </row>
    <row r="11" spans="1:8" ht="15" customHeight="1" x14ac:dyDescent="0.3">
      <c r="A11" s="23" t="s">
        <v>23</v>
      </c>
      <c r="B11" s="24" t="s">
        <v>24</v>
      </c>
      <c r="C11" s="25">
        <f>'[1]7.sz. melléklet'!D65</f>
        <v>48050</v>
      </c>
      <c r="D11" s="25">
        <f>'[1]7.sz. melléklet'!E65</f>
        <v>48050</v>
      </c>
      <c r="E11" s="25">
        <f>'[1]7.sz. melléklet'!F65</f>
        <v>48050</v>
      </c>
      <c r="F11" s="25">
        <f>'[1]7.sz. melléklet'!G65</f>
        <v>48050</v>
      </c>
      <c r="G11" s="20">
        <f t="shared" si="0"/>
        <v>1</v>
      </c>
      <c r="H11" s="16"/>
    </row>
    <row r="12" spans="1:8" ht="15" customHeight="1" x14ac:dyDescent="0.3">
      <c r="A12" s="23" t="s">
        <v>25</v>
      </c>
      <c r="B12" s="24" t="s">
        <v>26</v>
      </c>
      <c r="C12" s="25">
        <f>'[1]7.sz. melléklet'!D66</f>
        <v>29450</v>
      </c>
      <c r="D12" s="25">
        <f>'[1]7.sz. melléklet'!E66</f>
        <v>29450</v>
      </c>
      <c r="E12" s="25">
        <f>'[1]7.sz. melléklet'!F66</f>
        <v>29450</v>
      </c>
      <c r="F12" s="25">
        <f>'[1]7.sz. melléklet'!G66</f>
        <v>29124</v>
      </c>
      <c r="G12" s="20">
        <f t="shared" si="0"/>
        <v>1</v>
      </c>
      <c r="H12" s="16"/>
    </row>
    <row r="13" spans="1:8" ht="15" customHeight="1" x14ac:dyDescent="0.3">
      <c r="A13" s="23" t="s">
        <v>27</v>
      </c>
      <c r="B13" s="24" t="s">
        <v>28</v>
      </c>
      <c r="C13" s="25">
        <f>'[1]7.sz. melléklet'!D70</f>
        <v>373</v>
      </c>
      <c r="D13" s="25">
        <f>'[1]7.sz. melléklet'!E70</f>
        <v>406</v>
      </c>
      <c r="E13" s="25">
        <f>'[1]7.sz. melléklet'!F70</f>
        <v>406</v>
      </c>
      <c r="F13" s="25">
        <f>'[1]7.sz. melléklet'!G70</f>
        <v>406</v>
      </c>
      <c r="G13" s="20">
        <f t="shared" si="0"/>
        <v>1.0884718498659518</v>
      </c>
      <c r="H13" s="16"/>
    </row>
    <row r="14" spans="1:8" ht="15" customHeight="1" x14ac:dyDescent="0.3">
      <c r="A14" s="17" t="s">
        <v>29</v>
      </c>
      <c r="B14" s="26" t="s">
        <v>30</v>
      </c>
      <c r="C14" s="19">
        <f>SUM(C15:C16)</f>
        <v>59178</v>
      </c>
      <c r="D14" s="19">
        <f>SUM(D15:D16)</f>
        <v>59608</v>
      </c>
      <c r="E14" s="19">
        <f>SUM(E15:E16)</f>
        <v>59690</v>
      </c>
      <c r="F14" s="19">
        <f>SUM(F15:F16)</f>
        <v>90910</v>
      </c>
      <c r="G14" s="20">
        <f t="shared" si="0"/>
        <v>1.0086518638683295</v>
      </c>
      <c r="H14" s="16"/>
    </row>
    <row r="15" spans="1:8" ht="15" customHeight="1" x14ac:dyDescent="0.3">
      <c r="A15" s="27" t="s">
        <v>23</v>
      </c>
      <c r="B15" s="28" t="s">
        <v>31</v>
      </c>
      <c r="C15" s="29">
        <f>'[1]7.sz. melléklet'!D59</f>
        <v>59178</v>
      </c>
      <c r="D15" s="29">
        <f>'[1]7.sz. melléklet'!E59</f>
        <v>59608</v>
      </c>
      <c r="E15" s="29">
        <f>'[1]7.sz. melléklet'!F59</f>
        <v>59690</v>
      </c>
      <c r="F15" s="29">
        <f>'[1]7.sz. melléklet'!G59</f>
        <v>72467</v>
      </c>
      <c r="G15" s="30">
        <f t="shared" si="0"/>
        <v>1.0086518638683295</v>
      </c>
      <c r="H15" s="16"/>
    </row>
    <row r="16" spans="1:8" ht="15" customHeight="1" x14ac:dyDescent="0.3">
      <c r="A16" s="27" t="s">
        <v>25</v>
      </c>
      <c r="B16" s="28" t="s">
        <v>32</v>
      </c>
      <c r="C16" s="29">
        <f>'[1]7.sz. melléklet'!D62</f>
        <v>0</v>
      </c>
      <c r="D16" s="29">
        <f>'[1]7.sz. melléklet'!E62</f>
        <v>0</v>
      </c>
      <c r="E16" s="29">
        <f>'[1]7.sz. melléklet'!F62</f>
        <v>0</v>
      </c>
      <c r="F16" s="29">
        <f>'[1]7.sz. melléklet'!G62</f>
        <v>18443</v>
      </c>
      <c r="G16" s="30"/>
      <c r="H16" s="16"/>
    </row>
    <row r="17" spans="1:8" ht="15" customHeight="1" x14ac:dyDescent="0.3">
      <c r="A17" s="17" t="s">
        <v>33</v>
      </c>
      <c r="B17" s="26" t="s">
        <v>34</v>
      </c>
      <c r="C17" s="19">
        <f>'[1]7.sz. melléklet'!D80</f>
        <v>0</v>
      </c>
      <c r="D17" s="19">
        <f>'[1]7.sz. melléklet'!E80</f>
        <v>0</v>
      </c>
      <c r="E17" s="19">
        <f>'[1]7.sz. melléklet'!F80</f>
        <v>2800</v>
      </c>
      <c r="F17" s="19">
        <f>'[1]7.sz. melléklet'!G80</f>
        <v>2918</v>
      </c>
      <c r="G17" s="20"/>
      <c r="H17" s="16"/>
    </row>
    <row r="18" spans="1:8" ht="15" customHeight="1" x14ac:dyDescent="0.3">
      <c r="A18" s="17" t="s">
        <v>35</v>
      </c>
      <c r="B18" s="26" t="s">
        <v>36</v>
      </c>
      <c r="C18" s="19">
        <f>SUM(C19:C20)</f>
        <v>27551</v>
      </c>
      <c r="D18" s="19">
        <f>SUM(D19:D20)</f>
        <v>28128</v>
      </c>
      <c r="E18" s="19">
        <f>SUM(E19:E20)</f>
        <v>28833</v>
      </c>
      <c r="F18" s="19">
        <f>SUM(F19:F20)</f>
        <v>29189</v>
      </c>
      <c r="G18" s="20">
        <f t="shared" ref="G18:G26" si="1">E18/C18</f>
        <v>1.0465318863199158</v>
      </c>
      <c r="H18" s="16"/>
    </row>
    <row r="19" spans="1:8" ht="15" customHeight="1" x14ac:dyDescent="0.3">
      <c r="A19" s="27" t="s">
        <v>23</v>
      </c>
      <c r="B19" s="28" t="s">
        <v>37</v>
      </c>
      <c r="C19" s="29">
        <f>'[1]7.sz. melléklet'!D60</f>
        <v>3288</v>
      </c>
      <c r="D19" s="29">
        <f>'[1]7.sz. melléklet'!E60</f>
        <v>3865</v>
      </c>
      <c r="E19" s="29">
        <f>'[1]7.sz. melléklet'!F60</f>
        <v>5192</v>
      </c>
      <c r="F19" s="29">
        <f>'[1]7.sz. melléklet'!G60</f>
        <v>5548</v>
      </c>
      <c r="G19" s="30">
        <f t="shared" si="1"/>
        <v>1.5790754257907542</v>
      </c>
      <c r="H19" s="16"/>
    </row>
    <row r="20" spans="1:8" ht="15" customHeight="1" x14ac:dyDescent="0.3">
      <c r="A20" s="27" t="s">
        <v>25</v>
      </c>
      <c r="B20" s="28" t="s">
        <v>38</v>
      </c>
      <c r="C20" s="29">
        <f>'[1]7.sz. melléklet'!D63</f>
        <v>24263</v>
      </c>
      <c r="D20" s="29">
        <f>'[1]7.sz. melléklet'!E63</f>
        <v>24263</v>
      </c>
      <c r="E20" s="29">
        <f>'[1]7.sz. melléklet'!F63</f>
        <v>23641</v>
      </c>
      <c r="F20" s="29">
        <f>'[1]7.sz. melléklet'!G63</f>
        <v>23641</v>
      </c>
      <c r="G20" s="30">
        <f t="shared" si="1"/>
        <v>0.97436425833573759</v>
      </c>
      <c r="H20" s="16"/>
    </row>
    <row r="21" spans="1:8" ht="15" customHeight="1" x14ac:dyDescent="0.3">
      <c r="A21" s="17" t="s">
        <v>39</v>
      </c>
      <c r="B21" s="26" t="s">
        <v>40</v>
      </c>
      <c r="C21" s="19">
        <f>SUM(C22:C23)</f>
        <v>4148</v>
      </c>
      <c r="D21" s="19">
        <f>SUM(D22:D23)</f>
        <v>4182</v>
      </c>
      <c r="E21" s="19">
        <f>SUM(E22:E23)</f>
        <v>4021</v>
      </c>
      <c r="F21" s="19">
        <f>SUM(F22:F23)</f>
        <v>575</v>
      </c>
      <c r="G21" s="20">
        <f t="shared" si="1"/>
        <v>0.96938283510125367</v>
      </c>
      <c r="H21" s="16"/>
    </row>
    <row r="22" spans="1:8" ht="15" customHeight="1" x14ac:dyDescent="0.3">
      <c r="A22" s="27" t="s">
        <v>41</v>
      </c>
      <c r="B22" s="28" t="s">
        <v>42</v>
      </c>
      <c r="C22" s="29">
        <f>'[1]7.sz. melléklet'!D83</f>
        <v>355</v>
      </c>
      <c r="D22" s="29">
        <f>'[1]7.sz. melléklet'!E83</f>
        <v>389</v>
      </c>
      <c r="E22" s="29">
        <f>'[1]7.sz. melléklet'!F83</f>
        <v>228</v>
      </c>
      <c r="F22" s="29">
        <f>'[1]7.sz. melléklet'!G83</f>
        <v>228</v>
      </c>
      <c r="G22" s="30">
        <f t="shared" si="1"/>
        <v>0.6422535211267606</v>
      </c>
      <c r="H22" s="16"/>
    </row>
    <row r="23" spans="1:8" ht="15" customHeight="1" x14ac:dyDescent="0.3">
      <c r="A23" s="27" t="s">
        <v>25</v>
      </c>
      <c r="B23" s="28" t="s">
        <v>43</v>
      </c>
      <c r="C23" s="29">
        <f>'[1]7.sz. melléklet'!D86</f>
        <v>3793</v>
      </c>
      <c r="D23" s="29">
        <f>'[1]7.sz. melléklet'!E86</f>
        <v>3793</v>
      </c>
      <c r="E23" s="29">
        <f>'[1]7.sz. melléklet'!F86</f>
        <v>3793</v>
      </c>
      <c r="F23" s="29">
        <f>'[1]7.sz. melléklet'!G86</f>
        <v>347</v>
      </c>
      <c r="G23" s="30">
        <f t="shared" si="1"/>
        <v>1</v>
      </c>
      <c r="H23" s="16"/>
    </row>
    <row r="24" spans="1:8" ht="15" customHeight="1" x14ac:dyDescent="0.3">
      <c r="A24" s="64" t="s">
        <v>44</v>
      </c>
      <c r="B24" s="64"/>
      <c r="C24" s="31">
        <f>C9+C10+C14+C17+C18+C21</f>
        <v>225944</v>
      </c>
      <c r="D24" s="31">
        <f>D9+D10+D14+D17+D18+D21</f>
        <v>228598</v>
      </c>
      <c r="E24" s="31">
        <f>E9+E10+E14+E17+E18+E21</f>
        <v>244608</v>
      </c>
      <c r="F24" s="31">
        <f>F9+F10+F14+F17+F18+F21</f>
        <v>271231</v>
      </c>
      <c r="G24" s="32">
        <f t="shared" si="1"/>
        <v>1.0826045391778494</v>
      </c>
      <c r="H24" s="16"/>
    </row>
    <row r="25" spans="1:8" ht="15" customHeight="1" x14ac:dyDescent="0.25">
      <c r="A25" s="73" t="s">
        <v>45</v>
      </c>
      <c r="B25" s="26" t="s">
        <v>46</v>
      </c>
      <c r="C25" s="74">
        <f>'[1]7.sz. melléklet'!D89+'[1]8.sz. melléklet'!D38</f>
        <v>177732</v>
      </c>
      <c r="D25" s="74">
        <f>'[1]7.sz. melléklet'!E89+'[1]8.sz. melléklet'!E38</f>
        <v>177732</v>
      </c>
      <c r="E25" s="74">
        <f>'[1]7.sz. melléklet'!F89+'[1]8.sz. melléklet'!F38</f>
        <v>177732</v>
      </c>
      <c r="F25" s="74">
        <f>'[1]7.sz. melléklet'!G90+'[1]8.sz. melléklet'!G38</f>
        <v>177732</v>
      </c>
      <c r="G25" s="75">
        <f t="shared" si="1"/>
        <v>1</v>
      </c>
      <c r="H25" s="63"/>
    </row>
    <row r="26" spans="1:8" ht="15" customHeight="1" x14ac:dyDescent="0.25">
      <c r="A26" s="73"/>
      <c r="B26" s="26" t="s">
        <v>47</v>
      </c>
      <c r="C26" s="74"/>
      <c r="D26" s="74"/>
      <c r="E26" s="74"/>
      <c r="F26" s="74"/>
      <c r="G26" s="75" t="e">
        <f t="shared" si="1"/>
        <v>#DIV/0!</v>
      </c>
      <c r="H26" s="63"/>
    </row>
    <row r="27" spans="1:8" ht="15" customHeight="1" x14ac:dyDescent="0.3">
      <c r="A27" s="33" t="s">
        <v>48</v>
      </c>
      <c r="B27" s="26" t="s">
        <v>49</v>
      </c>
      <c r="C27" s="34"/>
      <c r="D27" s="34"/>
      <c r="E27" s="34"/>
      <c r="F27" s="34">
        <f>'[1]7.sz. melléklet'!G91</f>
        <v>2587</v>
      </c>
      <c r="G27" s="35"/>
      <c r="H27" s="36"/>
    </row>
    <row r="28" spans="1:8" ht="15" customHeight="1" x14ac:dyDescent="0.25">
      <c r="A28" s="37" t="s">
        <v>50</v>
      </c>
      <c r="B28" s="26" t="s">
        <v>51</v>
      </c>
      <c r="C28" s="38"/>
      <c r="D28" s="38"/>
      <c r="E28" s="38"/>
      <c r="F28" s="38"/>
      <c r="G28" s="39"/>
      <c r="H28" s="63"/>
    </row>
    <row r="29" spans="1:8" ht="15" customHeight="1" x14ac:dyDescent="0.25">
      <c r="A29" s="40" t="s">
        <v>23</v>
      </c>
      <c r="B29" s="28" t="s">
        <v>52</v>
      </c>
      <c r="C29" s="41"/>
      <c r="D29" s="41"/>
      <c r="E29" s="41"/>
      <c r="F29" s="41"/>
      <c r="G29" s="42"/>
      <c r="H29" s="63"/>
    </row>
    <row r="30" spans="1:8" ht="15" customHeight="1" x14ac:dyDescent="0.3">
      <c r="A30" s="27" t="s">
        <v>25</v>
      </c>
      <c r="B30" s="28" t="s">
        <v>53</v>
      </c>
      <c r="C30" s="43"/>
      <c r="D30" s="43"/>
      <c r="E30" s="43"/>
      <c r="F30" s="43"/>
      <c r="G30" s="44"/>
      <c r="H30" s="16"/>
    </row>
    <row r="31" spans="1:8" ht="15" customHeight="1" x14ac:dyDescent="0.3">
      <c r="A31" s="27" t="s">
        <v>27</v>
      </c>
      <c r="B31" s="28" t="s">
        <v>54</v>
      </c>
      <c r="C31" s="43"/>
      <c r="D31" s="43"/>
      <c r="E31" s="43"/>
      <c r="F31" s="43"/>
      <c r="G31" s="44"/>
      <c r="H31" s="16"/>
    </row>
    <row r="32" spans="1:8" ht="15" customHeight="1" x14ac:dyDescent="0.3">
      <c r="A32" s="64" t="s">
        <v>55</v>
      </c>
      <c r="B32" s="64"/>
      <c r="C32" s="31">
        <f>SUM(C25:C31)</f>
        <v>177732</v>
      </c>
      <c r="D32" s="31">
        <f>SUM(D25:D31)</f>
        <v>177732</v>
      </c>
      <c r="E32" s="31">
        <f>SUM(E25:E31)</f>
        <v>177732</v>
      </c>
      <c r="F32" s="31">
        <f>SUM(F25:F31)</f>
        <v>180319</v>
      </c>
      <c r="G32" s="45">
        <f t="shared" ref="G32:G33" si="2">E32/C32</f>
        <v>1</v>
      </c>
      <c r="H32" s="16"/>
    </row>
    <row r="33" spans="1:9" ht="15" customHeight="1" x14ac:dyDescent="0.3">
      <c r="A33" s="65" t="s">
        <v>56</v>
      </c>
      <c r="B33" s="65"/>
      <c r="C33" s="46">
        <f>C32+C24</f>
        <v>403676</v>
      </c>
      <c r="D33" s="46">
        <f>D32+D24</f>
        <v>406330</v>
      </c>
      <c r="E33" s="46">
        <f>E32+E24</f>
        <v>422340</v>
      </c>
      <c r="F33" s="46">
        <f>F32+F24</f>
        <v>451550</v>
      </c>
      <c r="G33" s="47">
        <f t="shared" si="2"/>
        <v>1.0462350994361815</v>
      </c>
      <c r="H33" s="16"/>
    </row>
    <row r="34" spans="1:9" ht="15" customHeight="1" x14ac:dyDescent="0.3">
      <c r="A34" s="48"/>
      <c r="B34" s="49"/>
      <c r="C34" s="50"/>
      <c r="D34" s="50"/>
      <c r="E34" s="50"/>
      <c r="F34" s="50"/>
      <c r="G34" s="51"/>
      <c r="H34" s="16"/>
    </row>
    <row r="35" spans="1:9" ht="15" customHeight="1" x14ac:dyDescent="0.3">
      <c r="A35" s="66" t="s">
        <v>57</v>
      </c>
      <c r="B35" s="67"/>
      <c r="C35" s="67"/>
      <c r="D35" s="67"/>
      <c r="E35" s="67"/>
      <c r="F35" s="67"/>
      <c r="G35" s="68"/>
      <c r="H35" s="16"/>
    </row>
    <row r="36" spans="1:9" ht="15" customHeight="1" x14ac:dyDescent="0.3">
      <c r="A36" s="52" t="s">
        <v>19</v>
      </c>
      <c r="B36" s="18" t="s">
        <v>58</v>
      </c>
      <c r="C36" s="53">
        <f>'[1]4.sz. melléklet'!D19</f>
        <v>197888</v>
      </c>
      <c r="D36" s="53">
        <f>'[1]4.sz. melléklet'!E19</f>
        <v>200778</v>
      </c>
      <c r="E36" s="53">
        <f>'[1]4.sz. melléklet'!F19</f>
        <v>208573</v>
      </c>
      <c r="F36" s="53">
        <f>'[1]4.sz. melléklet'!G19</f>
        <v>214433</v>
      </c>
      <c r="G36" s="20">
        <f t="shared" ref="G36:G42" si="3">E36/C36</f>
        <v>1.0539951891979302</v>
      </c>
      <c r="H36" s="16"/>
      <c r="I36" s="54"/>
    </row>
    <row r="37" spans="1:9" ht="15" customHeight="1" x14ac:dyDescent="0.3">
      <c r="A37" s="17" t="s">
        <v>21</v>
      </c>
      <c r="B37" s="26" t="s">
        <v>59</v>
      </c>
      <c r="C37" s="19">
        <f>'[1]7.sz. melléklet'!D35+'[1]7.sz. melléklet'!D42+'[1]7.sz. melléklet'!D45+'[1]8.sz. melléklet'!D25</f>
        <v>117965</v>
      </c>
      <c r="D37" s="19">
        <f>'[1]7.sz. melléklet'!E35+'[1]7.sz. melléklet'!E42+'[1]7.sz. melléklet'!E45+'[1]8.sz. melléklet'!E25</f>
        <v>123799</v>
      </c>
      <c r="E37" s="19">
        <f>'[1]7.sz. melléklet'!F35+'[1]7.sz. melléklet'!F42+'[1]7.sz. melléklet'!F45+'[1]8.sz. melléklet'!F25</f>
        <v>127926</v>
      </c>
      <c r="F37" s="19">
        <f>'[1]7.sz. melléklet'!G35+'[1]7.sz. melléklet'!G42+'[1]7.sz. melléklet'!G45+'[1]8.sz. melléklet'!G25</f>
        <v>130162</v>
      </c>
      <c r="G37" s="20">
        <f t="shared" si="3"/>
        <v>1.0844403000890095</v>
      </c>
      <c r="H37" s="16"/>
    </row>
    <row r="38" spans="1:9" ht="15" customHeight="1" x14ac:dyDescent="0.3">
      <c r="A38" s="17" t="s">
        <v>29</v>
      </c>
      <c r="B38" s="26" t="s">
        <v>60</v>
      </c>
      <c r="C38" s="38">
        <f>SUM(C39:C39)</f>
        <v>85651</v>
      </c>
      <c r="D38" s="38">
        <f>SUM(D39:D39)</f>
        <v>79581</v>
      </c>
      <c r="E38" s="38">
        <f>SUM(E39:E39)</f>
        <v>83669</v>
      </c>
      <c r="F38" s="38">
        <f>SUM(F39:F39)</f>
        <v>104560</v>
      </c>
      <c r="G38" s="20">
        <f t="shared" si="3"/>
        <v>0.97685958132421102</v>
      </c>
      <c r="H38" s="16"/>
    </row>
    <row r="39" spans="1:9" ht="15" customHeight="1" x14ac:dyDescent="0.3">
      <c r="A39" s="27" t="s">
        <v>23</v>
      </c>
      <c r="B39" s="28" t="s">
        <v>61</v>
      </c>
      <c r="C39" s="29">
        <f>'[1]7.sz. melléklet'!D34</f>
        <v>85651</v>
      </c>
      <c r="D39" s="29">
        <f>'[1]7.sz. melléklet'!E34</f>
        <v>79581</v>
      </c>
      <c r="E39" s="29">
        <f>'[1]7.sz. melléklet'!F34</f>
        <v>83669</v>
      </c>
      <c r="F39" s="29">
        <f>'[1]7.sz. melléklet'!G34</f>
        <v>104560</v>
      </c>
      <c r="G39" s="30">
        <f t="shared" si="3"/>
        <v>0.97685958132421102</v>
      </c>
      <c r="H39" s="16"/>
    </row>
    <row r="40" spans="1:9" ht="15" customHeight="1" x14ac:dyDescent="0.3">
      <c r="A40" s="64" t="s">
        <v>62</v>
      </c>
      <c r="B40" s="64"/>
      <c r="C40" s="55">
        <f>C36+C37+C38</f>
        <v>401504</v>
      </c>
      <c r="D40" s="55">
        <f>D36+D37+D38</f>
        <v>404158</v>
      </c>
      <c r="E40" s="55">
        <f>E36+E37+E38</f>
        <v>420168</v>
      </c>
      <c r="F40" s="55">
        <f>F36+F37+F38</f>
        <v>449155</v>
      </c>
      <c r="G40" s="32">
        <f t="shared" si="3"/>
        <v>1.046485215589384</v>
      </c>
      <c r="H40" s="16"/>
    </row>
    <row r="41" spans="1:9" ht="15" customHeight="1" x14ac:dyDescent="0.3">
      <c r="A41" s="33" t="s">
        <v>63</v>
      </c>
      <c r="B41" s="26" t="s">
        <v>64</v>
      </c>
      <c r="C41" s="56">
        <f>'[1]7.sz. melléklet'!D49</f>
        <v>2172</v>
      </c>
      <c r="D41" s="56">
        <f>'[1]7.sz. melléklet'!E49</f>
        <v>2172</v>
      </c>
      <c r="E41" s="56">
        <f>'[1]7.sz. melléklet'!F49</f>
        <v>2172</v>
      </c>
      <c r="F41" s="56">
        <f>'[1]7.sz. melléklet'!G49</f>
        <v>2395</v>
      </c>
      <c r="G41" s="57">
        <f t="shared" si="3"/>
        <v>1</v>
      </c>
      <c r="H41" s="36"/>
    </row>
    <row r="42" spans="1:9" s="61" customFormat="1" ht="15" customHeight="1" thickBot="1" x14ac:dyDescent="0.3">
      <c r="A42" s="62" t="s">
        <v>65</v>
      </c>
      <c r="B42" s="62"/>
      <c r="C42" s="58">
        <f>C40+C41</f>
        <v>403676</v>
      </c>
      <c r="D42" s="58">
        <f>D40+D41</f>
        <v>406330</v>
      </c>
      <c r="E42" s="58">
        <f>E40+E41</f>
        <v>422340</v>
      </c>
      <c r="F42" s="58">
        <f>F40+F41</f>
        <v>451550</v>
      </c>
      <c r="G42" s="59">
        <f t="shared" si="3"/>
        <v>1.0462350994361815</v>
      </c>
      <c r="H42" s="60"/>
    </row>
    <row r="43" spans="1:9" ht="13" thickTop="1" x14ac:dyDescent="0.25"/>
  </sheetData>
  <sheetProtection selectLockedCells="1" selectUnlockedCells="1"/>
  <mergeCells count="16">
    <mergeCell ref="A4:G4"/>
    <mergeCell ref="A8:G8"/>
    <mergeCell ref="A24:B24"/>
    <mergeCell ref="A25:A26"/>
    <mergeCell ref="C25:C26"/>
    <mergeCell ref="D25:D26"/>
    <mergeCell ref="E25:E26"/>
    <mergeCell ref="F25:F26"/>
    <mergeCell ref="G25:G26"/>
    <mergeCell ref="A42:B42"/>
    <mergeCell ref="H25:H26"/>
    <mergeCell ref="H28:H29"/>
    <mergeCell ref="A32:B32"/>
    <mergeCell ref="A33:B33"/>
    <mergeCell ref="A35:G35"/>
    <mergeCell ref="A40:B40"/>
  </mergeCells>
  <pageMargins left="0.74791666666666667" right="0.74791666666666667" top="0.98402777777777772" bottom="0.98402777777777772" header="0.51180555555555551" footer="0.51180555555555551"/>
  <pageSetup paperSize="9" scale="95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1.sz. melléklet</vt:lpstr>
      <vt:lpstr>'1.sz. melléklet'!Nyomtatási_terület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2016-03-18T12:25:57Z</dcterms:created>
  <dcterms:modified xsi:type="dcterms:W3CDTF">2016-03-24T13:32:24Z</dcterms:modified>
</cp:coreProperties>
</file>