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 activeTab="12"/>
  </bookViews>
  <sheets>
    <sheet name="1.1.sz.mell." sheetId="1" r:id="rId1"/>
    <sheet name="2.1.sz.mell  " sheetId="2" r:id="rId2"/>
    <sheet name="2.2.sz.mell  " sheetId="3" r:id="rId3"/>
    <sheet name="3.sz.mell.  " sheetId="4" r:id="rId4"/>
    <sheet name="4.sz.mell." sheetId="5" r:id="rId5"/>
    <sheet name="5.sz.mell." sheetId="6" r:id="rId6"/>
    <sheet name="6.sz.mell." sheetId="7" r:id="rId7"/>
    <sheet name="7.sz.mell." sheetId="8" r:id="rId8"/>
    <sheet name="8.1.1. sz. mell" sheetId="9" r:id="rId9"/>
    <sheet name="8.1.2. sz. mell " sheetId="10" r:id="rId10"/>
    <sheet name="8.1.3. sz. mell  " sheetId="11" r:id="rId11"/>
    <sheet name="8.1.4. sz. mell   " sheetId="12" r:id="rId12"/>
    <sheet name="1.sz tájékoztató t." sheetId="13" r:id="rId13"/>
  </sheets>
  <definedNames>
    <definedName name="__xlfn_IFERROR">NA()</definedName>
    <definedName name="Excel_BuiltIn_Print_Area" localSheetId="0">'1.1.sz.mell.'!$A$1:$C$149</definedName>
    <definedName name="Excel_BuiltIn_Print_Area" localSheetId="8">'8.1.1. sz. mell'!$A$1:$E$148</definedName>
    <definedName name="Excel_BuiltIn_Print_Titles" localSheetId="8">'8.1.1. sz. mell'!$1:$6</definedName>
    <definedName name="Excel_BuiltIn_Print_Titles" localSheetId="9">'8.1.2. sz. mell '!$1:$6</definedName>
    <definedName name="Excel_BuiltIn_Print_Titles" localSheetId="10">'8.1.3. sz. mell  '!$1:$6</definedName>
    <definedName name="Excel_BuiltIn_Print_Titles" localSheetId="11">'8.1.4. sz. mell   '!$1:$6</definedName>
    <definedName name="_xlnm.Print_Titles" localSheetId="8">'8.1.1. sz. mell'!$1:$6</definedName>
    <definedName name="_xlnm.Print_Titles" localSheetId="9">'8.1.2. sz. mell '!$1:$6</definedName>
    <definedName name="_xlnm.Print_Titles" localSheetId="10">'8.1.3. sz. mell  '!$1:$6</definedName>
    <definedName name="_xlnm.Print_Titles" localSheetId="11">'8.1.4. sz. mell   '!$1:$6</definedName>
    <definedName name="_xlnm.Print_Area" localSheetId="0">'1.1.sz.mell.'!$A$1:$C$149</definedName>
    <definedName name="_xlnm.Print_Area" localSheetId="8">'8.1.1. sz. mell'!$A$1:$E$148</definedName>
  </definedNames>
  <calcPr calcId="125725" fullCalcOnLoad="1"/>
</workbook>
</file>

<file path=xl/calcChain.xml><?xml version="1.0" encoding="utf-8"?>
<calcChain xmlns="http://schemas.openxmlformats.org/spreadsheetml/2006/main">
  <c r="C84" i="1"/>
  <c r="C123"/>
  <c r="C124"/>
  <c r="C128"/>
  <c r="C138"/>
  <c r="C143" s="1"/>
  <c r="C148"/>
  <c r="C14" i="13"/>
  <c r="D14"/>
  <c r="E14"/>
  <c r="F14"/>
  <c r="G14"/>
  <c r="H14"/>
  <c r="I14"/>
  <c r="J14"/>
  <c r="K14"/>
  <c r="L14"/>
  <c r="M14"/>
  <c r="N14"/>
  <c r="O14"/>
  <c r="C27"/>
  <c r="D27"/>
  <c r="E27"/>
  <c r="F27"/>
  <c r="G27"/>
  <c r="H27"/>
  <c r="I27"/>
  <c r="J27"/>
  <c r="K27"/>
  <c r="L27"/>
  <c r="M27"/>
  <c r="N27"/>
  <c r="O27"/>
  <c r="O28"/>
  <c r="C18" i="2"/>
  <c r="E18"/>
  <c r="C24"/>
  <c r="C28"/>
  <c r="E28"/>
  <c r="C29"/>
  <c r="E29"/>
  <c r="C30"/>
  <c r="E30"/>
  <c r="E17" i="3"/>
  <c r="C18"/>
  <c r="C24"/>
  <c r="C30" s="1"/>
  <c r="C31" s="1"/>
  <c r="E30"/>
  <c r="E31"/>
  <c r="C32"/>
  <c r="E32"/>
  <c r="C33"/>
  <c r="E33"/>
  <c r="F6" i="4"/>
  <c r="F7"/>
  <c r="F8"/>
  <c r="F9"/>
  <c r="F10"/>
  <c r="C11"/>
  <c r="D11"/>
  <c r="E11"/>
  <c r="F11"/>
  <c r="C11" i="5"/>
  <c r="C8" i="6"/>
  <c r="F11" i="7"/>
  <c r="F12"/>
  <c r="F13"/>
  <c r="F14"/>
  <c r="F15"/>
  <c r="F16"/>
  <c r="F17"/>
  <c r="F18"/>
  <c r="F19"/>
  <c r="F20"/>
  <c r="F21"/>
  <c r="F22"/>
  <c r="F23"/>
  <c r="B24"/>
  <c r="D24"/>
  <c r="E24"/>
  <c r="F24"/>
  <c r="F6" i="8"/>
  <c r="F7"/>
  <c r="F8"/>
  <c r="F9"/>
  <c r="F10"/>
  <c r="F11"/>
  <c r="F12"/>
  <c r="F13"/>
  <c r="F14"/>
  <c r="F15"/>
  <c r="F16"/>
  <c r="F17"/>
  <c r="F18"/>
  <c r="F19"/>
  <c r="F20"/>
  <c r="F21"/>
  <c r="F22"/>
  <c r="F23"/>
  <c r="B24"/>
  <c r="D24"/>
  <c r="E24"/>
  <c r="F24"/>
  <c r="C58" i="9"/>
  <c r="C64"/>
  <c r="C68"/>
  <c r="C76"/>
  <c r="C80"/>
  <c r="C87"/>
  <c r="C125"/>
  <c r="C129"/>
  <c r="C139"/>
  <c r="C144" s="1"/>
  <c r="C58" i="10"/>
  <c r="C64"/>
  <c r="C68"/>
  <c r="C76"/>
  <c r="C80"/>
  <c r="C87"/>
  <c r="C126"/>
  <c r="C130"/>
  <c r="C140"/>
  <c r="C145"/>
  <c r="C8" i="11"/>
  <c r="C15"/>
  <c r="C22"/>
  <c r="C30"/>
  <c r="C29" s="1"/>
  <c r="C63" s="1"/>
  <c r="C47"/>
  <c r="C53"/>
  <c r="C58"/>
  <c r="C64"/>
  <c r="C68"/>
  <c r="C86" s="1"/>
  <c r="C76"/>
  <c r="C80"/>
  <c r="C121"/>
  <c r="C124"/>
  <c r="C125"/>
  <c r="C129"/>
  <c r="C144" s="1"/>
  <c r="C145" s="1"/>
  <c r="C134"/>
  <c r="C139"/>
  <c r="C15" i="12"/>
  <c r="C22"/>
  <c r="C63" s="1"/>
  <c r="C87" s="1"/>
  <c r="C47"/>
  <c r="C58"/>
  <c r="C64"/>
  <c r="C68"/>
  <c r="C76"/>
  <c r="C80"/>
  <c r="C86"/>
  <c r="C124"/>
  <c r="C125"/>
  <c r="C129"/>
  <c r="C144" s="1"/>
  <c r="C139"/>
  <c r="C144" i="1" l="1"/>
  <c r="C149"/>
  <c r="C145" i="12"/>
  <c r="C87" i="11"/>
</calcChain>
</file>

<file path=xl/sharedStrings.xml><?xml version="1.0" encoding="utf-8"?>
<sst xmlns="http://schemas.openxmlformats.org/spreadsheetml/2006/main" count="1712" uniqueCount="421">
  <si>
    <t>B E V É T E L E K</t>
  </si>
  <si>
    <t>1. sz. táblázat</t>
  </si>
  <si>
    <t>forintban</t>
  </si>
  <si>
    <t>Sor-
szám</t>
  </si>
  <si>
    <t>Bevételi jogcím</t>
  </si>
  <si>
    <t>2021. évi előirányzat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</si>
  <si>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</si>
  <si>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</si>
  <si>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</si>
  <si>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</si>
  <si>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</si>
  <si>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Falugondnoki szolgálat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</si>
  <si>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</si>
  <si>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</si>
  <si>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</si>
  <si>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</si>
  <si>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</si>
  <si>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</si>
  <si>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</si>
  <si>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</si>
  <si>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</si>
  <si>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</si>
  <si>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</si>
  <si>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</si>
  <si>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</si>
  <si>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>Pénzeszköz átvétel TB alaptól</t>
  </si>
  <si>
    <t>2.3.</t>
  </si>
  <si>
    <t>Pénzeszköz átvétel Elkülönített alaptól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</si>
  <si>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</si>
  <si>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</si>
  <si>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</si>
  <si>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</si>
  <si>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</si>
  <si>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</si>
  <si>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</si>
  <si>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</si>
  <si>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</si>
  <si>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</si>
  <si>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</si>
  <si>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</si>
  <si>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</si>
  <si>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</si>
  <si>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</si>
  <si>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</si>
  <si>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</si>
  <si>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</si>
  <si>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</si>
  <si>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</si>
  <si>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</si>
  <si>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</si>
  <si>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</si>
  <si>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</si>
  <si>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</si>
  <si>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</si>
  <si>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</si>
  <si>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</si>
  <si>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</si>
  <si>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</si>
  <si>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</si>
  <si>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</si>
  <si>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</si>
  <si>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</si>
  <si>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</si>
  <si>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</si>
  <si>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</si>
  <si>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</si>
  <si>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</si>
  <si>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</si>
  <si>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</si>
  <si>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</si>
  <si>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</si>
  <si>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</si>
  <si>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</si>
  <si>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</si>
  <si>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</si>
  <si>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</si>
  <si>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</si>
  <si>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</si>
  <si>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</si>
  <si>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</si>
  <si>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</si>
  <si>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</si>
  <si>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</si>
  <si>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</si>
  <si>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</si>
  <si>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</si>
  <si>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</si>
  <si>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</si>
  <si>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</si>
  <si>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</si>
  <si>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</si>
  <si>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</si>
  <si>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</si>
  <si>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</si>
  <si>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</si>
  <si>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</si>
  <si>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</si>
  <si>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</si>
  <si>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</si>
  <si>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</si>
  <si>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</si>
  <si>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</si>
  <si>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</si>
  <si>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</si>
  <si>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</si>
  <si>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</si>
  <si>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</si>
  <si>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</si>
  <si>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</si>
  <si>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</si>
  <si>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</si>
  <si>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</si>
  <si>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</si>
  <si>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</si>
  <si>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</si>
  <si>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</si>
  <si>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</si>
  <si>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</si>
  <si>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</si>
  <si>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</si>
  <si>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</si>
  <si>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</si>
  <si>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</si>
  <si>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</si>
  <si>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</si>
  <si>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</si>
  <si>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</si>
  <si>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</si>
  <si>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</si>
  <si>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</si>
  <si>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</si>
  <si>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</si>
  <si>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</si>
  <si>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</si>
  <si>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</si>
  <si>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</si>
  <si>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</si>
  <si>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</si>
  <si>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</si>
  <si>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</si>
  <si>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</si>
  <si>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</si>
  <si>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</si>
  <si>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</si>
  <si>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</si>
  <si>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</si>
  <si>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</si>
  <si>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</si>
  <si>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</si>
  <si>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</si>
  <si>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</si>
  <si>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</si>
  <si>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</si>
  <si>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</si>
  <si>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</si>
  <si>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</si>
  <si>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</si>
  <si>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</si>
  <si>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</si>
  <si>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</si>
  <si>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</si>
  <si>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</si>
  <si>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</si>
  <si>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</si>
  <si>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</si>
  <si>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</si>
  <si>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</si>
  <si>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</si>
  <si>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Ezer forintban</t>
  </si>
  <si>
    <t>Kiadási jogcímek</t>
  </si>
  <si>
    <r>
      <rPr>
        <b/>
        <sz val="8"/>
        <rFont val="Times New Roman CE"/>
        <family val="1"/>
        <charset val="238"/>
      </rPr>
      <t xml:space="preserve">   Működési költségvetés kiadásai </t>
    </r>
    <r>
      <rPr>
        <sz val="8"/>
        <rFont val="Times New Roman C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</si>
  <si>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</si>
  <si>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</si>
  <si>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</si>
  <si>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</si>
  <si>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</si>
  <si>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</si>
  <si>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</si>
  <si>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</si>
  <si>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</si>
  <si>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</si>
  <si>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</si>
  <si>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</si>
  <si>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</si>
  <si>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</si>
  <si>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</si>
  <si>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</si>
  <si>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</si>
  <si>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</si>
  <si>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</si>
  <si>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</si>
  <si>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</si>
  <si>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</si>
  <si>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</si>
  <si>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</si>
  <si>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</si>
  <si>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rPr>
        <b/>
        <sz val="8"/>
        <rFont val="Times New Roman CE"/>
        <family val="1"/>
        <charset val="238"/>
      </rPr>
      <t xml:space="preserve">   Felhalmozási költségvetés kiadásai </t>
    </r>
    <r>
      <rPr>
        <sz val="8"/>
        <rFont val="Times New Roman C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</si>
  <si>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</si>
  <si>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</si>
  <si>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</si>
  <si>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</si>
  <si>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</si>
  <si>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</si>
  <si>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</si>
  <si>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</si>
  <si>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</si>
  <si>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</si>
  <si>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</si>
  <si>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</si>
  <si>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</si>
  <si>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</si>
  <si>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</si>
  <si>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</si>
  <si>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</si>
  <si>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</si>
  <si>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</si>
  <si>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</si>
  <si>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</si>
  <si>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</si>
  <si>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</si>
  <si>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</si>
  <si>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</si>
  <si>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</si>
  <si>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</si>
  <si>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</si>
  <si>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</si>
  <si>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</si>
  <si>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</si>
  <si>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</si>
  <si>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</si>
  <si>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</si>
  <si>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</si>
  <si>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</si>
  <si>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</si>
  <si>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</si>
  <si>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</si>
  <si>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</si>
  <si>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</si>
  <si>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</si>
  <si>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</si>
  <si>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</si>
  <si>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</si>
  <si>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</si>
  <si>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</si>
  <si>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</si>
  <si>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</si>
  <si>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</si>
  <si>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</si>
  <si>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 xml:space="preserve">2.1. melléklet az 1/2021.(III.05.) önkormányzati rendelethez     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</si>
  <si>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</si>
  <si>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</si>
  <si>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</si>
  <si>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</si>
  <si>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</si>
  <si>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</si>
  <si>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</si>
  <si>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</si>
  <si>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</si>
  <si>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</si>
  <si>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</si>
  <si>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</si>
  <si>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</si>
  <si>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</si>
  <si>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</si>
  <si>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</si>
  <si>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</si>
  <si>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</si>
  <si>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</si>
  <si>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</si>
  <si>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</si>
  <si>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</si>
  <si>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</si>
  <si>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</si>
  <si>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</si>
  <si>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</si>
  <si>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</si>
  <si>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</si>
  <si>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</si>
  <si>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</si>
  <si>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</si>
  <si>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</si>
  <si>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</si>
  <si>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</si>
  <si>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</si>
  <si>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</si>
  <si>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</si>
  <si>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Államháztartáson belüli megelőlegezés visszafizetése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</si>
  <si>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</si>
  <si>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</si>
  <si>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</si>
  <si>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</si>
  <si>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</si>
  <si>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</si>
  <si>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</si>
  <si>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</si>
  <si>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</si>
  <si>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</si>
  <si>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</si>
  <si>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</si>
  <si>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</si>
  <si>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</si>
  <si>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(Önkormányzati szinten)</t>
  </si>
  <si>
    <t xml:space="preserve">2.2. melléklet az  1./2021. (III.05.) önkormányzati rendelethez     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</si>
  <si>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</si>
  <si>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</si>
  <si>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</si>
  <si>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</si>
  <si>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</si>
  <si>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</si>
  <si>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</si>
  <si>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</si>
  <si>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</si>
  <si>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</si>
  <si>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</si>
  <si>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</si>
  <si>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</si>
  <si>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</si>
  <si>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</si>
  <si>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</si>
  <si>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</si>
  <si>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</si>
  <si>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</si>
  <si>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</si>
  <si>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</si>
  <si>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</si>
  <si>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</si>
  <si>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</si>
  <si>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</si>
  <si>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</si>
  <si>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</si>
  <si>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</si>
  <si>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</si>
  <si>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</si>
  <si>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</si>
  <si>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</si>
  <si>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</si>
  <si>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Várkesző Önkormányzat adósságot keletkeztető ügyletekből és kezességvállalásokból fennálló kötelezettségei</t>
  </si>
  <si>
    <t>Sor-szám</t>
  </si>
  <si>
    <t>MEGNEVEZÉS</t>
  </si>
  <si>
    <t>Évek</t>
  </si>
  <si>
    <t>Összesen
(6=3+4+5)</t>
  </si>
  <si>
    <t>Nemleges</t>
  </si>
  <si>
    <t xml:space="preserve">   </t>
  </si>
  <si>
    <t>ÖSSZES KÖTELEZETTSÉG</t>
  </si>
  <si>
    <t>Várkesző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</si>
  <si>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</si>
  <si>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</si>
  <si>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</si>
  <si>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</si>
  <si>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</si>
  <si>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</si>
  <si>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</si>
  <si>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</si>
  <si>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</si>
  <si>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Várkesző Önkormányzat 2021. évi adósságot keletkeztető fejlesztési céljai</t>
  </si>
  <si>
    <t>Fejlesztési cél leírása</t>
  </si>
  <si>
    <t>Fejlesztés várható kiadása</t>
  </si>
  <si>
    <t>ADÓSSÁGOT KELETKEZTETŐ ÜGYLETEK VÁRHATÓ EGYÜTTES ÖSSZEGE</t>
  </si>
  <si>
    <t>Beruházási (felhalmozási) kiadások előirányzata beruházásonként</t>
  </si>
  <si>
    <t>Beruházás  megnevezése</t>
  </si>
  <si>
    <t>Teljes költség</t>
  </si>
  <si>
    <t>Kivitelezés kezdési és befejezési éve</t>
  </si>
  <si>
    <t>Felhasználás
2020. XII.31-ig</t>
  </si>
  <si>
    <t xml:space="preserve">
2021. év utáni szükséglet
</t>
  </si>
  <si>
    <t>6=(2-4-5)</t>
  </si>
  <si>
    <t>Rekreációs tér kialakítása</t>
  </si>
  <si>
    <t>2020-2021</t>
  </si>
  <si>
    <t>ÖSSZESEN:</t>
  </si>
  <si>
    <t>Felújítási kiadások előirányzata felújításonként</t>
  </si>
  <si>
    <t>Felújítás  megnevezése</t>
  </si>
  <si>
    <t>2021. év utáni szükséglet
(6=2 - 4 - 5)</t>
  </si>
  <si>
    <t>MFP Közösségi tér átalakítás  Várkesző 1hrsz.</t>
  </si>
  <si>
    <t xml:space="preserve"> </t>
  </si>
  <si>
    <t>Önkormányzat</t>
  </si>
  <si>
    <t>01</t>
  </si>
  <si>
    <t>Feladat megnevezése</t>
  </si>
  <si>
    <t>Összes bevétel, kiadás</t>
  </si>
  <si>
    <t>Száma</t>
  </si>
  <si>
    <t>Előirányzat-csoport, kiemelt előirányzat megnevezése</t>
  </si>
  <si>
    <t>Előirányzat</t>
  </si>
  <si>
    <t xml:space="preserve"> 10.</t>
  </si>
  <si>
    <t>BEVÉTELEK ÖSSZESEN: (9+16)</t>
  </si>
  <si>
    <t>Intézményfinanszíozás</t>
  </si>
  <si>
    <t xml:space="preserve"> - az 1.6-ből: - Elvonások és befizetések</t>
  </si>
  <si>
    <t>Éves engedélyezett létszám előirányzat (fő)</t>
  </si>
  <si>
    <t>Közfoglalkoztatottak létszáma (fő)</t>
  </si>
  <si>
    <t>8.1.2. melléklet az 1/2021. (III.05.) önkormányzati rendelethez</t>
  </si>
  <si>
    <t>Kötelező feladatok bevételei, kiadása</t>
  </si>
  <si>
    <t>Intézményfinanszírozás</t>
  </si>
  <si>
    <t>1.6</t>
  </si>
  <si>
    <t xml:space="preserve">  </t>
  </si>
  <si>
    <t>8.1.3. melléklet az 1/2021. (III.05.) önkormányzati rendelethez</t>
  </si>
  <si>
    <t>Önként vállalt feladatok bevételei, kiadása</t>
  </si>
  <si>
    <t>Önkormányzatok egyes köznevelési feladatainak támogatása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</si>
  <si>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</si>
  <si>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</si>
  <si>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8.1.4. melléklet a 1/2021. (III.05.) önkormányzati rendelethez</t>
  </si>
  <si>
    <t>Állami (államigazgatási) feladatok bevételei, kiadása</t>
  </si>
  <si>
    <t>Előirányzat-felhasználási terv
2021. évre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</si>
  <si>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</si>
  <si>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</si>
  <si>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</si>
  <si>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</si>
  <si>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</si>
  <si>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</si>
  <si>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</si>
  <si>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</si>
  <si>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</si>
  <si>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</si>
  <si>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</si>
  <si>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</si>
  <si>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</si>
  <si>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>Működési célú támogatások ÁH-on belül</t>
  </si>
  <si>
    <t>Felhalmozási célú támogatások ÁH-on belül</t>
  </si>
  <si>
    <t>Működési bevételek</t>
  </si>
  <si>
    <t>Felhalmozási célú átvett pénzeszközök</t>
  </si>
  <si>
    <t>Finanszírozási bevételek</t>
  </si>
  <si>
    <t>Bevételek összesen:</t>
  </si>
  <si>
    <t xml:space="preserve"> Egyéb működési célú kiadások</t>
  </si>
  <si>
    <t>Finanszírozási kiadások</t>
  </si>
  <si>
    <t>Kiadások összesen:</t>
  </si>
</sst>
</file>

<file path=xl/styles.xml><?xml version="1.0" encoding="utf-8"?>
<styleSheet xmlns="http://schemas.openxmlformats.org/spreadsheetml/2006/main">
  <numFmts count="4">
    <numFmt numFmtId="164" formatCode="#,###"/>
    <numFmt numFmtId="165" formatCode="_-* #,##0.00\ _F_t_-;\-* #,##0.00\ _F_t_-;_-* \-??\ _F_t_-;_-@_-"/>
    <numFmt numFmtId="166" formatCode="_-* #,##0\ _F_t_-;\-* #,##0\ _F_t_-;_-* \-??\ _F_t_-;_-@_-"/>
    <numFmt numFmtId="167" formatCode="mmm\ d/"/>
  </numFmts>
  <fonts count="38">
    <font>
      <sz val="10"/>
      <name val="Times New Roman CE"/>
      <family val="1"/>
      <charset val="238"/>
    </font>
    <font>
      <sz val="10"/>
      <color indexed="9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0"/>
      <color indexed="16"/>
      <name val="Times New Roman CE"/>
      <family val="1"/>
      <charset val="238"/>
    </font>
    <font>
      <b/>
      <sz val="10"/>
      <color indexed="9"/>
      <name val="Times New Roman CE"/>
      <family val="1"/>
      <charset val="238"/>
    </font>
    <font>
      <i/>
      <sz val="10"/>
      <color indexed="23"/>
      <name val="Times New Roman CE"/>
      <family val="1"/>
      <charset val="238"/>
    </font>
    <font>
      <sz val="10"/>
      <color indexed="17"/>
      <name val="Times New Roman CE"/>
      <family val="1"/>
      <charset val="238"/>
    </font>
    <font>
      <sz val="18"/>
      <color indexed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b/>
      <sz val="24"/>
      <color indexed="8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u/>
      <sz val="12"/>
      <color indexed="20"/>
      <name val="Times New Roman CE"/>
      <family val="1"/>
      <charset val="238"/>
    </font>
    <font>
      <sz val="10"/>
      <color indexed="19"/>
      <name val="Times New Roman CE"/>
      <family val="1"/>
      <charset val="238"/>
    </font>
    <font>
      <sz val="12"/>
      <name val="Times New Roman CE"/>
      <family val="1"/>
      <charset val="238"/>
    </font>
    <font>
      <sz val="10"/>
      <color indexed="63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4"/>
      <color indexed="10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Times New Roman"/>
      <family val="1"/>
      <charset val="238"/>
    </font>
    <font>
      <sz val="11"/>
      <name val="Calibri"/>
      <family val="2"/>
      <charset val="238"/>
    </font>
    <font>
      <sz val="9"/>
      <name val="Times New Roman CE"/>
      <family val="1"/>
      <charset val="238"/>
    </font>
    <font>
      <i/>
      <sz val="11"/>
      <name val="Times New Roman CE"/>
      <family val="1"/>
      <charset val="238"/>
    </font>
    <font>
      <sz val="10"/>
      <name val="Times New Roman CE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</borders>
  <cellStyleXfs count="22">
    <xf numFmtId="0" fontId="0" fillId="0" borderId="0"/>
    <xf numFmtId="165" fontId="37" fillId="0" borderId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13" fillId="0" borderId="0"/>
    <xf numFmtId="0" fontId="14" fillId="8" borderId="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7">
    <xf numFmtId="0" fontId="0" fillId="0" borderId="0" xfId="0"/>
    <xf numFmtId="0" fontId="13" fillId="0" borderId="0" xfId="16" applyFont="1" applyFill="1" applyProtection="1"/>
    <xf numFmtId="0" fontId="13" fillId="0" borderId="0" xfId="16" applyFont="1" applyFill="1" applyAlignment="1" applyProtection="1">
      <alignment horizontal="right" vertical="center" indent="1"/>
    </xf>
    <xf numFmtId="0" fontId="13" fillId="0" borderId="0" xfId="16" applyFill="1" applyProtection="1"/>
    <xf numFmtId="0" fontId="17" fillId="0" borderId="2" xfId="0" applyFont="1" applyFill="1" applyBorder="1" applyAlignment="1" applyProtection="1">
      <alignment horizontal="right" vertical="center"/>
    </xf>
    <xf numFmtId="0" fontId="18" fillId="0" borderId="3" xfId="16" applyFont="1" applyFill="1" applyBorder="1" applyAlignment="1" applyProtection="1">
      <alignment horizontal="center" vertical="center" wrapText="1"/>
    </xf>
    <xf numFmtId="0" fontId="18" fillId="0" borderId="4" xfId="16" applyFont="1" applyFill="1" applyBorder="1" applyAlignment="1" applyProtection="1">
      <alignment horizontal="center" vertical="center" wrapText="1"/>
    </xf>
    <xf numFmtId="0" fontId="18" fillId="0" borderId="5" xfId="16" applyFont="1" applyFill="1" applyBorder="1" applyAlignment="1" applyProtection="1">
      <alignment horizontal="center" vertical="center" wrapText="1"/>
    </xf>
    <xf numFmtId="0" fontId="19" fillId="0" borderId="6" xfId="16" applyFont="1" applyFill="1" applyBorder="1" applyAlignment="1" applyProtection="1">
      <alignment horizontal="center" vertical="center" wrapText="1"/>
    </xf>
    <xf numFmtId="0" fontId="19" fillId="0" borderId="7" xfId="16" applyFont="1" applyFill="1" applyBorder="1" applyAlignment="1" applyProtection="1">
      <alignment horizontal="center" vertical="center" wrapText="1"/>
    </xf>
    <xf numFmtId="0" fontId="19" fillId="0" borderId="8" xfId="16" applyFont="1" applyFill="1" applyBorder="1" applyAlignment="1" applyProtection="1">
      <alignment horizontal="center" vertical="center" wrapText="1"/>
    </xf>
    <xf numFmtId="0" fontId="20" fillId="0" borderId="0" xfId="16" applyFont="1" applyFill="1" applyProtection="1"/>
    <xf numFmtId="0" fontId="19" fillId="0" borderId="3" xfId="16" applyFont="1" applyFill="1" applyBorder="1" applyAlignment="1" applyProtection="1">
      <alignment horizontal="left" vertical="center" wrapText="1" indent="1"/>
    </xf>
    <xf numFmtId="0" fontId="19" fillId="0" borderId="4" xfId="16" applyFont="1" applyFill="1" applyBorder="1" applyAlignment="1" applyProtection="1">
      <alignment horizontal="left" vertical="center" wrapText="1" indent="1"/>
    </xf>
    <xf numFmtId="164" fontId="19" fillId="0" borderId="5" xfId="16" applyNumberFormat="1" applyFont="1" applyFill="1" applyBorder="1" applyAlignment="1" applyProtection="1">
      <alignment horizontal="right" vertical="center" wrapText="1" indent="1"/>
    </xf>
    <xf numFmtId="0" fontId="0" fillId="0" borderId="0" xfId="16" applyFont="1" applyFill="1" applyProtection="1"/>
    <xf numFmtId="49" fontId="20" fillId="0" borderId="9" xfId="16" applyNumberFormat="1" applyFont="1" applyFill="1" applyBorder="1" applyAlignment="1" applyProtection="1">
      <alignment horizontal="left" vertical="center" wrapText="1" indent="1"/>
    </xf>
    <xf numFmtId="0" fontId="21" fillId="0" borderId="10" xfId="0" applyFont="1" applyBorder="1" applyAlignment="1" applyProtection="1">
      <alignment horizontal="left" wrapText="1" indent="1"/>
    </xf>
    <xf numFmtId="164" fontId="20" fillId="0" borderId="11" xfId="16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12" xfId="16" applyNumberFormat="1" applyFont="1" applyFill="1" applyBorder="1" applyAlignment="1" applyProtection="1">
      <alignment horizontal="left" vertical="center" wrapText="1" indent="1"/>
    </xf>
    <xf numFmtId="0" fontId="21" fillId="0" borderId="13" xfId="0" applyFont="1" applyBorder="1" applyAlignment="1" applyProtection="1">
      <alignment horizontal="left" wrapText="1" indent="1"/>
    </xf>
    <xf numFmtId="164" fontId="20" fillId="0" borderId="14" xfId="16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15" xfId="16" applyNumberFormat="1" applyFont="1" applyFill="1" applyBorder="1" applyAlignment="1" applyProtection="1">
      <alignment horizontal="left" vertical="center" wrapText="1" indent="1"/>
    </xf>
    <xf numFmtId="0" fontId="21" fillId="0" borderId="16" xfId="0" applyFont="1" applyBorder="1" applyAlignment="1" applyProtection="1">
      <alignment horizontal="left" wrapText="1" indent="1"/>
    </xf>
    <xf numFmtId="0" fontId="22" fillId="0" borderId="4" xfId="0" applyFont="1" applyBorder="1" applyAlignment="1" applyProtection="1">
      <alignment horizontal="left" vertical="center" wrapText="1" indent="1"/>
    </xf>
    <xf numFmtId="0" fontId="0" fillId="0" borderId="0" xfId="16" applyFont="1" applyFill="1" applyBorder="1" applyProtection="1"/>
    <xf numFmtId="164" fontId="20" fillId="0" borderId="17" xfId="16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1" xfId="16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 applyProtection="1">
      <alignment wrapText="1"/>
    </xf>
    <xf numFmtId="0" fontId="21" fillId="0" borderId="16" xfId="0" applyFont="1" applyBorder="1" applyAlignment="1" applyProtection="1">
      <alignment wrapText="1"/>
    </xf>
    <xf numFmtId="164" fontId="20" fillId="0" borderId="18" xfId="16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9" xfId="0" applyFont="1" applyBorder="1" applyAlignment="1" applyProtection="1">
      <alignment wrapText="1"/>
    </xf>
    <xf numFmtId="0" fontId="21" fillId="0" borderId="12" xfId="0" applyFont="1" applyBorder="1" applyAlignment="1" applyProtection="1">
      <alignment wrapText="1"/>
    </xf>
    <xf numFmtId="0" fontId="21" fillId="0" borderId="15" xfId="0" applyFont="1" applyBorder="1" applyAlignment="1" applyProtection="1">
      <alignment wrapText="1"/>
    </xf>
    <xf numFmtId="164" fontId="19" fillId="0" borderId="5" xfId="16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4" xfId="0" applyFont="1" applyBorder="1" applyAlignment="1" applyProtection="1">
      <alignment wrapText="1"/>
    </xf>
    <xf numFmtId="0" fontId="22" fillId="0" borderId="19" xfId="0" applyFont="1" applyBorder="1" applyAlignment="1" applyProtection="1">
      <alignment wrapText="1"/>
    </xf>
    <xf numFmtId="164" fontId="19" fillId="9" borderId="20" xfId="16" applyNumberFormat="1" applyFont="1" applyFill="1" applyBorder="1" applyAlignment="1" applyProtection="1">
      <alignment horizontal="right" vertical="center" wrapText="1" indent="1"/>
    </xf>
    <xf numFmtId="0" fontId="15" fillId="0" borderId="0" xfId="16" applyFont="1" applyFill="1" applyBorder="1" applyAlignment="1" applyProtection="1">
      <alignment horizontal="center" vertical="center" wrapText="1"/>
    </xf>
    <xf numFmtId="0" fontId="15" fillId="0" borderId="0" xfId="16" applyFont="1" applyFill="1" applyBorder="1" applyAlignment="1" applyProtection="1">
      <alignment vertical="center" wrapText="1"/>
    </xf>
    <xf numFmtId="164" fontId="15" fillId="0" borderId="0" xfId="16" applyNumberFormat="1" applyFont="1" applyFill="1" applyBorder="1" applyAlignment="1" applyProtection="1">
      <alignment horizontal="right" vertical="center" wrapText="1" indent="1"/>
    </xf>
    <xf numFmtId="0" fontId="17" fillId="0" borderId="2" xfId="0" applyFont="1" applyFill="1" applyBorder="1" applyAlignment="1" applyProtection="1">
      <alignment horizontal="right"/>
    </xf>
    <xf numFmtId="0" fontId="13" fillId="0" borderId="0" xfId="16" applyFill="1" applyAlignment="1" applyProtection="1"/>
    <xf numFmtId="0" fontId="19" fillId="0" borderId="3" xfId="16" applyFont="1" applyFill="1" applyBorder="1" applyAlignment="1" applyProtection="1">
      <alignment horizontal="center" vertical="center" wrapText="1"/>
    </xf>
    <xf numFmtId="0" fontId="19" fillId="0" borderId="4" xfId="16" applyFont="1" applyFill="1" applyBorder="1" applyAlignment="1" applyProtection="1">
      <alignment horizontal="center" vertical="center" wrapText="1"/>
    </xf>
    <xf numFmtId="0" fontId="19" fillId="0" borderId="5" xfId="16" applyFont="1" applyFill="1" applyBorder="1" applyAlignment="1" applyProtection="1">
      <alignment horizontal="center" vertical="center" wrapText="1"/>
    </xf>
    <xf numFmtId="0" fontId="19" fillId="0" borderId="6" xfId="16" applyFont="1" applyFill="1" applyBorder="1" applyAlignment="1" applyProtection="1">
      <alignment horizontal="left" vertical="center" wrapText="1" indent="1"/>
    </xf>
    <xf numFmtId="0" fontId="19" fillId="0" borderId="7" xfId="16" applyFont="1" applyFill="1" applyBorder="1" applyAlignment="1" applyProtection="1">
      <alignment vertical="center" wrapText="1"/>
    </xf>
    <xf numFmtId="164" fontId="19" fillId="0" borderId="8" xfId="16" applyNumberFormat="1" applyFont="1" applyFill="1" applyBorder="1" applyAlignment="1" applyProtection="1">
      <alignment horizontal="right" vertical="center" wrapText="1" indent="1"/>
    </xf>
    <xf numFmtId="49" fontId="20" fillId="0" borderId="21" xfId="16" applyNumberFormat="1" applyFont="1" applyFill="1" applyBorder="1" applyAlignment="1" applyProtection="1">
      <alignment horizontal="left" vertical="center" wrapText="1" indent="1"/>
    </xf>
    <xf numFmtId="0" fontId="20" fillId="0" borderId="22" xfId="16" applyFont="1" applyFill="1" applyBorder="1" applyAlignment="1" applyProtection="1">
      <alignment horizontal="left" vertical="center" wrapText="1" indent="1"/>
    </xf>
    <xf numFmtId="0" fontId="20" fillId="0" borderId="13" xfId="16" applyFont="1" applyFill="1" applyBorder="1" applyAlignment="1" applyProtection="1">
      <alignment horizontal="left" vertical="center" wrapText="1" indent="1"/>
    </xf>
    <xf numFmtId="0" fontId="20" fillId="0" borderId="23" xfId="16" applyFont="1" applyFill="1" applyBorder="1" applyAlignment="1" applyProtection="1">
      <alignment horizontal="left" vertical="center" wrapText="1" indent="1"/>
    </xf>
    <xf numFmtId="0" fontId="20" fillId="0" borderId="0" xfId="16" applyFont="1" applyFill="1" applyBorder="1" applyAlignment="1" applyProtection="1">
      <alignment horizontal="left" vertical="center" wrapText="1" indent="1"/>
    </xf>
    <xf numFmtId="0" fontId="20" fillId="0" borderId="13" xfId="16" applyFont="1" applyFill="1" applyBorder="1" applyAlignment="1" applyProtection="1">
      <alignment horizontal="left" indent="6"/>
    </xf>
    <xf numFmtId="0" fontId="20" fillId="0" borderId="13" xfId="16" applyFont="1" applyFill="1" applyBorder="1" applyAlignment="1" applyProtection="1">
      <alignment horizontal="left" vertical="center" wrapText="1" indent="6"/>
    </xf>
    <xf numFmtId="49" fontId="20" fillId="0" borderId="24" xfId="16" applyNumberFormat="1" applyFont="1" applyFill="1" applyBorder="1" applyAlignment="1" applyProtection="1">
      <alignment horizontal="left" vertical="center" wrapText="1" indent="1"/>
    </xf>
    <xf numFmtId="0" fontId="20" fillId="0" borderId="16" xfId="16" applyFont="1" applyFill="1" applyBorder="1" applyAlignment="1" applyProtection="1">
      <alignment horizontal="left" vertical="center" wrapText="1" indent="6"/>
    </xf>
    <xf numFmtId="49" fontId="20" fillId="0" borderId="25" xfId="16" applyNumberFormat="1" applyFont="1" applyFill="1" applyBorder="1" applyAlignment="1" applyProtection="1">
      <alignment horizontal="left" vertical="center" wrapText="1" indent="1"/>
    </xf>
    <xf numFmtId="0" fontId="20" fillId="0" borderId="26" xfId="16" applyFont="1" applyFill="1" applyBorder="1" applyAlignment="1" applyProtection="1">
      <alignment horizontal="left" vertical="center" wrapText="1" indent="6"/>
    </xf>
    <xf numFmtId="164" fontId="20" fillId="0" borderId="27" xfId="1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4" xfId="16" applyFont="1" applyFill="1" applyBorder="1" applyAlignment="1" applyProtection="1">
      <alignment vertical="center" wrapText="1"/>
    </xf>
    <xf numFmtId="0" fontId="20" fillId="0" borderId="16" xfId="16" applyFont="1" applyFill="1" applyBorder="1" applyAlignment="1" applyProtection="1">
      <alignment horizontal="left" vertical="center" wrapText="1" indent="1"/>
    </xf>
    <xf numFmtId="164" fontId="20" fillId="0" borderId="28" xfId="16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6" xfId="0" applyFont="1" applyBorder="1" applyAlignment="1" applyProtection="1">
      <alignment horizontal="left" vertical="center" wrapText="1" indent="1"/>
    </xf>
    <xf numFmtId="0" fontId="21" fillId="0" borderId="13" xfId="0" applyFont="1" applyBorder="1" applyAlignment="1" applyProtection="1">
      <alignment horizontal="left" vertical="center" wrapText="1" indent="1"/>
    </xf>
    <xf numFmtId="0" fontId="20" fillId="0" borderId="10" xfId="16" applyFont="1" applyFill="1" applyBorder="1" applyAlignment="1" applyProtection="1">
      <alignment horizontal="left" vertical="center" wrapText="1" indent="6"/>
    </xf>
    <xf numFmtId="164" fontId="20" fillId="0" borderId="29" xfId="16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0" xfId="16" applyFont="1" applyFill="1" applyBorder="1" applyAlignment="1" applyProtection="1">
      <alignment horizontal="left" vertical="center" wrapText="1" indent="1"/>
    </xf>
    <xf numFmtId="0" fontId="20" fillId="0" borderId="30" xfId="16" applyFont="1" applyFill="1" applyBorder="1" applyAlignment="1" applyProtection="1">
      <alignment horizontal="left" vertical="center" wrapText="1" indent="1"/>
    </xf>
    <xf numFmtId="164" fontId="22" fillId="0" borderId="5" xfId="0" applyNumberFormat="1" applyFont="1" applyBorder="1" applyAlignment="1" applyProtection="1">
      <alignment horizontal="right" vertical="center" wrapText="1" indent="1"/>
    </xf>
    <xf numFmtId="164" fontId="23" fillId="0" borderId="5" xfId="0" applyNumberFormat="1" applyFont="1" applyBorder="1" applyAlignment="1" applyProtection="1">
      <alignment horizontal="right" vertical="center" wrapText="1" indent="1"/>
    </xf>
    <xf numFmtId="0" fontId="24" fillId="0" borderId="0" xfId="16" applyFont="1" applyFill="1" applyProtection="1"/>
    <xf numFmtId="0" fontId="15" fillId="0" borderId="0" xfId="16" applyFont="1" applyFill="1" applyProtection="1"/>
    <xf numFmtId="0" fontId="22" fillId="0" borderId="19" xfId="0" applyFont="1" applyBorder="1" applyAlignment="1" applyProtection="1">
      <alignment horizontal="left" vertical="center" wrapText="1" indent="1"/>
    </xf>
    <xf numFmtId="0" fontId="23" fillId="0" borderId="31" xfId="0" applyFont="1" applyBorder="1" applyAlignment="1" applyProtection="1">
      <alignment horizontal="left" vertical="center" wrapText="1" indent="1"/>
    </xf>
    <xf numFmtId="0" fontId="13" fillId="0" borderId="0" xfId="16" applyFill="1" applyAlignment="1" applyProtection="1">
      <alignment vertical="top"/>
    </xf>
    <xf numFmtId="0" fontId="13" fillId="0" borderId="0" xfId="16" applyFill="1" applyBorder="1" applyProtection="1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17" fillId="0" borderId="0" xfId="0" applyNumberFormat="1" applyFont="1" applyFill="1" applyAlignment="1" applyProtection="1">
      <alignment horizontal="right" vertical="center"/>
    </xf>
    <xf numFmtId="164" fontId="18" fillId="0" borderId="3" xfId="0" applyNumberFormat="1" applyFont="1" applyFill="1" applyBorder="1" applyAlignment="1" applyProtection="1">
      <alignment horizontal="center" vertical="center" wrapText="1"/>
    </xf>
    <xf numFmtId="164" fontId="18" fillId="0" borderId="4" xfId="0" applyNumberFormat="1" applyFont="1" applyFill="1" applyBorder="1" applyAlignment="1" applyProtection="1">
      <alignment horizontal="center" vertical="center" wrapText="1"/>
    </xf>
    <xf numFmtId="164" fontId="18" fillId="0" borderId="5" xfId="0" applyNumberFormat="1" applyFont="1" applyFill="1" applyBorder="1" applyAlignment="1" applyProtection="1">
      <alignment horizontal="center" vertical="center" wrapText="1"/>
    </xf>
    <xf numFmtId="164" fontId="26" fillId="0" borderId="0" xfId="0" applyNumberFormat="1" applyFont="1" applyFill="1" applyAlignment="1" applyProtection="1">
      <alignment horizontal="center" vertical="center" wrapText="1"/>
    </xf>
    <xf numFmtId="164" fontId="19" fillId="0" borderId="32" xfId="0" applyNumberFormat="1" applyFont="1" applyFill="1" applyBorder="1" applyAlignment="1" applyProtection="1">
      <alignment horizontal="center" vertical="center" wrapText="1"/>
    </xf>
    <xf numFmtId="164" fontId="19" fillId="0" borderId="3" xfId="0" applyNumberFormat="1" applyFont="1" applyFill="1" applyBorder="1" applyAlignment="1" applyProtection="1">
      <alignment horizontal="center" vertical="center" wrapText="1"/>
    </xf>
    <xf numFmtId="164" fontId="19" fillId="0" borderId="4" xfId="0" applyNumberFormat="1" applyFont="1" applyFill="1" applyBorder="1" applyAlignment="1" applyProtection="1">
      <alignment horizontal="center" vertical="center" wrapText="1"/>
    </xf>
    <xf numFmtId="164" fontId="19" fillId="0" borderId="5" xfId="0" applyNumberFormat="1" applyFont="1" applyFill="1" applyBorder="1" applyAlignment="1" applyProtection="1">
      <alignment horizontal="center" vertical="center" wrapText="1"/>
    </xf>
    <xf numFmtId="164" fontId="19" fillId="0" borderId="0" xfId="0" applyNumberFormat="1" applyFont="1" applyFill="1" applyAlignment="1" applyProtection="1">
      <alignment horizontal="center" vertical="center" wrapText="1"/>
    </xf>
    <xf numFmtId="164" fontId="0" fillId="0" borderId="33" xfId="0" applyNumberFormat="1" applyFont="1" applyFill="1" applyBorder="1" applyAlignment="1" applyProtection="1">
      <alignment horizontal="left" vertical="center" wrapText="1" indent="1"/>
    </xf>
    <xf numFmtId="164" fontId="20" fillId="0" borderId="9" xfId="0" applyNumberFormat="1" applyFont="1" applyFill="1" applyBorder="1" applyAlignment="1" applyProtection="1">
      <alignment horizontal="left" vertical="center" wrapText="1" indent="1"/>
    </xf>
    <xf numFmtId="164" fontId="20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34" xfId="0" applyNumberFormat="1" applyFont="1" applyFill="1" applyBorder="1" applyAlignment="1" applyProtection="1">
      <alignment horizontal="left" vertical="center" wrapText="1" indent="1"/>
    </xf>
    <xf numFmtId="164" fontId="20" fillId="0" borderId="12" xfId="0" applyNumberFormat="1" applyFont="1" applyFill="1" applyBorder="1" applyAlignment="1" applyProtection="1">
      <alignment horizontal="left" vertical="center" wrapText="1" indent="1"/>
    </xf>
    <xf numFmtId="164" fontId="20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5" xfId="0" applyNumberFormat="1" applyFont="1" applyFill="1" applyBorder="1" applyAlignment="1" applyProtection="1">
      <alignment horizontal="left" vertical="center" wrapText="1" indent="1"/>
    </xf>
    <xf numFmtId="164" fontId="20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2" xfId="0" applyNumberFormat="1" applyFont="1" applyFill="1" applyBorder="1" applyAlignment="1" applyProtection="1">
      <alignment horizontal="left" vertical="center" wrapText="1" indent="1"/>
    </xf>
    <xf numFmtId="164" fontId="19" fillId="0" borderId="3" xfId="0" applyNumberFormat="1" applyFont="1" applyFill="1" applyBorder="1" applyAlignment="1" applyProtection="1">
      <alignment horizontal="left" vertical="center" wrapText="1" indent="1"/>
    </xf>
    <xf numFmtId="164" fontId="19" fillId="0" borderId="4" xfId="0" applyNumberFormat="1" applyFont="1" applyFill="1" applyBorder="1" applyAlignment="1" applyProtection="1">
      <alignment horizontal="right" vertical="center" wrapText="1" indent="1"/>
    </xf>
    <xf numFmtId="164" fontId="19" fillId="0" borderId="5" xfId="0" applyNumberFormat="1" applyFont="1" applyFill="1" applyBorder="1" applyAlignment="1" applyProtection="1">
      <alignment horizontal="right" vertical="center" wrapText="1" indent="1"/>
    </xf>
    <xf numFmtId="164" fontId="0" fillId="0" borderId="37" xfId="0" applyNumberFormat="1" applyFont="1" applyFill="1" applyBorder="1" applyAlignment="1" applyProtection="1">
      <alignment horizontal="left" vertical="center" wrapText="1" indent="1"/>
    </xf>
    <xf numFmtId="164" fontId="20" fillId="0" borderId="24" xfId="0" applyNumberFormat="1" applyFont="1" applyFill="1" applyBorder="1" applyAlignment="1" applyProtection="1">
      <alignment horizontal="left" vertical="center" wrapText="1" indent="1"/>
    </xf>
    <xf numFmtId="164" fontId="27" fillId="0" borderId="30" xfId="0" applyNumberFormat="1" applyFont="1" applyFill="1" applyBorder="1" applyAlignment="1" applyProtection="1">
      <alignment horizontal="right" vertical="center" wrapText="1" indent="1"/>
    </xf>
    <xf numFmtId="164" fontId="20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3" xfId="0" applyNumberFormat="1" applyFont="1" applyFill="1" applyBorder="1" applyAlignment="1" applyProtection="1">
      <alignment horizontal="right" vertical="center" wrapText="1" indent="1"/>
    </xf>
    <xf numFmtId="164" fontId="2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" xfId="0" applyNumberFormat="1" applyFont="1" applyFill="1" applyBorder="1" applyAlignment="1" applyProtection="1">
      <alignment horizontal="left" vertical="center" wrapText="1" indent="1"/>
    </xf>
    <xf numFmtId="164" fontId="26" fillId="0" borderId="20" xfId="0" applyNumberFormat="1" applyFont="1" applyFill="1" applyBorder="1" applyAlignment="1" applyProtection="1">
      <alignment horizontal="right" vertical="center" wrapText="1" indent="1"/>
    </xf>
    <xf numFmtId="164" fontId="20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24" xfId="0" applyNumberFormat="1" applyFont="1" applyFill="1" applyBorder="1" applyAlignment="1" applyProtection="1">
      <alignment horizontal="left" vertical="center" wrapText="1" indent="1"/>
    </xf>
    <xf numFmtId="164" fontId="27" fillId="0" borderId="10" xfId="0" applyNumberFormat="1" applyFont="1" applyFill="1" applyBorder="1" applyAlignment="1" applyProtection="1">
      <alignment horizontal="right" vertical="center" wrapText="1" indent="1"/>
    </xf>
    <xf numFmtId="164" fontId="20" fillId="0" borderId="12" xfId="0" applyNumberFormat="1" applyFont="1" applyFill="1" applyBorder="1" applyAlignment="1" applyProtection="1">
      <alignment horizontal="left" vertical="center" wrapText="1" indent="2"/>
    </xf>
    <xf numFmtId="164" fontId="20" fillId="0" borderId="13" xfId="0" applyNumberFormat="1" applyFont="1" applyFill="1" applyBorder="1" applyAlignment="1" applyProtection="1">
      <alignment horizontal="left" vertical="center" wrapText="1" indent="2"/>
    </xf>
    <xf numFmtId="164" fontId="27" fillId="0" borderId="13" xfId="0" applyNumberFormat="1" applyFont="1" applyFill="1" applyBorder="1" applyAlignment="1" applyProtection="1">
      <alignment horizontal="left" vertical="center" wrapText="1" indent="1"/>
    </xf>
    <xf numFmtId="164" fontId="2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9" xfId="0" applyNumberFormat="1" applyFont="1" applyFill="1" applyBorder="1" applyAlignment="1" applyProtection="1">
      <alignment horizontal="left" vertical="center" wrapText="1" indent="2"/>
    </xf>
    <xf numFmtId="164" fontId="20" fillId="0" borderId="15" xfId="0" applyNumberFormat="1" applyFont="1" applyFill="1" applyBorder="1" applyAlignment="1" applyProtection="1">
      <alignment horizontal="left" vertical="center" wrapText="1" indent="2"/>
    </xf>
    <xf numFmtId="0" fontId="29" fillId="0" borderId="0" xfId="16" applyFont="1" applyFill="1"/>
    <xf numFmtId="164" fontId="30" fillId="0" borderId="0" xfId="16" applyNumberFormat="1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/>
    <xf numFmtId="0" fontId="26" fillId="0" borderId="16" xfId="16" applyFont="1" applyFill="1" applyBorder="1" applyAlignment="1">
      <alignment horizontal="center" vertical="center" wrapText="1"/>
    </xf>
    <xf numFmtId="0" fontId="0" fillId="0" borderId="3" xfId="16" applyFont="1" applyFill="1" applyBorder="1" applyAlignment="1">
      <alignment horizontal="center" vertical="center"/>
    </xf>
    <xf numFmtId="0" fontId="0" fillId="0" borderId="4" xfId="16" applyFont="1" applyFill="1" applyBorder="1" applyAlignment="1">
      <alignment horizontal="center" vertical="center"/>
    </xf>
    <xf numFmtId="0" fontId="0" fillId="0" borderId="5" xfId="16" applyFont="1" applyFill="1" applyBorder="1" applyAlignment="1">
      <alignment horizontal="center" vertical="center"/>
    </xf>
    <xf numFmtId="0" fontId="0" fillId="0" borderId="9" xfId="16" applyFont="1" applyFill="1" applyBorder="1" applyAlignment="1">
      <alignment horizontal="center" vertical="center"/>
    </xf>
    <xf numFmtId="0" fontId="0" fillId="0" borderId="10" xfId="16" applyFont="1" applyFill="1" applyBorder="1" applyProtection="1">
      <protection locked="0"/>
    </xf>
    <xf numFmtId="166" fontId="0" fillId="0" borderId="10" xfId="1" applyNumberFormat="1" applyFont="1" applyFill="1" applyBorder="1" applyAlignment="1" applyProtection="1">
      <protection locked="0"/>
    </xf>
    <xf numFmtId="166" fontId="0" fillId="0" borderId="11" xfId="1" applyNumberFormat="1" applyFont="1" applyFill="1" applyBorder="1" applyAlignment="1" applyProtection="1"/>
    <xf numFmtId="0" fontId="0" fillId="0" borderId="12" xfId="16" applyFont="1" applyFill="1" applyBorder="1" applyAlignment="1">
      <alignment horizontal="center" vertical="center"/>
    </xf>
    <xf numFmtId="0" fontId="0" fillId="0" borderId="13" xfId="16" applyFont="1" applyFill="1" applyBorder="1" applyProtection="1">
      <protection locked="0"/>
    </xf>
    <xf numFmtId="166" fontId="0" fillId="0" borderId="13" xfId="1" applyNumberFormat="1" applyFont="1" applyFill="1" applyBorder="1" applyAlignment="1" applyProtection="1">
      <protection locked="0"/>
    </xf>
    <xf numFmtId="166" fontId="0" fillId="0" borderId="14" xfId="1" applyNumberFormat="1" applyFont="1" applyFill="1" applyBorder="1" applyAlignment="1" applyProtection="1"/>
    <xf numFmtId="0" fontId="0" fillId="0" borderId="15" xfId="16" applyFont="1" applyFill="1" applyBorder="1" applyAlignment="1">
      <alignment horizontal="center" vertical="center"/>
    </xf>
    <xf numFmtId="0" fontId="0" fillId="0" borderId="16" xfId="16" applyFont="1" applyFill="1" applyBorder="1" applyProtection="1">
      <protection locked="0"/>
    </xf>
    <xf numFmtId="166" fontId="0" fillId="0" borderId="16" xfId="1" applyNumberFormat="1" applyFont="1" applyFill="1" applyBorder="1" applyAlignment="1" applyProtection="1">
      <protection locked="0"/>
    </xf>
    <xf numFmtId="0" fontId="26" fillId="0" borderId="3" xfId="16" applyFont="1" applyFill="1" applyBorder="1" applyAlignment="1">
      <alignment horizontal="center" vertical="center"/>
    </xf>
    <xf numFmtId="0" fontId="26" fillId="0" borderId="4" xfId="16" applyFont="1" applyFill="1" applyBorder="1"/>
    <xf numFmtId="166" fontId="26" fillId="0" borderId="4" xfId="16" applyNumberFormat="1" applyFont="1" applyFill="1" applyBorder="1"/>
    <xf numFmtId="166" fontId="26" fillId="0" borderId="5" xfId="16" applyNumberFormat="1" applyFont="1" applyFill="1" applyBorder="1"/>
    <xf numFmtId="0" fontId="30" fillId="0" borderId="0" xfId="16" applyFont="1" applyFill="1"/>
    <xf numFmtId="0" fontId="32" fillId="0" borderId="0" xfId="0" applyFont="1" applyFill="1" applyBorder="1" applyAlignment="1" applyProtection="1">
      <alignment horizontal="right"/>
    </xf>
    <xf numFmtId="0" fontId="19" fillId="0" borderId="21" xfId="16" applyFont="1" applyFill="1" applyBorder="1" applyAlignment="1" applyProtection="1">
      <alignment horizontal="center" vertical="center" wrapText="1"/>
    </xf>
    <xf numFmtId="0" fontId="19" fillId="0" borderId="22" xfId="16" applyFont="1" applyFill="1" applyBorder="1" applyAlignment="1" applyProtection="1">
      <alignment horizontal="center" vertical="center" wrapText="1"/>
    </xf>
    <xf numFmtId="0" fontId="19" fillId="0" borderId="18" xfId="16" applyFont="1" applyFill="1" applyBorder="1" applyAlignment="1" applyProtection="1">
      <alignment horizontal="center" vertical="center" wrapText="1"/>
    </xf>
    <xf numFmtId="0" fontId="20" fillId="0" borderId="3" xfId="16" applyFont="1" applyFill="1" applyBorder="1" applyAlignment="1" applyProtection="1">
      <alignment horizontal="center" vertical="center"/>
    </xf>
    <xf numFmtId="0" fontId="20" fillId="0" borderId="4" xfId="16" applyFont="1" applyFill="1" applyBorder="1" applyAlignment="1" applyProtection="1">
      <alignment horizontal="center" vertical="center"/>
    </xf>
    <xf numFmtId="0" fontId="20" fillId="0" borderId="5" xfId="16" applyFont="1" applyFill="1" applyBorder="1" applyAlignment="1" applyProtection="1">
      <alignment horizontal="center" vertical="center"/>
    </xf>
    <xf numFmtId="0" fontId="20" fillId="0" borderId="21" xfId="16" applyFont="1" applyFill="1" applyBorder="1" applyAlignment="1" applyProtection="1">
      <alignment horizontal="center" vertical="center"/>
    </xf>
    <xf numFmtId="0" fontId="20" fillId="0" borderId="10" xfId="16" applyFont="1" applyFill="1" applyBorder="1" applyProtection="1"/>
    <xf numFmtId="166" fontId="20" fillId="0" borderId="41" xfId="1" applyNumberFormat="1" applyFont="1" applyFill="1" applyBorder="1" applyAlignment="1" applyProtection="1">
      <protection locked="0"/>
    </xf>
    <xf numFmtId="0" fontId="20" fillId="0" borderId="12" xfId="16" applyFont="1" applyFill="1" applyBorder="1" applyAlignment="1" applyProtection="1">
      <alignment horizontal="center" vertical="center"/>
    </xf>
    <xf numFmtId="0" fontId="33" fillId="0" borderId="13" xfId="0" applyFont="1" applyBorder="1" applyAlignment="1">
      <alignment horizontal="justify" wrapText="1"/>
    </xf>
    <xf numFmtId="166" fontId="20" fillId="0" borderId="28" xfId="1" applyNumberFormat="1" applyFont="1" applyFill="1" applyBorder="1" applyAlignment="1" applyProtection="1">
      <protection locked="0"/>
    </xf>
    <xf numFmtId="0" fontId="33" fillId="0" borderId="13" xfId="0" applyFont="1" applyBorder="1" applyAlignment="1">
      <alignment wrapText="1"/>
    </xf>
    <xf numFmtId="0" fontId="20" fillId="0" borderId="15" xfId="16" applyFont="1" applyFill="1" applyBorder="1" applyAlignment="1" applyProtection="1">
      <alignment horizontal="center" vertical="center"/>
    </xf>
    <xf numFmtId="166" fontId="20" fillId="0" borderId="29" xfId="1" applyNumberFormat="1" applyFont="1" applyFill="1" applyBorder="1" applyAlignment="1" applyProtection="1">
      <protection locked="0"/>
    </xf>
    <xf numFmtId="0" fontId="33" fillId="0" borderId="26" xfId="0" applyFont="1" applyBorder="1" applyAlignment="1">
      <alignment wrapText="1"/>
    </xf>
    <xf numFmtId="166" fontId="19" fillId="0" borderId="5" xfId="1" applyNumberFormat="1" applyFont="1" applyFill="1" applyBorder="1" applyAlignment="1" applyProtection="1"/>
    <xf numFmtId="0" fontId="20" fillId="0" borderId="22" xfId="16" applyFont="1" applyFill="1" applyBorder="1" applyProtection="1">
      <protection locked="0"/>
    </xf>
    <xf numFmtId="166" fontId="20" fillId="0" borderId="18" xfId="1" applyNumberFormat="1" applyFont="1" applyFill="1" applyBorder="1" applyAlignment="1" applyProtection="1">
      <protection locked="0"/>
    </xf>
    <xf numFmtId="0" fontId="20" fillId="0" borderId="13" xfId="16" applyFont="1" applyFill="1" applyBorder="1" applyProtection="1">
      <protection locked="0"/>
    </xf>
    <xf numFmtId="166" fontId="20" fillId="0" borderId="14" xfId="1" applyNumberFormat="1" applyFont="1" applyFill="1" applyBorder="1" applyAlignment="1" applyProtection="1">
      <protection locked="0"/>
    </xf>
    <xf numFmtId="0" fontId="20" fillId="0" borderId="16" xfId="16" applyFont="1" applyFill="1" applyBorder="1" applyProtection="1">
      <protection locked="0"/>
    </xf>
    <xf numFmtId="166" fontId="20" fillId="0" borderId="17" xfId="1" applyNumberFormat="1" applyFont="1" applyFill="1" applyBorder="1" applyAlignment="1" applyProtection="1">
      <protection locked="0"/>
    </xf>
    <xf numFmtId="0" fontId="19" fillId="0" borderId="3" xfId="16" applyFont="1" applyFill="1" applyBorder="1" applyAlignment="1" applyProtection="1">
      <alignment horizontal="center" vertical="center"/>
    </xf>
    <xf numFmtId="0" fontId="19" fillId="0" borderId="4" xfId="16" applyFont="1" applyFill="1" applyBorder="1" applyAlignment="1" applyProtection="1">
      <alignment horizontal="left" vertical="center" wrapText="1"/>
    </xf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17" fillId="0" borderId="0" xfId="0" applyNumberFormat="1" applyFont="1" applyFill="1" applyAlignment="1" applyProtection="1">
      <alignment horizontal="right" wrapText="1"/>
    </xf>
    <xf numFmtId="164" fontId="26" fillId="0" borderId="0" xfId="0" applyNumberFormat="1" applyFont="1" applyFill="1" applyAlignment="1">
      <alignment horizontal="center" vertical="center" wrapText="1"/>
    </xf>
    <xf numFmtId="164" fontId="19" fillId="0" borderId="19" xfId="0" applyNumberFormat="1" applyFont="1" applyFill="1" applyBorder="1" applyAlignment="1" applyProtection="1">
      <alignment horizontal="center" vertical="center" wrapText="1"/>
    </xf>
    <xf numFmtId="164" fontId="19" fillId="0" borderId="31" xfId="0" applyNumberFormat="1" applyFont="1" applyFill="1" applyBorder="1" applyAlignment="1" applyProtection="1">
      <alignment horizontal="center" vertical="center" wrapText="1"/>
    </xf>
    <xf numFmtId="164" fontId="19" fillId="0" borderId="42" xfId="0" applyNumberFormat="1" applyFont="1" applyFill="1" applyBorder="1" applyAlignment="1" applyProtection="1">
      <alignment horizontal="center" vertical="center" wrapText="1"/>
    </xf>
    <xf numFmtId="164" fontId="20" fillId="0" borderId="12" xfId="0" applyNumberFormat="1" applyFont="1" applyFill="1" applyBorder="1" applyAlignment="1" applyProtection="1">
      <alignment horizontal="left" vertical="center" wrapText="1"/>
      <protection locked="0"/>
    </xf>
    <xf numFmtId="164" fontId="20" fillId="0" borderId="13" xfId="0" applyNumberFormat="1" applyFont="1" applyFill="1" applyBorder="1" applyAlignment="1" applyProtection="1">
      <alignment vertical="center" wrapText="1"/>
      <protection locked="0"/>
    </xf>
    <xf numFmtId="49" fontId="20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0" borderId="24" xfId="0" applyNumberFormat="1" applyFont="1" applyFill="1" applyBorder="1" applyAlignment="1" applyProtection="1">
      <alignment horizontal="left" vertical="center" wrapText="1"/>
      <protection locked="0"/>
    </xf>
    <xf numFmtId="164" fontId="20" fillId="0" borderId="16" xfId="0" applyNumberFormat="1" applyFont="1" applyFill="1" applyBorder="1" applyAlignment="1" applyProtection="1">
      <alignment vertical="center" wrapText="1"/>
      <protection locked="0"/>
    </xf>
    <xf numFmtId="49" fontId="20" fillId="0" borderId="16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7" xfId="0" applyNumberFormat="1" applyFont="1" applyFill="1" applyBorder="1" applyAlignment="1" applyProtection="1">
      <alignment vertical="center" wrapText="1"/>
    </xf>
    <xf numFmtId="164" fontId="18" fillId="0" borderId="3" xfId="0" applyNumberFormat="1" applyFont="1" applyFill="1" applyBorder="1" applyAlignment="1" applyProtection="1">
      <alignment horizontal="left" vertical="center" wrapText="1"/>
    </xf>
    <xf numFmtId="164" fontId="19" fillId="0" borderId="4" xfId="0" applyNumberFormat="1" applyFont="1" applyFill="1" applyBorder="1" applyAlignment="1" applyProtection="1">
      <alignment vertical="center" wrapText="1"/>
    </xf>
    <xf numFmtId="164" fontId="19" fillId="10" borderId="4" xfId="0" applyNumberFormat="1" applyFont="1" applyFill="1" applyBorder="1" applyAlignment="1" applyProtection="1">
      <alignment vertical="center" wrapText="1"/>
    </xf>
    <xf numFmtId="164" fontId="19" fillId="0" borderId="5" xfId="0" applyNumberFormat="1" applyFont="1" applyFill="1" applyBorder="1" applyAlignment="1" applyProtection="1">
      <alignment vertical="center" wrapText="1"/>
    </xf>
    <xf numFmtId="164" fontId="26" fillId="0" borderId="0" xfId="0" applyNumberFormat="1" applyFont="1" applyFill="1" applyAlignment="1">
      <alignment vertical="center" wrapText="1"/>
    </xf>
    <xf numFmtId="0" fontId="34" fillId="0" borderId="22" xfId="0" applyFont="1" applyBorder="1"/>
    <xf numFmtId="164" fontId="35" fillId="0" borderId="13" xfId="0" applyNumberFormat="1" applyFont="1" applyFill="1" applyBorder="1" applyAlignment="1" applyProtection="1">
      <alignment vertical="center" wrapText="1"/>
      <protection locked="0"/>
    </xf>
    <xf numFmtId="49" fontId="35" fillId="0" borderId="13" xfId="0" applyNumberFormat="1" applyFont="1" applyFill="1" applyBorder="1" applyAlignment="1" applyProtection="1">
      <alignment horizontal="center" vertical="center" wrapText="1"/>
      <protection locked="0"/>
    </xf>
    <xf numFmtId="164" fontId="35" fillId="0" borderId="14" xfId="0" applyNumberFormat="1" applyFont="1" applyFill="1" applyBorder="1" applyAlignment="1" applyProtection="1">
      <alignment vertical="center" wrapText="1"/>
    </xf>
    <xf numFmtId="164" fontId="35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35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35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5" fillId="0" borderId="16" xfId="0" applyNumberFormat="1" applyFont="1" applyFill="1" applyBorder="1" applyAlignment="1" applyProtection="1">
      <alignment vertical="center" wrapText="1"/>
      <protection locked="0"/>
    </xf>
    <xf numFmtId="49" fontId="35" fillId="0" borderId="16" xfId="0" applyNumberFormat="1" applyFont="1" applyFill="1" applyBorder="1" applyAlignment="1" applyProtection="1">
      <alignment horizontal="center" vertical="center" wrapText="1"/>
      <protection locked="0"/>
    </xf>
    <xf numFmtId="164" fontId="35" fillId="0" borderId="17" xfId="0" applyNumberFormat="1" applyFont="1" applyFill="1" applyBorder="1" applyAlignment="1" applyProtection="1">
      <alignment vertical="center" wrapText="1"/>
    </xf>
    <xf numFmtId="164" fontId="18" fillId="0" borderId="4" xfId="0" applyNumberFormat="1" applyFont="1" applyFill="1" applyBorder="1" applyAlignment="1" applyProtection="1">
      <alignment vertical="center" wrapText="1"/>
    </xf>
    <xf numFmtId="164" fontId="18" fillId="10" borderId="4" xfId="0" applyNumberFormat="1" applyFont="1" applyFill="1" applyBorder="1" applyAlignment="1" applyProtection="1">
      <alignment vertical="center" wrapText="1"/>
    </xf>
    <xf numFmtId="164" fontId="18" fillId="0" borderId="5" xfId="0" applyNumberFormat="1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right" vertical="center" wrapText="1" indent="1"/>
    </xf>
    <xf numFmtId="0" fontId="0" fillId="0" borderId="0" xfId="0" applyFill="1" applyAlignment="1">
      <alignment vertical="center" wrapText="1"/>
    </xf>
    <xf numFmtId="164" fontId="13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>
      <alignment vertical="center" wrapText="1"/>
    </xf>
    <xf numFmtId="0" fontId="18" fillId="0" borderId="43" xfId="0" applyFont="1" applyFill="1" applyBorder="1" applyAlignment="1" applyProtection="1">
      <alignment horizontal="center" vertical="center" wrapText="1"/>
    </xf>
    <xf numFmtId="0" fontId="18" fillId="0" borderId="22" xfId="0" applyFont="1" applyFill="1" applyBorder="1" applyAlignment="1" applyProtection="1">
      <alignment horizontal="center" vertical="center"/>
    </xf>
    <xf numFmtId="0" fontId="18" fillId="0" borderId="18" xfId="0" applyFont="1" applyFill="1" applyBorder="1" applyAlignment="1" applyProtection="1">
      <alignment horizontal="right" vertical="center" indent="1"/>
    </xf>
    <xf numFmtId="0" fontId="15" fillId="0" borderId="0" xfId="0" applyFont="1" applyFill="1" applyAlignment="1">
      <alignment vertical="center"/>
    </xf>
    <xf numFmtId="0" fontId="18" fillId="0" borderId="44" xfId="0" applyFont="1" applyFill="1" applyBorder="1" applyAlignment="1" applyProtection="1">
      <alignment vertical="center"/>
    </xf>
    <xf numFmtId="0" fontId="18" fillId="0" borderId="26" xfId="0" applyFont="1" applyFill="1" applyBorder="1" applyAlignment="1" applyProtection="1">
      <alignment horizontal="center" vertical="center"/>
    </xf>
    <xf numFmtId="0" fontId="18" fillId="0" borderId="45" xfId="0" applyFont="1" applyFill="1" applyBorder="1" applyAlignment="1" applyProtection="1">
      <alignment horizontal="right" vertical="center" indent="1"/>
    </xf>
    <xf numFmtId="0" fontId="18" fillId="0" borderId="0" xfId="0" applyFont="1" applyFill="1" applyAlignment="1" applyProtection="1">
      <alignment vertical="center"/>
    </xf>
    <xf numFmtId="0" fontId="17" fillId="0" borderId="0" xfId="0" applyFont="1" applyFill="1" applyAlignment="1" applyProtection="1">
      <alignment horizontal="right"/>
    </xf>
    <xf numFmtId="0" fontId="26" fillId="0" borderId="0" xfId="0" applyFont="1" applyFill="1" applyAlignment="1">
      <alignment vertical="center"/>
    </xf>
    <xf numFmtId="0" fontId="18" fillId="0" borderId="46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8" fillId="0" borderId="8" xfId="0" applyFont="1" applyFill="1" applyBorder="1" applyAlignment="1" applyProtection="1">
      <alignment horizontal="right" vertical="center" wrapText="1" indent="1"/>
    </xf>
    <xf numFmtId="0" fontId="19" fillId="0" borderId="3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8" fillId="0" borderId="47" xfId="0" applyFont="1" applyFill="1" applyBorder="1" applyAlignment="1" applyProtection="1">
      <alignment horizontal="center" vertical="center" wrapText="1"/>
    </xf>
    <xf numFmtId="0" fontId="18" fillId="0" borderId="48" xfId="0" applyFont="1" applyFill="1" applyBorder="1" applyAlignment="1" applyProtection="1">
      <alignment horizontal="center" vertical="center" wrapText="1"/>
    </xf>
    <xf numFmtId="164" fontId="18" fillId="0" borderId="29" xfId="0" applyNumberFormat="1" applyFont="1" applyFill="1" applyBorder="1" applyAlignment="1" applyProtection="1">
      <alignment horizontal="right" vertical="center" wrapText="1" indent="1"/>
    </xf>
    <xf numFmtId="49" fontId="20" fillId="0" borderId="9" xfId="16" applyNumberFormat="1" applyFont="1" applyFill="1" applyBorder="1" applyAlignment="1" applyProtection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20" fillId="0" borderId="12" xfId="16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vertical="center" wrapText="1"/>
    </xf>
    <xf numFmtId="164" fontId="20" fillId="0" borderId="14" xfId="16" applyNumberFormat="1" applyFont="1" applyFill="1" applyBorder="1" applyAlignment="1" applyProtection="1">
      <alignment horizontal="right" vertical="center" wrapText="1" indent="1"/>
    </xf>
    <xf numFmtId="49" fontId="20" fillId="0" borderId="15" xfId="16" applyNumberFormat="1" applyFont="1" applyFill="1" applyBorder="1" applyAlignment="1" applyProtection="1">
      <alignment horizontal="center" vertical="center" wrapText="1"/>
    </xf>
    <xf numFmtId="164" fontId="20" fillId="0" borderId="27" xfId="16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 applyProtection="1">
      <alignment horizontal="center" wrapText="1"/>
    </xf>
    <xf numFmtId="0" fontId="21" fillId="0" borderId="9" xfId="0" applyFont="1" applyBorder="1" applyAlignment="1" applyProtection="1">
      <alignment horizontal="center" wrapText="1"/>
    </xf>
    <xf numFmtId="0" fontId="21" fillId="0" borderId="12" xfId="0" applyFont="1" applyBorder="1" applyAlignment="1" applyProtection="1">
      <alignment horizontal="center" wrapText="1"/>
    </xf>
    <xf numFmtId="0" fontId="21" fillId="0" borderId="15" xfId="0" applyFont="1" applyBorder="1" applyAlignment="1" applyProtection="1">
      <alignment horizontal="center" wrapText="1"/>
    </xf>
    <xf numFmtId="0" fontId="22" fillId="0" borderId="19" xfId="0" applyFont="1" applyBorder="1" applyAlignment="1" applyProtection="1">
      <alignment horizontal="center" wrapText="1"/>
    </xf>
    <xf numFmtId="0" fontId="22" fillId="0" borderId="31" xfId="0" applyFont="1" applyBorder="1" applyAlignment="1" applyProtection="1">
      <alignment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left" vertical="center" wrapText="1" indent="1"/>
    </xf>
    <xf numFmtId="164" fontId="19" fillId="0" borderId="0" xfId="0" applyNumberFormat="1" applyFont="1" applyFill="1" applyBorder="1" applyAlignment="1" applyProtection="1">
      <alignment horizontal="right" vertical="center" wrapText="1" indent="1"/>
    </xf>
    <xf numFmtId="0" fontId="20" fillId="0" borderId="0" xfId="0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vertical="center" wrapText="1"/>
    </xf>
    <xf numFmtId="0" fontId="20" fillId="0" borderId="0" xfId="0" applyFont="1" applyFill="1" applyAlignment="1" applyProtection="1">
      <alignment horizontal="right" vertical="center" wrapText="1" indent="1"/>
    </xf>
    <xf numFmtId="0" fontId="19" fillId="0" borderId="46" xfId="0" applyFont="1" applyFill="1" applyBorder="1" applyAlignment="1" applyProtection="1">
      <alignment horizontal="center" vertical="center" wrapText="1"/>
    </xf>
    <xf numFmtId="0" fontId="18" fillId="0" borderId="49" xfId="0" applyFont="1" applyFill="1" applyBorder="1" applyAlignment="1" applyProtection="1">
      <alignment horizontal="center" vertical="center" wrapText="1"/>
    </xf>
    <xf numFmtId="164" fontId="19" fillId="0" borderId="20" xfId="0" applyNumberFormat="1" applyFont="1" applyFill="1" applyBorder="1" applyAlignment="1" applyProtection="1">
      <alignment horizontal="right" vertical="center" wrapText="1" indent="1"/>
    </xf>
    <xf numFmtId="0" fontId="25" fillId="0" borderId="0" xfId="0" applyFont="1" applyFill="1" applyAlignment="1">
      <alignment vertical="center" wrapText="1"/>
    </xf>
    <xf numFmtId="49" fontId="20" fillId="0" borderId="21" xfId="16" applyNumberFormat="1" applyFont="1" applyFill="1" applyBorder="1" applyAlignment="1" applyProtection="1">
      <alignment horizontal="center" vertical="center" wrapText="1"/>
    </xf>
    <xf numFmtId="49" fontId="20" fillId="0" borderId="24" xfId="16" applyNumberFormat="1" applyFont="1" applyFill="1" applyBorder="1" applyAlignment="1" applyProtection="1">
      <alignment horizontal="center" vertical="center" wrapText="1"/>
    </xf>
    <xf numFmtId="167" fontId="0" fillId="0" borderId="0" xfId="0" applyNumberFormat="1" applyFill="1" applyAlignment="1">
      <alignment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26" fillId="0" borderId="3" xfId="0" applyFont="1" applyFill="1" applyBorder="1" applyAlignment="1" applyProtection="1">
      <alignment horizontal="left" vertical="center"/>
    </xf>
    <xf numFmtId="0" fontId="26" fillId="0" borderId="50" xfId="0" applyFont="1" applyFill="1" applyBorder="1" applyAlignment="1" applyProtection="1">
      <alignment vertical="center" wrapText="1"/>
    </xf>
    <xf numFmtId="3" fontId="26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13" xfId="0" applyFont="1" applyFill="1" applyBorder="1" applyAlignment="1" applyProtection="1">
      <alignment horizontal="right" vertical="center" wrapText="1" indent="1"/>
    </xf>
    <xf numFmtId="49" fontId="20" fillId="0" borderId="25" xfId="16" applyNumberFormat="1" applyFont="1" applyFill="1" applyBorder="1" applyAlignment="1" applyProtection="1">
      <alignment horizontal="center" vertical="center" wrapText="1"/>
    </xf>
    <xf numFmtId="164" fontId="20" fillId="0" borderId="17" xfId="16" applyNumberFormat="1" applyFont="1" applyFill="1" applyBorder="1" applyAlignment="1" applyProtection="1">
      <alignment horizontal="right" vertical="center" wrapText="1" indent="1"/>
    </xf>
    <xf numFmtId="0" fontId="13" fillId="0" borderId="0" xfId="17" applyFill="1" applyProtection="1"/>
    <xf numFmtId="0" fontId="13" fillId="0" borderId="0" xfId="17" applyFill="1" applyProtection="1">
      <protection locked="0"/>
    </xf>
    <xf numFmtId="0" fontId="17" fillId="0" borderId="0" xfId="0" applyFont="1" applyFill="1" applyAlignment="1">
      <alignment horizontal="right"/>
    </xf>
    <xf numFmtId="0" fontId="18" fillId="0" borderId="6" xfId="17" applyFont="1" applyFill="1" applyBorder="1" applyAlignment="1" applyProtection="1">
      <alignment horizontal="center" vertical="center" wrapText="1"/>
    </xf>
    <xf numFmtId="0" fontId="18" fillId="0" borderId="7" xfId="17" applyFont="1" applyFill="1" applyBorder="1" applyAlignment="1" applyProtection="1">
      <alignment horizontal="center" vertical="center"/>
    </xf>
    <xf numFmtId="0" fontId="18" fillId="0" borderId="8" xfId="17" applyFont="1" applyFill="1" applyBorder="1" applyAlignment="1" applyProtection="1">
      <alignment horizontal="center" vertical="center"/>
    </xf>
    <xf numFmtId="0" fontId="20" fillId="0" borderId="3" xfId="17" applyFont="1" applyFill="1" applyBorder="1" applyAlignment="1" applyProtection="1">
      <alignment horizontal="left" vertical="center" indent="1"/>
    </xf>
    <xf numFmtId="0" fontId="13" fillId="0" borderId="0" xfId="17" applyFill="1" applyAlignment="1" applyProtection="1">
      <alignment vertical="center"/>
    </xf>
    <xf numFmtId="0" fontId="20" fillId="0" borderId="24" xfId="17" applyFont="1" applyFill="1" applyBorder="1" applyAlignment="1" applyProtection="1">
      <alignment horizontal="left" vertical="center" indent="1"/>
    </xf>
    <xf numFmtId="0" fontId="20" fillId="0" borderId="30" xfId="17" applyFont="1" applyFill="1" applyBorder="1" applyAlignment="1" applyProtection="1">
      <alignment horizontal="left" vertical="center" wrapText="1" indent="1"/>
    </xf>
    <xf numFmtId="164" fontId="20" fillId="0" borderId="30" xfId="17" applyNumberFormat="1" applyFont="1" applyFill="1" applyBorder="1" applyAlignment="1" applyProtection="1">
      <alignment vertical="center"/>
      <protection locked="0"/>
    </xf>
    <xf numFmtId="164" fontId="20" fillId="0" borderId="38" xfId="17" applyNumberFormat="1" applyFont="1" applyFill="1" applyBorder="1" applyAlignment="1" applyProtection="1">
      <alignment vertical="center"/>
    </xf>
    <xf numFmtId="0" fontId="20" fillId="0" borderId="12" xfId="17" applyFont="1" applyFill="1" applyBorder="1" applyAlignment="1" applyProtection="1">
      <alignment horizontal="left" vertical="center" indent="1"/>
    </xf>
    <xf numFmtId="0" fontId="20" fillId="0" borderId="13" xfId="17" applyFont="1" applyFill="1" applyBorder="1" applyAlignment="1" applyProtection="1">
      <alignment horizontal="left" vertical="center" wrapText="1" indent="1"/>
    </xf>
    <xf numFmtId="164" fontId="20" fillId="0" borderId="13" xfId="17" applyNumberFormat="1" applyFont="1" applyFill="1" applyBorder="1" applyAlignment="1" applyProtection="1">
      <alignment vertical="center"/>
      <protection locked="0"/>
    </xf>
    <xf numFmtId="164" fontId="20" fillId="0" borderId="14" xfId="17" applyNumberFormat="1" applyFont="1" applyFill="1" applyBorder="1" applyAlignment="1" applyProtection="1">
      <alignment vertical="center"/>
    </xf>
    <xf numFmtId="0" fontId="13" fillId="0" borderId="0" xfId="17" applyFill="1" applyAlignment="1" applyProtection="1">
      <alignment vertical="center"/>
      <protection locked="0"/>
    </xf>
    <xf numFmtId="0" fontId="20" fillId="0" borderId="10" xfId="17" applyFont="1" applyFill="1" applyBorder="1" applyAlignment="1" applyProtection="1">
      <alignment horizontal="left" vertical="center" wrapText="1" indent="1"/>
    </xf>
    <xf numFmtId="164" fontId="20" fillId="0" borderId="10" xfId="17" applyNumberFormat="1" applyFont="1" applyFill="1" applyBorder="1" applyAlignment="1" applyProtection="1">
      <alignment vertical="center"/>
      <protection locked="0"/>
    </xf>
    <xf numFmtId="164" fontId="20" fillId="0" borderId="11" xfId="17" applyNumberFormat="1" applyFont="1" applyFill="1" applyBorder="1" applyAlignment="1" applyProtection="1">
      <alignment vertical="center"/>
    </xf>
    <xf numFmtId="0" fontId="20" fillId="0" borderId="13" xfId="17" applyFont="1" applyFill="1" applyBorder="1" applyAlignment="1" applyProtection="1">
      <alignment horizontal="left" vertical="center" indent="1"/>
    </xf>
    <xf numFmtId="0" fontId="18" fillId="0" borderId="4" xfId="17" applyFont="1" applyFill="1" applyBorder="1" applyAlignment="1" applyProtection="1">
      <alignment horizontal="left" vertical="center" indent="1"/>
    </xf>
    <xf numFmtId="164" fontId="19" fillId="0" borderId="4" xfId="17" applyNumberFormat="1" applyFont="1" applyFill="1" applyBorder="1" applyAlignment="1" applyProtection="1">
      <alignment vertical="center"/>
    </xf>
    <xf numFmtId="164" fontId="19" fillId="0" borderId="5" xfId="17" applyNumberFormat="1" applyFont="1" applyFill="1" applyBorder="1" applyAlignment="1" applyProtection="1">
      <alignment vertical="center"/>
    </xf>
    <xf numFmtId="0" fontId="18" fillId="0" borderId="51" xfId="17" applyFont="1" applyFill="1" applyBorder="1" applyAlignment="1" applyProtection="1">
      <alignment horizontal="left" vertical="center" indent="1"/>
    </xf>
    <xf numFmtId="164" fontId="19" fillId="0" borderId="49" xfId="17" applyNumberFormat="1" applyFont="1" applyFill="1" applyBorder="1" applyAlignment="1" applyProtection="1">
      <alignment vertical="center"/>
    </xf>
    <xf numFmtId="164" fontId="19" fillId="0" borderId="20" xfId="17" applyNumberFormat="1" applyFont="1" applyFill="1" applyBorder="1" applyAlignment="1" applyProtection="1">
      <alignment vertical="center"/>
    </xf>
    <xf numFmtId="0" fontId="20" fillId="0" borderId="9" xfId="17" applyFont="1" applyFill="1" applyBorder="1" applyAlignment="1" applyProtection="1">
      <alignment horizontal="left" vertical="center" indent="1"/>
    </xf>
    <xf numFmtId="0" fontId="20" fillId="0" borderId="10" xfId="17" applyFont="1" applyFill="1" applyBorder="1" applyAlignment="1" applyProtection="1">
      <alignment horizontal="left" vertical="center" indent="1"/>
    </xf>
    <xf numFmtId="0" fontId="19" fillId="0" borderId="3" xfId="17" applyFont="1" applyFill="1" applyBorder="1" applyAlignment="1" applyProtection="1">
      <alignment horizontal="left" vertical="center" indent="1"/>
    </xf>
    <xf numFmtId="0" fontId="18" fillId="0" borderId="4" xfId="17" applyFont="1" applyFill="1" applyBorder="1" applyAlignment="1" applyProtection="1">
      <alignment horizontal="left" indent="1"/>
    </xf>
    <xf numFmtId="164" fontId="19" fillId="0" borderId="4" xfId="17" applyNumberFormat="1" applyFont="1" applyFill="1" applyBorder="1" applyProtection="1"/>
    <xf numFmtId="164" fontId="19" fillId="0" borderId="5" xfId="17" applyNumberFormat="1" applyFont="1" applyFill="1" applyBorder="1" applyProtection="1"/>
    <xf numFmtId="0" fontId="13" fillId="0" borderId="0" xfId="17" applyFill="1" applyBorder="1" applyProtection="1">
      <protection locked="0"/>
    </xf>
    <xf numFmtId="164" fontId="19" fillId="0" borderId="0" xfId="17" applyNumberFormat="1" applyFont="1" applyFill="1" applyBorder="1" applyAlignment="1" applyProtection="1">
      <alignment vertical="center"/>
    </xf>
    <xf numFmtId="164" fontId="13" fillId="0" borderId="0" xfId="17" applyNumberFormat="1" applyFill="1" applyBorder="1" applyProtection="1"/>
    <xf numFmtId="0" fontId="13" fillId="0" borderId="0" xfId="17" applyFill="1" applyBorder="1" applyProtection="1"/>
    <xf numFmtId="164" fontId="15" fillId="0" borderId="0" xfId="16" applyNumberFormat="1" applyFont="1" applyFill="1" applyBorder="1" applyAlignment="1" applyProtection="1">
      <alignment horizontal="center" vertical="center"/>
    </xf>
    <xf numFmtId="164" fontId="16" fillId="0" borderId="2" xfId="16" applyNumberFormat="1" applyFont="1" applyFill="1" applyBorder="1" applyAlignment="1" applyProtection="1">
      <alignment horizontal="left" vertical="center"/>
    </xf>
    <xf numFmtId="164" fontId="16" fillId="0" borderId="2" xfId="16" applyNumberFormat="1" applyFont="1" applyFill="1" applyBorder="1" applyAlignment="1" applyProtection="1">
      <alignment horizontal="left"/>
    </xf>
    <xf numFmtId="0" fontId="15" fillId="0" borderId="0" xfId="16" applyFont="1" applyFill="1" applyBorder="1" applyAlignment="1" applyProtection="1">
      <alignment horizontal="center"/>
    </xf>
    <xf numFmtId="164" fontId="15" fillId="0" borderId="0" xfId="0" applyNumberFormat="1" applyFont="1" applyFill="1" applyBorder="1" applyAlignment="1" applyProtection="1">
      <alignment horizontal="center" vertical="center" wrapText="1"/>
    </xf>
    <xf numFmtId="164" fontId="25" fillId="0" borderId="0" xfId="0" applyNumberFormat="1" applyFont="1" applyFill="1" applyBorder="1" applyAlignment="1" applyProtection="1">
      <alignment horizontal="center" textRotation="180" wrapText="1"/>
    </xf>
    <xf numFmtId="164" fontId="18" fillId="0" borderId="32" xfId="0" applyNumberFormat="1" applyFont="1" applyFill="1" applyBorder="1" applyAlignment="1" applyProtection="1">
      <alignment horizontal="center" vertical="center" wrapText="1"/>
    </xf>
    <xf numFmtId="164" fontId="18" fillId="0" borderId="3" xfId="0" applyNumberFormat="1" applyFont="1" applyFill="1" applyBorder="1" applyAlignment="1" applyProtection="1">
      <alignment horizontal="center" vertical="center" wrapText="1"/>
    </xf>
    <xf numFmtId="164" fontId="28" fillId="0" borderId="39" xfId="0" applyNumberFormat="1" applyFont="1" applyFill="1" applyBorder="1" applyAlignment="1" applyProtection="1">
      <alignment horizontal="center" vertical="center" wrapText="1"/>
    </xf>
    <xf numFmtId="164" fontId="30" fillId="0" borderId="0" xfId="16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0" fontId="26" fillId="0" borderId="6" xfId="16" applyFont="1" applyFill="1" applyBorder="1" applyAlignment="1">
      <alignment horizontal="center" vertical="center" wrapText="1"/>
    </xf>
    <xf numFmtId="0" fontId="26" fillId="0" borderId="7" xfId="16" applyFont="1" applyFill="1" applyBorder="1" applyAlignment="1">
      <alignment horizontal="center" vertical="center" wrapText="1"/>
    </xf>
    <xf numFmtId="0" fontId="26" fillId="0" borderId="22" xfId="16" applyFont="1" applyFill="1" applyBorder="1" applyAlignment="1">
      <alignment horizontal="center" vertical="center" wrapText="1"/>
    </xf>
    <xf numFmtId="0" fontId="26" fillId="0" borderId="8" xfId="16" applyFont="1" applyFill="1" applyBorder="1" applyAlignment="1">
      <alignment horizontal="center" vertical="center" wrapText="1"/>
    </xf>
    <xf numFmtId="0" fontId="18" fillId="0" borderId="3" xfId="16" applyFont="1" applyFill="1" applyBorder="1" applyAlignment="1" applyProtection="1">
      <alignment horizontal="left"/>
    </xf>
    <xf numFmtId="0" fontId="20" fillId="0" borderId="39" xfId="16" applyFont="1" applyFill="1" applyBorder="1" applyAlignment="1">
      <alignment horizontal="justify" vertical="center" wrapText="1"/>
    </xf>
    <xf numFmtId="164" fontId="15" fillId="0" borderId="0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 applyProtection="1">
      <alignment horizontal="right" vertical="top"/>
      <protection locked="0"/>
    </xf>
    <xf numFmtId="0" fontId="15" fillId="0" borderId="0" xfId="17" applyFont="1" applyFill="1" applyBorder="1" applyAlignment="1" applyProtection="1">
      <alignment horizontal="center" wrapText="1"/>
    </xf>
    <xf numFmtId="0" fontId="16" fillId="0" borderId="5" xfId="17" applyFont="1" applyFill="1" applyBorder="1" applyAlignment="1" applyProtection="1">
      <alignment horizontal="left" vertical="center" indent="1"/>
    </xf>
  </cellXfs>
  <cellStyles count="22">
    <cellStyle name="Accent 1 1" xfId="2"/>
    <cellStyle name="Accent 2 1" xfId="3"/>
    <cellStyle name="Accent 3 1" xfId="4"/>
    <cellStyle name="Accent 4" xfId="5"/>
    <cellStyle name="Bad 1" xfId="6"/>
    <cellStyle name="Error 1" xfId="7"/>
    <cellStyle name="Ezres" xfId="1" builtinId="3"/>
    <cellStyle name="Footnote 1" xfId="8"/>
    <cellStyle name="Good 1" xfId="9"/>
    <cellStyle name="Heading 1 1" xfId="10"/>
    <cellStyle name="Heading 2 1" xfId="11"/>
    <cellStyle name="Heading 3" xfId="12"/>
    <cellStyle name="Hiperhivatkozás" xfId="13"/>
    <cellStyle name="Már látott hiperhivatkozás" xfId="14"/>
    <cellStyle name="Neutral 1" xfId="15"/>
    <cellStyle name="Normál" xfId="0" builtinId="0"/>
    <cellStyle name="Normál_KVRENMUNKA" xfId="16"/>
    <cellStyle name="Normál_SEGEDLETEK" xfId="17"/>
    <cellStyle name="Note 1" xfId="18"/>
    <cellStyle name="Status 1" xfId="19"/>
    <cellStyle name="Text 1" xfId="20"/>
    <cellStyle name="Warning 1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I149"/>
  <sheetViews>
    <sheetView view="pageBreakPreview" zoomScaleNormal="120" zoomScaleSheetLayoutView="100" workbookViewId="0">
      <selection activeCell="F3" sqref="F3"/>
    </sheetView>
  </sheetViews>
  <sheetFormatPr defaultColWidth="9.33203125" defaultRowHeight="15.6"/>
  <cols>
    <col min="1" max="1" width="9.44140625" style="1" customWidth="1"/>
    <col min="2" max="2" width="91.6640625" style="1" customWidth="1"/>
    <col min="3" max="3" width="21.6640625" style="2" customWidth="1"/>
    <col min="4" max="4" width="9" style="3" customWidth="1"/>
    <col min="5" max="16384" width="9.33203125" style="3"/>
  </cols>
  <sheetData>
    <row r="1" spans="1:6" ht="15.9" customHeight="1">
      <c r="A1" s="305" t="s">
        <v>0</v>
      </c>
      <c r="B1" s="305"/>
      <c r="C1" s="305"/>
    </row>
    <row r="2" spans="1:6" ht="15.9" customHeight="1">
      <c r="A2" s="306" t="s">
        <v>1</v>
      </c>
      <c r="B2" s="306"/>
      <c r="C2" s="4" t="s">
        <v>2</v>
      </c>
    </row>
    <row r="3" spans="1:6" ht="38.1" customHeight="1">
      <c r="A3" s="5" t="s">
        <v>3</v>
      </c>
      <c r="B3" s="6" t="s">
        <v>4</v>
      </c>
      <c r="C3" s="7" t="s">
        <v>5</v>
      </c>
    </row>
    <row r="4" spans="1:6" s="11" customFormat="1" ht="12" customHeight="1">
      <c r="A4" s="8">
        <v>1</v>
      </c>
      <c r="B4" s="9">
        <v>2</v>
      </c>
      <c r="C4" s="10">
        <v>3</v>
      </c>
    </row>
    <row r="5" spans="1:6" s="15" customFormat="1" ht="12" customHeight="1">
      <c r="A5" s="12" t="s">
        <v>6</v>
      </c>
      <c r="B5" s="13" t="s">
        <v>7</v>
      </c>
      <c r="C5" s="14">
        <v>22623745</v>
      </c>
    </row>
    <row r="6" spans="1:6" s="15" customFormat="1" ht="12" customHeight="1">
      <c r="A6" s="16" t="s">
        <v>8</v>
      </c>
      <c r="B6" s="17" t="s">
        <v>9</v>
      </c>
      <c r="C6" s="18">
        <v>12816745</v>
      </c>
    </row>
    <row r="7" spans="1:6" s="15" customFormat="1" ht="12" customHeight="1">
      <c r="A7" s="19" t="s">
        <v>10</v>
      </c>
      <c r="B7" s="20" t="s">
        <v>11</v>
      </c>
      <c r="C7" s="21">
        <v>4479000</v>
      </c>
    </row>
    <row r="8" spans="1:6" s="15" customFormat="1" ht="12" customHeight="1">
      <c r="A8" s="19" t="s">
        <v>12</v>
      </c>
      <c r="B8" s="20" t="s">
        <v>13</v>
      </c>
      <c r="C8" s="21">
        <v>3058000</v>
      </c>
    </row>
    <row r="9" spans="1:6" s="15" customFormat="1" ht="12" customHeight="1">
      <c r="A9" s="19" t="s">
        <v>14</v>
      </c>
      <c r="B9" s="20" t="s">
        <v>15</v>
      </c>
      <c r="C9" s="21">
        <v>2270000</v>
      </c>
    </row>
    <row r="10" spans="1:6" s="15" customFormat="1" ht="12" customHeight="1">
      <c r="A10" s="19" t="s">
        <v>16</v>
      </c>
      <c r="B10" s="20" t="s">
        <v>17</v>
      </c>
      <c r="C10" s="21"/>
    </row>
    <row r="11" spans="1:6" s="15" customFormat="1" ht="12" customHeight="1">
      <c r="A11" s="22" t="s">
        <v>18</v>
      </c>
      <c r="B11" s="23" t="s">
        <v>19</v>
      </c>
      <c r="C11" s="21"/>
    </row>
    <row r="12" spans="1:6" s="15" customFormat="1" ht="12" customHeight="1">
      <c r="A12" s="12" t="s">
        <v>20</v>
      </c>
      <c r="B12" s="24" t="s">
        <v>21</v>
      </c>
      <c r="C12" s="14">
        <v>2045000</v>
      </c>
      <c r="E12" s="25"/>
    </row>
    <row r="13" spans="1:6" s="15" customFormat="1" ht="12" customHeight="1">
      <c r="A13" s="16" t="s">
        <v>22</v>
      </c>
      <c r="B13" s="17" t="s">
        <v>23</v>
      </c>
      <c r="C13" s="18"/>
      <c r="E13" s="25"/>
      <c r="F13" s="25"/>
    </row>
    <row r="14" spans="1:6" s="15" customFormat="1" ht="12" customHeight="1">
      <c r="A14" s="19" t="s">
        <v>24</v>
      </c>
      <c r="B14" s="20" t="s">
        <v>25</v>
      </c>
      <c r="C14" s="21"/>
    </row>
    <row r="15" spans="1:6" s="15" customFormat="1" ht="12" customHeight="1">
      <c r="A15" s="19" t="s">
        <v>26</v>
      </c>
      <c r="B15" s="20" t="s">
        <v>27</v>
      </c>
      <c r="C15" s="21">
        <v>2045000</v>
      </c>
    </row>
    <row r="16" spans="1:6" s="15" customFormat="1" ht="12" customHeight="1">
      <c r="A16" s="19" t="s">
        <v>28</v>
      </c>
      <c r="B16" s="20" t="s">
        <v>29</v>
      </c>
      <c r="C16" s="21"/>
    </row>
    <row r="17" spans="1:3" s="15" customFormat="1" ht="12" customHeight="1">
      <c r="A17" s="19" t="s">
        <v>30</v>
      </c>
      <c r="B17" s="20" t="s">
        <v>31</v>
      </c>
      <c r="C17" s="21"/>
    </row>
    <row r="18" spans="1:3" s="15" customFormat="1" ht="12" customHeight="1">
      <c r="A18" s="22" t="s">
        <v>32</v>
      </c>
      <c r="B18" s="23" t="s">
        <v>33</v>
      </c>
      <c r="C18" s="26"/>
    </row>
    <row r="19" spans="1:3" s="15" customFormat="1" ht="12" customHeight="1">
      <c r="A19" s="12" t="s">
        <v>34</v>
      </c>
      <c r="B19" s="13" t="s">
        <v>35</v>
      </c>
      <c r="C19" s="14">
        <v>2264349</v>
      </c>
    </row>
    <row r="20" spans="1:3" s="15" customFormat="1" ht="12" customHeight="1">
      <c r="A20" s="16" t="s">
        <v>36</v>
      </c>
      <c r="B20" s="17" t="s">
        <v>37</v>
      </c>
      <c r="C20" s="18"/>
    </row>
    <row r="21" spans="1:3" s="15" customFormat="1" ht="12" customHeight="1">
      <c r="A21" s="19" t="s">
        <v>38</v>
      </c>
      <c r="B21" s="20" t="s">
        <v>39</v>
      </c>
      <c r="C21" s="21"/>
    </row>
    <row r="22" spans="1:3" s="15" customFormat="1" ht="12" customHeight="1">
      <c r="A22" s="19" t="s">
        <v>40</v>
      </c>
      <c r="B22" s="20" t="s">
        <v>41</v>
      </c>
      <c r="C22" s="21"/>
    </row>
    <row r="23" spans="1:3" s="15" customFormat="1" ht="12" customHeight="1">
      <c r="A23" s="19" t="s">
        <v>42</v>
      </c>
      <c r="B23" s="20" t="s">
        <v>43</v>
      </c>
      <c r="C23" s="21"/>
    </row>
    <row r="24" spans="1:3" s="15" customFormat="1" ht="12" customHeight="1">
      <c r="A24" s="19" t="s">
        <v>44</v>
      </c>
      <c r="B24" s="20" t="s">
        <v>45</v>
      </c>
      <c r="C24" s="21">
        <v>2264349</v>
      </c>
    </row>
    <row r="25" spans="1:3" s="15" customFormat="1" ht="12" customHeight="1">
      <c r="A25" s="22" t="s">
        <v>46</v>
      </c>
      <c r="B25" s="23" t="s">
        <v>47</v>
      </c>
      <c r="C25" s="26"/>
    </row>
    <row r="26" spans="1:3" s="15" customFormat="1" ht="12" customHeight="1">
      <c r="A26" s="12" t="s">
        <v>48</v>
      </c>
      <c r="B26" s="13" t="s">
        <v>49</v>
      </c>
      <c r="C26" s="14">
        <v>760000</v>
      </c>
    </row>
    <row r="27" spans="1:3" s="15" customFormat="1" ht="12" customHeight="1">
      <c r="A27" s="16" t="s">
        <v>50</v>
      </c>
      <c r="B27" s="17" t="s">
        <v>51</v>
      </c>
      <c r="C27" s="27">
        <v>750000</v>
      </c>
    </row>
    <row r="28" spans="1:3" s="15" customFormat="1" ht="12" customHeight="1">
      <c r="A28" s="19" t="s">
        <v>52</v>
      </c>
      <c r="B28" s="20" t="s">
        <v>53</v>
      </c>
      <c r="C28" s="21"/>
    </row>
    <row r="29" spans="1:3" s="15" customFormat="1" ht="12" customHeight="1">
      <c r="A29" s="19" t="s">
        <v>54</v>
      </c>
      <c r="B29" s="20" t="s">
        <v>55</v>
      </c>
      <c r="C29" s="21">
        <v>750000</v>
      </c>
    </row>
    <row r="30" spans="1:3" s="15" customFormat="1" ht="12" customHeight="1">
      <c r="A30" s="19" t="s">
        <v>56</v>
      </c>
      <c r="B30" s="20" t="s">
        <v>57</v>
      </c>
      <c r="C30" s="21"/>
    </row>
    <row r="31" spans="1:3" s="15" customFormat="1" ht="12" customHeight="1">
      <c r="A31" s="19" t="s">
        <v>58</v>
      </c>
      <c r="B31" s="20" t="s">
        <v>59</v>
      </c>
      <c r="C31" s="21"/>
    </row>
    <row r="32" spans="1:3" s="15" customFormat="1" ht="12" customHeight="1">
      <c r="A32" s="22" t="s">
        <v>60</v>
      </c>
      <c r="B32" s="23" t="s">
        <v>61</v>
      </c>
      <c r="C32" s="26">
        <v>10000</v>
      </c>
    </row>
    <row r="33" spans="1:3" s="15" customFormat="1" ht="12" customHeight="1">
      <c r="A33" s="12" t="s">
        <v>62</v>
      </c>
      <c r="B33" s="13" t="s">
        <v>63</v>
      </c>
      <c r="C33" s="14">
        <v>235000</v>
      </c>
    </row>
    <row r="34" spans="1:3" s="15" customFormat="1" ht="12" customHeight="1">
      <c r="A34" s="16" t="s">
        <v>64</v>
      </c>
      <c r="B34" s="17" t="s">
        <v>65</v>
      </c>
      <c r="C34" s="18"/>
    </row>
    <row r="35" spans="1:3" s="15" customFormat="1" ht="12" customHeight="1">
      <c r="A35" s="19" t="s">
        <v>66</v>
      </c>
      <c r="B35" s="20" t="s">
        <v>67</v>
      </c>
      <c r="C35" s="21">
        <v>235000</v>
      </c>
    </row>
    <row r="36" spans="1:3" s="15" customFormat="1" ht="12" customHeight="1">
      <c r="A36" s="19" t="s">
        <v>68</v>
      </c>
      <c r="B36" s="20" t="s">
        <v>69</v>
      </c>
      <c r="C36" s="21"/>
    </row>
    <row r="37" spans="1:3" s="15" customFormat="1" ht="12" customHeight="1">
      <c r="A37" s="19" t="s">
        <v>70</v>
      </c>
      <c r="B37" s="20" t="s">
        <v>71</v>
      </c>
      <c r="C37" s="21"/>
    </row>
    <row r="38" spans="1:3" s="15" customFormat="1" ht="12" customHeight="1">
      <c r="A38" s="19" t="s">
        <v>72</v>
      </c>
      <c r="B38" s="20" t="s">
        <v>73</v>
      </c>
      <c r="C38" s="21"/>
    </row>
    <row r="39" spans="1:3" s="15" customFormat="1" ht="12" customHeight="1">
      <c r="A39" s="19" t="s">
        <v>74</v>
      </c>
      <c r="B39" s="20" t="s">
        <v>75</v>
      </c>
      <c r="C39" s="21"/>
    </row>
    <row r="40" spans="1:3" s="15" customFormat="1" ht="12" customHeight="1">
      <c r="A40" s="19" t="s">
        <v>76</v>
      </c>
      <c r="B40" s="20" t="s">
        <v>77</v>
      </c>
      <c r="C40" s="21"/>
    </row>
    <row r="41" spans="1:3" s="15" customFormat="1" ht="12" customHeight="1">
      <c r="A41" s="19" t="s">
        <v>78</v>
      </c>
      <c r="B41" s="20" t="s">
        <v>79</v>
      </c>
      <c r="C41" s="21"/>
    </row>
    <row r="42" spans="1:3" s="15" customFormat="1" ht="12" customHeight="1">
      <c r="A42" s="19" t="s">
        <v>80</v>
      </c>
      <c r="B42" s="20" t="s">
        <v>81</v>
      </c>
      <c r="C42" s="21"/>
    </row>
    <row r="43" spans="1:3" s="15" customFormat="1" ht="12" customHeight="1">
      <c r="A43" s="22" t="s">
        <v>82</v>
      </c>
      <c r="B43" s="23" t="s">
        <v>83</v>
      </c>
      <c r="C43" s="26"/>
    </row>
    <row r="44" spans="1:3" s="15" customFormat="1" ht="12" customHeight="1">
      <c r="A44" s="12" t="s">
        <v>84</v>
      </c>
      <c r="B44" s="13" t="s">
        <v>85</v>
      </c>
      <c r="C44" s="14"/>
    </row>
    <row r="45" spans="1:3" s="15" customFormat="1" ht="12" customHeight="1">
      <c r="A45" s="16" t="s">
        <v>86</v>
      </c>
      <c r="B45" s="17" t="s">
        <v>87</v>
      </c>
      <c r="C45" s="18"/>
    </row>
    <row r="46" spans="1:3" s="15" customFormat="1" ht="12" customHeight="1">
      <c r="A46" s="19" t="s">
        <v>88</v>
      </c>
      <c r="B46" s="20" t="s">
        <v>89</v>
      </c>
      <c r="C46" s="21"/>
    </row>
    <row r="47" spans="1:3" s="15" customFormat="1" ht="12" customHeight="1">
      <c r="A47" s="19" t="s">
        <v>90</v>
      </c>
      <c r="B47" s="20" t="s">
        <v>91</v>
      </c>
      <c r="C47" s="21"/>
    </row>
    <row r="48" spans="1:3" s="15" customFormat="1" ht="12" customHeight="1">
      <c r="A48" s="19" t="s">
        <v>92</v>
      </c>
      <c r="B48" s="20" t="s">
        <v>93</v>
      </c>
      <c r="C48" s="21"/>
    </row>
    <row r="49" spans="1:3" s="15" customFormat="1" ht="12" customHeight="1">
      <c r="A49" s="22" t="s">
        <v>94</v>
      </c>
      <c r="B49" s="23" t="s">
        <v>95</v>
      </c>
      <c r="C49" s="26"/>
    </row>
    <row r="50" spans="1:3" s="15" customFormat="1" ht="12" customHeight="1">
      <c r="A50" s="12" t="s">
        <v>96</v>
      </c>
      <c r="B50" s="13" t="s">
        <v>97</v>
      </c>
      <c r="C50" s="14"/>
    </row>
    <row r="51" spans="1:3" s="15" customFormat="1" ht="12" customHeight="1">
      <c r="A51" s="16" t="s">
        <v>98</v>
      </c>
      <c r="B51" s="17" t="s">
        <v>99</v>
      </c>
      <c r="C51" s="18"/>
    </row>
    <row r="52" spans="1:3" s="15" customFormat="1" ht="12" customHeight="1">
      <c r="A52" s="19" t="s">
        <v>100</v>
      </c>
      <c r="B52" s="20" t="s">
        <v>101</v>
      </c>
      <c r="C52" s="21"/>
    </row>
    <row r="53" spans="1:3" s="15" customFormat="1" ht="12" customHeight="1">
      <c r="A53" s="19" t="s">
        <v>102</v>
      </c>
      <c r="B53" s="20" t="s">
        <v>103</v>
      </c>
      <c r="C53" s="21"/>
    </row>
    <row r="54" spans="1:3" s="15" customFormat="1" ht="12" customHeight="1">
      <c r="A54" s="22" t="s">
        <v>104</v>
      </c>
      <c r="B54" s="23" t="s">
        <v>105</v>
      </c>
      <c r="C54" s="26"/>
    </row>
    <row r="55" spans="1:3" s="15" customFormat="1" ht="12" customHeight="1">
      <c r="A55" s="12" t="s">
        <v>106</v>
      </c>
      <c r="B55" s="24" t="s">
        <v>107</v>
      </c>
      <c r="C55" s="14"/>
    </row>
    <row r="56" spans="1:3" s="15" customFormat="1" ht="12" customHeight="1">
      <c r="A56" s="16" t="s">
        <v>108</v>
      </c>
      <c r="B56" s="17" t="s">
        <v>109</v>
      </c>
      <c r="C56" s="21"/>
    </row>
    <row r="57" spans="1:3" s="15" customFormat="1" ht="12" customHeight="1">
      <c r="A57" s="19" t="s">
        <v>110</v>
      </c>
      <c r="B57" s="20" t="s">
        <v>111</v>
      </c>
      <c r="C57" s="21"/>
    </row>
    <row r="58" spans="1:3" s="15" customFormat="1" ht="12" customHeight="1">
      <c r="A58" s="19" t="s">
        <v>112</v>
      </c>
      <c r="B58" s="20" t="s">
        <v>113</v>
      </c>
      <c r="C58" s="21"/>
    </row>
    <row r="59" spans="1:3" s="15" customFormat="1" ht="12" customHeight="1">
      <c r="A59" s="22" t="s">
        <v>114</v>
      </c>
      <c r="B59" s="23" t="s">
        <v>115</v>
      </c>
      <c r="C59" s="21"/>
    </row>
    <row r="60" spans="1:3" s="15" customFormat="1" ht="12" customHeight="1">
      <c r="A60" s="12" t="s">
        <v>116</v>
      </c>
      <c r="B60" s="13" t="s">
        <v>117</v>
      </c>
      <c r="C60" s="14">
        <v>27928094</v>
      </c>
    </row>
    <row r="61" spans="1:3" s="15" customFormat="1" ht="12" customHeight="1">
      <c r="A61" s="28" t="s">
        <v>118</v>
      </c>
      <c r="B61" s="24" t="s">
        <v>119</v>
      </c>
      <c r="C61" s="14"/>
    </row>
    <row r="62" spans="1:3" s="15" customFormat="1" ht="12" customHeight="1">
      <c r="A62" s="16" t="s">
        <v>120</v>
      </c>
      <c r="B62" s="17" t="s">
        <v>121</v>
      </c>
      <c r="C62" s="21"/>
    </row>
    <row r="63" spans="1:3" s="15" customFormat="1" ht="12" customHeight="1">
      <c r="A63" s="19" t="s">
        <v>122</v>
      </c>
      <c r="B63" s="20" t="s">
        <v>123</v>
      </c>
      <c r="C63" s="21"/>
    </row>
    <row r="64" spans="1:3" s="15" customFormat="1" ht="12" customHeight="1">
      <c r="A64" s="22" t="s">
        <v>124</v>
      </c>
      <c r="B64" s="29" t="s">
        <v>125</v>
      </c>
      <c r="C64" s="21"/>
    </row>
    <row r="65" spans="1:3" s="15" customFormat="1" ht="12" customHeight="1">
      <c r="A65" s="28" t="s">
        <v>126</v>
      </c>
      <c r="B65" s="24" t="s">
        <v>127</v>
      </c>
      <c r="C65" s="14"/>
    </row>
    <row r="66" spans="1:3" s="15" customFormat="1" ht="12" customHeight="1">
      <c r="A66" s="16" t="s">
        <v>128</v>
      </c>
      <c r="B66" s="17" t="s">
        <v>129</v>
      </c>
      <c r="C66" s="21"/>
    </row>
    <row r="67" spans="1:3" s="15" customFormat="1" ht="12" customHeight="1">
      <c r="A67" s="19" t="s">
        <v>130</v>
      </c>
      <c r="B67" s="20" t="s">
        <v>131</v>
      </c>
      <c r="C67" s="21"/>
    </row>
    <row r="68" spans="1:3" s="15" customFormat="1" ht="12" customHeight="1">
      <c r="A68" s="19" t="s">
        <v>132</v>
      </c>
      <c r="B68" s="20" t="s">
        <v>133</v>
      </c>
      <c r="C68" s="21"/>
    </row>
    <row r="69" spans="1:3" s="15" customFormat="1" ht="12" customHeight="1">
      <c r="A69" s="22" t="s">
        <v>134</v>
      </c>
      <c r="B69" s="23" t="s">
        <v>135</v>
      </c>
      <c r="C69" s="21"/>
    </row>
    <row r="70" spans="1:3" s="15" customFormat="1" ht="12" customHeight="1">
      <c r="A70" s="28" t="s">
        <v>136</v>
      </c>
      <c r="B70" s="24" t="s">
        <v>137</v>
      </c>
      <c r="C70" s="14">
        <v>5843264</v>
      </c>
    </row>
    <row r="71" spans="1:3" s="15" customFormat="1" ht="12" customHeight="1">
      <c r="A71" s="16" t="s">
        <v>138</v>
      </c>
      <c r="B71" s="17" t="s">
        <v>139</v>
      </c>
      <c r="C71" s="30">
        <v>5843264</v>
      </c>
    </row>
    <row r="72" spans="1:3" s="15" customFormat="1" ht="12" customHeight="1">
      <c r="A72" s="22" t="s">
        <v>140</v>
      </c>
      <c r="B72" s="23" t="s">
        <v>141</v>
      </c>
      <c r="C72" s="21"/>
    </row>
    <row r="73" spans="1:3" s="15" customFormat="1" ht="12" customHeight="1">
      <c r="A73" s="28" t="s">
        <v>142</v>
      </c>
      <c r="B73" s="24" t="s">
        <v>143</v>
      </c>
      <c r="C73" s="14"/>
    </row>
    <row r="74" spans="1:3" s="15" customFormat="1" ht="12" customHeight="1">
      <c r="A74" s="16" t="s">
        <v>144</v>
      </c>
      <c r="B74" s="17" t="s">
        <v>145</v>
      </c>
      <c r="C74" s="21"/>
    </row>
    <row r="75" spans="1:3" s="15" customFormat="1" ht="12" customHeight="1">
      <c r="A75" s="19" t="s">
        <v>146</v>
      </c>
      <c r="B75" s="20" t="s">
        <v>147</v>
      </c>
      <c r="C75" s="21"/>
    </row>
    <row r="76" spans="1:3" s="15" customFormat="1" ht="12" customHeight="1">
      <c r="A76" s="22" t="s">
        <v>148</v>
      </c>
      <c r="B76" s="23" t="s">
        <v>149</v>
      </c>
      <c r="C76" s="21"/>
    </row>
    <row r="77" spans="1:3" s="15" customFormat="1" ht="12" customHeight="1">
      <c r="A77" s="28" t="s">
        <v>150</v>
      </c>
      <c r="B77" s="24" t="s">
        <v>151</v>
      </c>
      <c r="C77" s="14"/>
    </row>
    <row r="78" spans="1:3" s="15" customFormat="1" ht="12" customHeight="1">
      <c r="A78" s="31" t="s">
        <v>152</v>
      </c>
      <c r="B78" s="17" t="s">
        <v>153</v>
      </c>
      <c r="C78" s="21"/>
    </row>
    <row r="79" spans="1:3" s="15" customFormat="1" ht="12" customHeight="1">
      <c r="A79" s="32" t="s">
        <v>154</v>
      </c>
      <c r="B79" s="20" t="s">
        <v>155</v>
      </c>
      <c r="C79" s="21"/>
    </row>
    <row r="80" spans="1:3" s="15" customFormat="1" ht="12" customHeight="1">
      <c r="A80" s="32" t="s">
        <v>156</v>
      </c>
      <c r="B80" s="20" t="s">
        <v>157</v>
      </c>
      <c r="C80" s="21"/>
    </row>
    <row r="81" spans="1:3" s="15" customFormat="1" ht="12" customHeight="1">
      <c r="A81" s="33" t="s">
        <v>158</v>
      </c>
      <c r="B81" s="23" t="s">
        <v>159</v>
      </c>
      <c r="C81" s="21"/>
    </row>
    <row r="82" spans="1:3" s="15" customFormat="1" ht="13.5" customHeight="1">
      <c r="A82" s="28" t="s">
        <v>160</v>
      </c>
      <c r="B82" s="24" t="s">
        <v>161</v>
      </c>
      <c r="C82" s="34"/>
    </row>
    <row r="83" spans="1:3" s="15" customFormat="1" ht="15.75" customHeight="1">
      <c r="A83" s="28" t="s">
        <v>162</v>
      </c>
      <c r="B83" s="35" t="s">
        <v>163</v>
      </c>
      <c r="C83" s="14">
        <v>5843264</v>
      </c>
    </row>
    <row r="84" spans="1:3" s="15" customFormat="1" ht="16.5" customHeight="1">
      <c r="A84" s="36" t="s">
        <v>164</v>
      </c>
      <c r="B84" s="35" t="s">
        <v>165</v>
      </c>
      <c r="C84" s="37">
        <f>SUM(C60,C70)</f>
        <v>33771358</v>
      </c>
    </row>
    <row r="85" spans="1:3" s="15" customFormat="1" ht="83.25" customHeight="1">
      <c r="A85" s="38"/>
      <c r="B85" s="39"/>
      <c r="C85" s="40"/>
    </row>
    <row r="86" spans="1:3" ht="16.5" customHeight="1">
      <c r="A86" s="305" t="s">
        <v>166</v>
      </c>
      <c r="B86" s="305"/>
      <c r="C86" s="305"/>
    </row>
    <row r="87" spans="1:3" s="42" customFormat="1" ht="16.5" customHeight="1">
      <c r="A87" s="307" t="s">
        <v>167</v>
      </c>
      <c r="B87" s="307"/>
      <c r="C87" s="41" t="s">
        <v>168</v>
      </c>
    </row>
    <row r="88" spans="1:3" ht="38.1" customHeight="1">
      <c r="A88" s="5" t="s">
        <v>3</v>
      </c>
      <c r="B88" s="6" t="s">
        <v>169</v>
      </c>
      <c r="C88" s="7" t="s">
        <v>5</v>
      </c>
    </row>
    <row r="89" spans="1:3" s="11" customFormat="1" ht="12" customHeight="1">
      <c r="A89" s="43">
        <v>1</v>
      </c>
      <c r="B89" s="44">
        <v>2</v>
      </c>
      <c r="C89" s="45">
        <v>3</v>
      </c>
    </row>
    <row r="90" spans="1:3" ht="12" customHeight="1">
      <c r="A90" s="46" t="s">
        <v>6</v>
      </c>
      <c r="B90" s="47" t="s">
        <v>170</v>
      </c>
      <c r="C90" s="48">
        <v>23538305</v>
      </c>
    </row>
    <row r="91" spans="1:3" ht="12" customHeight="1">
      <c r="A91" s="49" t="s">
        <v>8</v>
      </c>
      <c r="B91" s="50" t="s">
        <v>171</v>
      </c>
      <c r="C91" s="30">
        <v>10847440</v>
      </c>
    </row>
    <row r="92" spans="1:3" ht="12" customHeight="1">
      <c r="A92" s="19" t="s">
        <v>10</v>
      </c>
      <c r="B92" s="51" t="s">
        <v>172</v>
      </c>
      <c r="C92" s="21">
        <v>1505258</v>
      </c>
    </row>
    <row r="93" spans="1:3" ht="12" customHeight="1">
      <c r="A93" s="19" t="s">
        <v>12</v>
      </c>
      <c r="B93" s="51" t="s">
        <v>173</v>
      </c>
      <c r="C93" s="26">
        <v>7570000</v>
      </c>
    </row>
    <row r="94" spans="1:3" ht="12" customHeight="1">
      <c r="A94" s="19" t="s">
        <v>14</v>
      </c>
      <c r="B94" s="52" t="s">
        <v>174</v>
      </c>
      <c r="C94" s="26">
        <v>3000000</v>
      </c>
    </row>
    <row r="95" spans="1:3" ht="12" customHeight="1">
      <c r="A95" s="19" t="s">
        <v>175</v>
      </c>
      <c r="B95" s="53" t="s">
        <v>176</v>
      </c>
      <c r="C95" s="26">
        <v>615607</v>
      </c>
    </row>
    <row r="96" spans="1:3" ht="12" customHeight="1">
      <c r="A96" s="19" t="s">
        <v>18</v>
      </c>
      <c r="B96" s="51" t="s">
        <v>177</v>
      </c>
      <c r="C96" s="26"/>
    </row>
    <row r="97" spans="1:3" ht="12" customHeight="1">
      <c r="A97" s="19" t="s">
        <v>178</v>
      </c>
      <c r="B97" s="54" t="s">
        <v>179</v>
      </c>
      <c r="C97" s="26"/>
    </row>
    <row r="98" spans="1:3" ht="12" customHeight="1">
      <c r="A98" s="19" t="s">
        <v>180</v>
      </c>
      <c r="B98" s="55" t="s">
        <v>181</v>
      </c>
      <c r="C98" s="26"/>
    </row>
    <row r="99" spans="1:3" ht="12" customHeight="1">
      <c r="A99" s="19" t="s">
        <v>182</v>
      </c>
      <c r="B99" s="55" t="s">
        <v>183</v>
      </c>
      <c r="C99" s="26"/>
    </row>
    <row r="100" spans="1:3" ht="12" customHeight="1">
      <c r="A100" s="19" t="s">
        <v>184</v>
      </c>
      <c r="B100" s="54" t="s">
        <v>185</v>
      </c>
      <c r="C100" s="26">
        <v>575607</v>
      </c>
    </row>
    <row r="101" spans="1:3" ht="12" customHeight="1">
      <c r="A101" s="19" t="s">
        <v>186</v>
      </c>
      <c r="B101" s="54" t="s">
        <v>187</v>
      </c>
      <c r="C101" s="26"/>
    </row>
    <row r="102" spans="1:3" ht="12" customHeight="1">
      <c r="A102" s="19" t="s">
        <v>188</v>
      </c>
      <c r="B102" s="55" t="s">
        <v>189</v>
      </c>
      <c r="C102" s="26"/>
    </row>
    <row r="103" spans="1:3" ht="12" customHeight="1">
      <c r="A103" s="56" t="s">
        <v>190</v>
      </c>
      <c r="B103" s="57" t="s">
        <v>191</v>
      </c>
      <c r="C103" s="26"/>
    </row>
    <row r="104" spans="1:3" ht="12" customHeight="1">
      <c r="A104" s="19" t="s">
        <v>192</v>
      </c>
      <c r="B104" s="57" t="s">
        <v>193</v>
      </c>
      <c r="C104" s="26"/>
    </row>
    <row r="105" spans="1:3" ht="12" customHeight="1">
      <c r="A105" s="58" t="s">
        <v>194</v>
      </c>
      <c r="B105" s="59" t="s">
        <v>195</v>
      </c>
      <c r="C105" s="60">
        <v>40000</v>
      </c>
    </row>
    <row r="106" spans="1:3" ht="12" customHeight="1">
      <c r="A106" s="12" t="s">
        <v>20</v>
      </c>
      <c r="B106" s="61" t="s">
        <v>196</v>
      </c>
      <c r="C106" s="14">
        <v>7154682</v>
      </c>
    </row>
    <row r="107" spans="1:3" ht="12" customHeight="1">
      <c r="A107" s="16" t="s">
        <v>22</v>
      </c>
      <c r="B107" s="51" t="s">
        <v>197</v>
      </c>
      <c r="C107" s="18">
        <v>2663941</v>
      </c>
    </row>
    <row r="108" spans="1:3" ht="12" customHeight="1">
      <c r="A108" s="16" t="s">
        <v>24</v>
      </c>
      <c r="B108" s="62" t="s">
        <v>198</v>
      </c>
      <c r="C108" s="18"/>
    </row>
    <row r="109" spans="1:3" ht="12" customHeight="1">
      <c r="A109" s="16" t="s">
        <v>26</v>
      </c>
      <c r="B109" s="62" t="s">
        <v>199</v>
      </c>
      <c r="C109" s="21">
        <v>4490741</v>
      </c>
    </row>
    <row r="110" spans="1:3" ht="12" customHeight="1">
      <c r="A110" s="16" t="s">
        <v>28</v>
      </c>
      <c r="B110" s="62" t="s">
        <v>200</v>
      </c>
      <c r="C110" s="63"/>
    </row>
    <row r="111" spans="1:3" ht="12" customHeight="1">
      <c r="A111" s="16" t="s">
        <v>30</v>
      </c>
      <c r="B111" s="64" t="s">
        <v>201</v>
      </c>
      <c r="C111" s="63"/>
    </row>
    <row r="112" spans="1:3" ht="12" customHeight="1">
      <c r="A112" s="16" t="s">
        <v>32</v>
      </c>
      <c r="B112" s="65" t="s">
        <v>202</v>
      </c>
      <c r="C112" s="63"/>
    </row>
    <row r="113" spans="1:3" ht="12" customHeight="1">
      <c r="A113" s="16" t="s">
        <v>203</v>
      </c>
      <c r="B113" s="66" t="s">
        <v>204</v>
      </c>
      <c r="C113" s="63"/>
    </row>
    <row r="114" spans="1:3">
      <c r="A114" s="16" t="s">
        <v>205</v>
      </c>
      <c r="B114" s="55" t="s">
        <v>183</v>
      </c>
      <c r="C114" s="63"/>
    </row>
    <row r="115" spans="1:3" ht="12" customHeight="1">
      <c r="A115" s="16" t="s">
        <v>206</v>
      </c>
      <c r="B115" s="55" t="s">
        <v>207</v>
      </c>
      <c r="C115" s="63"/>
    </row>
    <row r="116" spans="1:3" ht="12" customHeight="1">
      <c r="A116" s="16" t="s">
        <v>208</v>
      </c>
      <c r="B116" s="55" t="s">
        <v>209</v>
      </c>
      <c r="C116" s="63"/>
    </row>
    <row r="117" spans="1:3" ht="12" customHeight="1">
      <c r="A117" s="16" t="s">
        <v>210</v>
      </c>
      <c r="B117" s="55" t="s">
        <v>189</v>
      </c>
      <c r="C117" s="63"/>
    </row>
    <row r="118" spans="1:3" ht="12" customHeight="1">
      <c r="A118" s="16" t="s">
        <v>211</v>
      </c>
      <c r="B118" s="55" t="s">
        <v>212</v>
      </c>
      <c r="C118" s="63"/>
    </row>
    <row r="119" spans="1:3">
      <c r="A119" s="56" t="s">
        <v>213</v>
      </c>
      <c r="B119" s="55" t="s">
        <v>214</v>
      </c>
      <c r="C119" s="67"/>
    </row>
    <row r="120" spans="1:3" ht="12" customHeight="1">
      <c r="A120" s="12" t="s">
        <v>34</v>
      </c>
      <c r="B120" s="13" t="s">
        <v>215</v>
      </c>
      <c r="C120" s="14">
        <v>2173421</v>
      </c>
    </row>
    <row r="121" spans="1:3" ht="12" customHeight="1">
      <c r="A121" s="16" t="s">
        <v>36</v>
      </c>
      <c r="B121" s="68" t="s">
        <v>216</v>
      </c>
      <c r="C121" s="18">
        <v>2173421</v>
      </c>
    </row>
    <row r="122" spans="1:3" ht="12" customHeight="1">
      <c r="A122" s="22" t="s">
        <v>38</v>
      </c>
      <c r="B122" s="62" t="s">
        <v>217</v>
      </c>
      <c r="C122" s="26"/>
    </row>
    <row r="123" spans="1:3" ht="12" customHeight="1">
      <c r="A123" s="12" t="s">
        <v>218</v>
      </c>
      <c r="B123" s="13" t="s">
        <v>219</v>
      </c>
      <c r="C123" s="14">
        <f>SUM(C90,C106,C120)</f>
        <v>32866408</v>
      </c>
    </row>
    <row r="124" spans="1:3" ht="12" customHeight="1">
      <c r="A124" s="12" t="s">
        <v>62</v>
      </c>
      <c r="B124" s="13" t="s">
        <v>220</v>
      </c>
      <c r="C124" s="14">
        <f>+C125+C126+C127</f>
        <v>0</v>
      </c>
    </row>
    <row r="125" spans="1:3" ht="12" customHeight="1">
      <c r="A125" s="16" t="s">
        <v>64</v>
      </c>
      <c r="B125" s="68" t="s">
        <v>221</v>
      </c>
      <c r="C125" s="63"/>
    </row>
    <row r="126" spans="1:3" ht="12" customHeight="1">
      <c r="A126" s="16" t="s">
        <v>66</v>
      </c>
      <c r="B126" s="68" t="s">
        <v>222</v>
      </c>
      <c r="C126" s="63"/>
    </row>
    <row r="127" spans="1:3" ht="12" customHeight="1">
      <c r="A127" s="56" t="s">
        <v>68</v>
      </c>
      <c r="B127" s="69" t="s">
        <v>223</v>
      </c>
      <c r="C127" s="63"/>
    </row>
    <row r="128" spans="1:3" ht="12" customHeight="1">
      <c r="A128" s="12" t="s">
        <v>84</v>
      </c>
      <c r="B128" s="13" t="s">
        <v>224</v>
      </c>
      <c r="C128" s="14">
        <f>+C129+C130+C131+C132</f>
        <v>0</v>
      </c>
    </row>
    <row r="129" spans="1:9" ht="12" customHeight="1">
      <c r="A129" s="16" t="s">
        <v>86</v>
      </c>
      <c r="B129" s="68" t="s">
        <v>225</v>
      </c>
      <c r="C129" s="63"/>
    </row>
    <row r="130" spans="1:9" ht="12" customHeight="1">
      <c r="A130" s="16" t="s">
        <v>88</v>
      </c>
      <c r="B130" s="68" t="s">
        <v>226</v>
      </c>
      <c r="C130" s="63"/>
    </row>
    <row r="131" spans="1:9" ht="12" customHeight="1">
      <c r="A131" s="16" t="s">
        <v>90</v>
      </c>
      <c r="B131" s="68" t="s">
        <v>227</v>
      </c>
      <c r="C131" s="63"/>
    </row>
    <row r="132" spans="1:9" ht="12" customHeight="1">
      <c r="A132" s="56" t="s">
        <v>92</v>
      </c>
      <c r="B132" s="69" t="s">
        <v>228</v>
      </c>
      <c r="C132" s="63"/>
    </row>
    <row r="133" spans="1:9" ht="12" customHeight="1">
      <c r="A133" s="12" t="s">
        <v>229</v>
      </c>
      <c r="B133" s="13" t="s">
        <v>230</v>
      </c>
      <c r="C133" s="14">
        <v>904950</v>
      </c>
    </row>
    <row r="134" spans="1:9" ht="12" customHeight="1">
      <c r="A134" s="16" t="s">
        <v>98</v>
      </c>
      <c r="B134" s="68" t="s">
        <v>231</v>
      </c>
      <c r="C134" s="63"/>
    </row>
    <row r="135" spans="1:9" ht="12" customHeight="1">
      <c r="A135" s="16" t="s">
        <v>100</v>
      </c>
      <c r="B135" s="68" t="s">
        <v>232</v>
      </c>
      <c r="C135" s="63">
        <v>904950</v>
      </c>
    </row>
    <row r="136" spans="1:9" ht="12" customHeight="1">
      <c r="A136" s="16" t="s">
        <v>102</v>
      </c>
      <c r="B136" s="68" t="s">
        <v>233</v>
      </c>
      <c r="C136" s="63"/>
    </row>
    <row r="137" spans="1:9" ht="12" customHeight="1">
      <c r="A137" s="56" t="s">
        <v>104</v>
      </c>
      <c r="B137" s="69" t="s">
        <v>234</v>
      </c>
      <c r="C137" s="63"/>
    </row>
    <row r="138" spans="1:9" ht="12" customHeight="1">
      <c r="A138" s="12" t="s">
        <v>106</v>
      </c>
      <c r="B138" s="13" t="s">
        <v>235</v>
      </c>
      <c r="C138" s="70">
        <f>+C139+C140+C141+C142</f>
        <v>0</v>
      </c>
    </row>
    <row r="139" spans="1:9" ht="12" customHeight="1">
      <c r="A139" s="16" t="s">
        <v>108</v>
      </c>
      <c r="B139" s="68" t="s">
        <v>236</v>
      </c>
      <c r="C139" s="63"/>
    </row>
    <row r="140" spans="1:9" ht="12" customHeight="1">
      <c r="A140" s="16" t="s">
        <v>110</v>
      </c>
      <c r="B140" s="68" t="s">
        <v>237</v>
      </c>
      <c r="C140" s="63"/>
    </row>
    <row r="141" spans="1:9" ht="12" customHeight="1">
      <c r="A141" s="16" t="s">
        <v>112</v>
      </c>
      <c r="B141" s="68" t="s">
        <v>238</v>
      </c>
      <c r="C141" s="63"/>
    </row>
    <row r="142" spans="1:9" ht="12" customHeight="1">
      <c r="A142" s="16" t="s">
        <v>114</v>
      </c>
      <c r="B142" s="68" t="s">
        <v>239</v>
      </c>
      <c r="C142" s="63"/>
    </row>
    <row r="143" spans="1:9" ht="15" customHeight="1">
      <c r="A143" s="12" t="s">
        <v>116</v>
      </c>
      <c r="B143" s="13" t="s">
        <v>240</v>
      </c>
      <c r="C143" s="71">
        <f>+C124+C128+C133+C138</f>
        <v>904950</v>
      </c>
      <c r="F143" s="72"/>
      <c r="G143" s="73"/>
      <c r="H143" s="73"/>
      <c r="I143" s="73"/>
    </row>
    <row r="144" spans="1:9" s="15" customFormat="1" ht="12.9" customHeight="1">
      <c r="A144" s="74" t="s">
        <v>241</v>
      </c>
      <c r="B144" s="75" t="s">
        <v>242</v>
      </c>
      <c r="C144" s="71">
        <f>SUM(C123,C143)</f>
        <v>33771358</v>
      </c>
    </row>
    <row r="145" spans="1:5" ht="7.5" customHeight="1">
      <c r="E145" s="76"/>
    </row>
    <row r="146" spans="1:5">
      <c r="A146" s="308" t="s">
        <v>243</v>
      </c>
      <c r="B146" s="308"/>
      <c r="C146" s="308"/>
    </row>
    <row r="147" spans="1:5" ht="15" customHeight="1">
      <c r="A147" s="306" t="s">
        <v>244</v>
      </c>
      <c r="B147" s="306"/>
      <c r="C147" s="4" t="s">
        <v>168</v>
      </c>
    </row>
    <row r="148" spans="1:5" ht="13.5" customHeight="1">
      <c r="A148" s="12">
        <v>1</v>
      </c>
      <c r="B148" s="61" t="s">
        <v>245</v>
      </c>
      <c r="C148" s="14">
        <f>+C60-C123</f>
        <v>-4938314</v>
      </c>
      <c r="D148" s="77"/>
    </row>
    <row r="149" spans="1:5" ht="27.75" customHeight="1">
      <c r="A149" s="12" t="s">
        <v>20</v>
      </c>
      <c r="B149" s="61" t="s">
        <v>246</v>
      </c>
      <c r="C149" s="14">
        <f>+C83-C143</f>
        <v>4938314</v>
      </c>
    </row>
  </sheetData>
  <sheetProtection selectLockedCells="1" selectUnlockedCells="1"/>
  <mergeCells count="6">
    <mergeCell ref="A1:C1"/>
    <mergeCell ref="A2:B2"/>
    <mergeCell ref="A86:C86"/>
    <mergeCell ref="A87:B87"/>
    <mergeCell ref="A146:C146"/>
    <mergeCell ref="A147:B147"/>
  </mergeCells>
  <printOptions horizontalCentered="1"/>
  <pageMargins left="0.70833333333333337" right="0.39374999999999999" top="0.74722222222222223" bottom="0.74791666666666667" header="0.31527777777777777" footer="0.51180555555555551"/>
  <pageSetup paperSize="9" scale="70" firstPageNumber="0" orientation="portrait" horizontalDpi="300" verticalDpi="300" r:id="rId1"/>
  <headerFooter alignWithMargins="0">
    <oddHeader>&amp;C&amp;"Times New Roman CE,Félkövér"&amp;12Várkesző Önkormányzat
2021. ÉVI KÖLTSÉGVETÉSÉNEK ÖSSZEVONT MÉRLEGE&amp;R&amp;"Times New Roman CE,Félkövér dőlt"&amp;11         1. melléklet az 1/2021. (III.05.) önkormányzati rendelethez</oddHeader>
  </headerFooter>
  <rowBreaks count="1" manualBreakCount="1"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F31"/>
  <sheetViews>
    <sheetView view="pageBreakPreview" zoomScaleNormal="115" zoomScaleSheetLayoutView="100" workbookViewId="0">
      <selection activeCell="H17" sqref="H17"/>
    </sheetView>
  </sheetViews>
  <sheetFormatPr defaultColWidth="9.33203125" defaultRowHeight="13.2"/>
  <cols>
    <col min="1" max="1" width="6.77734375" style="78" customWidth="1"/>
    <col min="2" max="2" width="55.109375" style="79" customWidth="1"/>
    <col min="3" max="3" width="16.33203125" style="78" customWidth="1"/>
    <col min="4" max="4" width="55.109375" style="78" customWidth="1"/>
    <col min="5" max="5" width="16.33203125" style="78" customWidth="1"/>
    <col min="6" max="6" width="4.77734375" style="78" customWidth="1"/>
    <col min="7" max="16384" width="9.33203125" style="78"/>
  </cols>
  <sheetData>
    <row r="1" spans="1:6" ht="39.75" customHeight="1">
      <c r="B1" s="309" t="s">
        <v>247</v>
      </c>
      <c r="C1" s="309"/>
      <c r="D1" s="309"/>
      <c r="E1" s="309"/>
      <c r="F1" s="310" t="s">
        <v>248</v>
      </c>
    </row>
    <row r="2" spans="1:6" ht="13.8">
      <c r="E2" s="80" t="s">
        <v>2</v>
      </c>
      <c r="F2" s="310"/>
    </row>
    <row r="3" spans="1:6" ht="18" customHeight="1">
      <c r="A3" s="311" t="s">
        <v>3</v>
      </c>
      <c r="B3" s="312" t="s">
        <v>249</v>
      </c>
      <c r="C3" s="312"/>
      <c r="D3" s="311" t="s">
        <v>250</v>
      </c>
      <c r="E3" s="311"/>
      <c r="F3" s="310"/>
    </row>
    <row r="4" spans="1:6" s="84" customFormat="1" ht="35.25" customHeight="1">
      <c r="A4" s="311"/>
      <c r="B4" s="81" t="s">
        <v>251</v>
      </c>
      <c r="C4" s="82" t="s">
        <v>5</v>
      </c>
      <c r="D4" s="81" t="s">
        <v>251</v>
      </c>
      <c r="E4" s="83" t="s">
        <v>5</v>
      </c>
      <c r="F4" s="310"/>
    </row>
    <row r="5" spans="1:6" s="89" customFormat="1" ht="12" customHeight="1">
      <c r="A5" s="85">
        <v>1</v>
      </c>
      <c r="B5" s="86">
        <v>2</v>
      </c>
      <c r="C5" s="87" t="s">
        <v>34</v>
      </c>
      <c r="D5" s="86" t="s">
        <v>218</v>
      </c>
      <c r="E5" s="88" t="s">
        <v>62</v>
      </c>
      <c r="F5" s="310"/>
    </row>
    <row r="6" spans="1:6" ht="12.9" customHeight="1">
      <c r="A6" s="90" t="s">
        <v>6</v>
      </c>
      <c r="B6" s="91" t="s">
        <v>252</v>
      </c>
      <c r="C6" s="92">
        <v>22623745</v>
      </c>
      <c r="D6" s="91" t="s">
        <v>253</v>
      </c>
      <c r="E6" s="93">
        <v>10847440</v>
      </c>
      <c r="F6" s="310"/>
    </row>
    <row r="7" spans="1:6" ht="12.9" customHeight="1">
      <c r="A7" s="94" t="s">
        <v>20</v>
      </c>
      <c r="B7" s="95" t="s">
        <v>254</v>
      </c>
      <c r="C7" s="96">
        <v>2045000</v>
      </c>
      <c r="D7" s="95" t="s">
        <v>172</v>
      </c>
      <c r="E7" s="97">
        <v>1505258</v>
      </c>
      <c r="F7" s="310"/>
    </row>
    <row r="8" spans="1:6" ht="12.9" customHeight="1">
      <c r="A8" s="94" t="s">
        <v>34</v>
      </c>
      <c r="B8" s="95" t="s">
        <v>255</v>
      </c>
      <c r="C8" s="96"/>
      <c r="D8" s="95" t="s">
        <v>256</v>
      </c>
      <c r="E8" s="97">
        <v>7570000</v>
      </c>
      <c r="F8" s="310"/>
    </row>
    <row r="9" spans="1:6" ht="12.9" customHeight="1">
      <c r="A9" s="94" t="s">
        <v>218</v>
      </c>
      <c r="B9" s="95" t="s">
        <v>257</v>
      </c>
      <c r="C9" s="96">
        <v>760000</v>
      </c>
      <c r="D9" s="95" t="s">
        <v>174</v>
      </c>
      <c r="E9" s="97">
        <v>3000000</v>
      </c>
      <c r="F9" s="310"/>
    </row>
    <row r="10" spans="1:6" ht="12.9" customHeight="1">
      <c r="A10" s="94" t="s">
        <v>62</v>
      </c>
      <c r="B10" s="98" t="s">
        <v>258</v>
      </c>
      <c r="C10" s="96"/>
      <c r="D10" s="95" t="s">
        <v>176</v>
      </c>
      <c r="E10" s="97">
        <v>615607</v>
      </c>
      <c r="F10" s="310"/>
    </row>
    <row r="11" spans="1:6" ht="12.9" customHeight="1">
      <c r="A11" s="94" t="s">
        <v>84</v>
      </c>
      <c r="B11" s="95" t="s">
        <v>259</v>
      </c>
      <c r="C11" s="99"/>
      <c r="D11" s="95" t="s">
        <v>260</v>
      </c>
      <c r="E11" s="97">
        <v>2173421</v>
      </c>
      <c r="F11" s="310"/>
    </row>
    <row r="12" spans="1:6" ht="12.9" customHeight="1">
      <c r="A12" s="94" t="s">
        <v>229</v>
      </c>
      <c r="B12" s="95" t="s">
        <v>83</v>
      </c>
      <c r="C12" s="96">
        <v>235000</v>
      </c>
      <c r="D12" s="100"/>
      <c r="E12" s="97"/>
      <c r="F12" s="310"/>
    </row>
    <row r="13" spans="1:6" ht="12.9" customHeight="1">
      <c r="A13" s="94" t="s">
        <v>106</v>
      </c>
      <c r="B13" s="100"/>
      <c r="C13" s="96"/>
      <c r="D13" s="100"/>
      <c r="E13" s="97"/>
      <c r="F13" s="310"/>
    </row>
    <row r="14" spans="1:6" ht="12.9" customHeight="1">
      <c r="A14" s="94" t="s">
        <v>116</v>
      </c>
      <c r="B14" s="101"/>
      <c r="C14" s="99"/>
      <c r="D14" s="100"/>
      <c r="E14" s="97"/>
      <c r="F14" s="310"/>
    </row>
    <row r="15" spans="1:6" ht="12.9" customHeight="1">
      <c r="A15" s="94" t="s">
        <v>241</v>
      </c>
      <c r="B15" s="100"/>
      <c r="C15" s="96"/>
      <c r="D15" s="100"/>
      <c r="E15" s="97"/>
      <c r="F15" s="310"/>
    </row>
    <row r="16" spans="1:6" ht="12.9" customHeight="1">
      <c r="A16" s="94" t="s">
        <v>261</v>
      </c>
      <c r="B16" s="100"/>
      <c r="C16" s="96"/>
      <c r="D16" s="100"/>
      <c r="E16" s="97"/>
      <c r="F16" s="310"/>
    </row>
    <row r="17" spans="1:6" ht="12.9" customHeight="1">
      <c r="A17" s="94" t="s">
        <v>262</v>
      </c>
      <c r="B17" s="102"/>
      <c r="C17" s="103"/>
      <c r="D17" s="100"/>
      <c r="E17" s="104"/>
      <c r="F17" s="310"/>
    </row>
    <row r="18" spans="1:6" ht="15.9" customHeight="1">
      <c r="A18" s="105" t="s">
        <v>263</v>
      </c>
      <c r="B18" s="106" t="s">
        <v>264</v>
      </c>
      <c r="C18" s="107">
        <f>+C6+C7+C9+C10+C12+C13+C14+C15+C16+C17</f>
        <v>25663745</v>
      </c>
      <c r="D18" s="106" t="s">
        <v>265</v>
      </c>
      <c r="E18" s="108">
        <f>SUM(E6:E17)</f>
        <v>25711726</v>
      </c>
      <c r="F18" s="310"/>
    </row>
    <row r="19" spans="1:6" ht="12.9" customHeight="1">
      <c r="A19" s="109" t="s">
        <v>266</v>
      </c>
      <c r="B19" s="110" t="s">
        <v>267</v>
      </c>
      <c r="C19" s="111">
        <v>5843264</v>
      </c>
      <c r="D19" s="95" t="s">
        <v>268</v>
      </c>
      <c r="E19" s="112"/>
      <c r="F19" s="310"/>
    </row>
    <row r="20" spans="1:6" ht="12.9" customHeight="1">
      <c r="A20" s="94" t="s">
        <v>269</v>
      </c>
      <c r="B20" s="95" t="s">
        <v>270</v>
      </c>
      <c r="C20" s="96">
        <v>5843264</v>
      </c>
      <c r="D20" s="95" t="s">
        <v>271</v>
      </c>
      <c r="E20" s="97"/>
      <c r="F20" s="310"/>
    </row>
    <row r="21" spans="1:6" ht="12.9" customHeight="1">
      <c r="A21" s="94" t="s">
        <v>272</v>
      </c>
      <c r="B21" s="95" t="s">
        <v>273</v>
      </c>
      <c r="C21" s="96"/>
      <c r="D21" s="95" t="s">
        <v>274</v>
      </c>
      <c r="E21" s="97"/>
      <c r="F21" s="310"/>
    </row>
    <row r="22" spans="1:6" ht="12.9" customHeight="1">
      <c r="A22" s="94" t="s">
        <v>275</v>
      </c>
      <c r="B22" s="95" t="s">
        <v>276</v>
      </c>
      <c r="C22" s="96"/>
      <c r="D22" s="95" t="s">
        <v>277</v>
      </c>
      <c r="E22" s="97"/>
      <c r="F22" s="310"/>
    </row>
    <row r="23" spans="1:6" ht="12.9" customHeight="1">
      <c r="A23" s="94" t="s">
        <v>278</v>
      </c>
      <c r="B23" s="95" t="s">
        <v>279</v>
      </c>
      <c r="C23" s="96"/>
      <c r="D23" s="110" t="s">
        <v>280</v>
      </c>
      <c r="E23" s="97"/>
      <c r="F23" s="310"/>
    </row>
    <row r="24" spans="1:6" ht="12.9" customHeight="1">
      <c r="A24" s="94" t="s">
        <v>281</v>
      </c>
      <c r="B24" s="95" t="s">
        <v>282</v>
      </c>
      <c r="C24" s="113">
        <f>+C25+C26</f>
        <v>0</v>
      </c>
      <c r="D24" s="95" t="s">
        <v>283</v>
      </c>
      <c r="E24" s="97"/>
      <c r="F24" s="310"/>
    </row>
    <row r="25" spans="1:6" ht="12.9" customHeight="1">
      <c r="A25" s="109" t="s">
        <v>284</v>
      </c>
      <c r="B25" s="110" t="s">
        <v>285</v>
      </c>
      <c r="C25" s="114"/>
      <c r="D25" s="91" t="s">
        <v>286</v>
      </c>
      <c r="E25" s="112">
        <v>904950</v>
      </c>
      <c r="F25" s="310"/>
    </row>
    <row r="26" spans="1:6" ht="12.9" customHeight="1">
      <c r="A26" s="94" t="s">
        <v>287</v>
      </c>
      <c r="B26" s="95" t="s">
        <v>288</v>
      </c>
      <c r="C26" s="96"/>
      <c r="D26" s="100"/>
      <c r="E26" s="97"/>
      <c r="F26" s="310"/>
    </row>
    <row r="27" spans="1:6" ht="15.9" customHeight="1">
      <c r="A27" s="105" t="s">
        <v>289</v>
      </c>
      <c r="B27" s="106" t="s">
        <v>290</v>
      </c>
      <c r="C27" s="107">
        <v>5843264</v>
      </c>
      <c r="D27" s="106" t="s">
        <v>291</v>
      </c>
      <c r="E27" s="108">
        <v>904950</v>
      </c>
      <c r="F27" s="310"/>
    </row>
    <row r="28" spans="1:6">
      <c r="A28" s="105" t="s">
        <v>292</v>
      </c>
      <c r="B28" s="115" t="s">
        <v>293</v>
      </c>
      <c r="C28" s="116">
        <f>+C18+C27</f>
        <v>31507009</v>
      </c>
      <c r="D28" s="115" t="s">
        <v>294</v>
      </c>
      <c r="E28" s="116">
        <f>+E18+E27</f>
        <v>26616676</v>
      </c>
      <c r="F28" s="310"/>
    </row>
    <row r="29" spans="1:6">
      <c r="A29" s="105" t="s">
        <v>295</v>
      </c>
      <c r="B29" s="115" t="s">
        <v>296</v>
      </c>
      <c r="C29" s="116">
        <f>IF(C18-E18&lt;0,E18-C18,"-")</f>
        <v>47981</v>
      </c>
      <c r="D29" s="115" t="s">
        <v>297</v>
      </c>
      <c r="E29" s="116" t="str">
        <f>IF(C18-E18&gt;0,E18-C18,"-")</f>
        <v>-</v>
      </c>
      <c r="F29" s="310"/>
    </row>
    <row r="30" spans="1:6">
      <c r="A30" s="105" t="s">
        <v>298</v>
      </c>
      <c r="B30" s="115" t="s">
        <v>299</v>
      </c>
      <c r="C30" s="116" t="str">
        <f>IF(C18+C19-E28&lt;0,E28-(C18+C19),"-")</f>
        <v>-</v>
      </c>
      <c r="D30" s="115" t="s">
        <v>300</v>
      </c>
      <c r="E30" s="116">
        <f>IF(C18+C19-E28&gt;0,C18+C19-E28,"-")</f>
        <v>4890333</v>
      </c>
      <c r="F30" s="310"/>
    </row>
    <row r="31" spans="1:6" ht="18.75" customHeight="1">
      <c r="B31" s="313"/>
      <c r="C31" s="313"/>
      <c r="D31" s="313"/>
    </row>
  </sheetData>
  <sheetProtection selectLockedCells="1" selectUnlockedCells="1"/>
  <mergeCells count="6">
    <mergeCell ref="B1:E1"/>
    <mergeCell ref="F1:F30"/>
    <mergeCell ref="A3:A4"/>
    <mergeCell ref="B3:C3"/>
    <mergeCell ref="D3:E3"/>
    <mergeCell ref="B31:D31"/>
  </mergeCells>
  <printOptions horizontalCentered="1"/>
  <pageMargins left="0.3298611111111111" right="0.47986111111111113" top="0.90555555555555545" bottom="0.5" header="0.6694444444444444" footer="0.51180555555555551"/>
  <pageSetup paperSize="9" firstPageNumber="0" orientation="landscape" horizontalDpi="300" verticalDpi="300" r:id="rId1"/>
  <headerFooter alignWithMargins="0">
    <oddHeader xml:space="preserve">&amp;R&amp;"Times New Roman CE,Félkövér dőlt"&amp;11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F33"/>
  <sheetViews>
    <sheetView view="pageBreakPreview" zoomScale="115" zoomScaleSheetLayoutView="115" workbookViewId="0">
      <selection activeCell="K22" sqref="K22"/>
    </sheetView>
  </sheetViews>
  <sheetFormatPr defaultColWidth="9.33203125" defaultRowHeight="13.2"/>
  <cols>
    <col min="1" max="1" width="6.77734375" style="78" customWidth="1"/>
    <col min="2" max="2" width="55.109375" style="79" customWidth="1"/>
    <col min="3" max="3" width="16.33203125" style="78" customWidth="1"/>
    <col min="4" max="4" width="55.109375" style="78" customWidth="1"/>
    <col min="5" max="5" width="16.33203125" style="78" customWidth="1"/>
    <col min="6" max="6" width="4.77734375" style="78" customWidth="1"/>
    <col min="7" max="16384" width="9.33203125" style="78"/>
  </cols>
  <sheetData>
    <row r="1" spans="1:6" ht="31.5" customHeight="1">
      <c r="B1" s="309" t="s">
        <v>301</v>
      </c>
      <c r="C1" s="309"/>
      <c r="D1" s="309"/>
      <c r="E1" s="309"/>
      <c r="F1" s="310" t="s">
        <v>302</v>
      </c>
    </row>
    <row r="2" spans="1:6" ht="13.8">
      <c r="E2" s="80" t="s">
        <v>2</v>
      </c>
      <c r="F2" s="310"/>
    </row>
    <row r="3" spans="1:6" ht="13.5" customHeight="1">
      <c r="A3" s="311" t="s">
        <v>3</v>
      </c>
      <c r="B3" s="312" t="s">
        <v>249</v>
      </c>
      <c r="C3" s="312"/>
      <c r="D3" s="311" t="s">
        <v>250</v>
      </c>
      <c r="E3" s="311"/>
      <c r="F3" s="310"/>
    </row>
    <row r="4" spans="1:6" s="84" customFormat="1">
      <c r="A4" s="311"/>
      <c r="B4" s="81" t="s">
        <v>251</v>
      </c>
      <c r="C4" s="82" t="s">
        <v>5</v>
      </c>
      <c r="D4" s="81" t="s">
        <v>251</v>
      </c>
      <c r="E4" s="82" t="s">
        <v>5</v>
      </c>
      <c r="F4" s="310"/>
    </row>
    <row r="5" spans="1:6" s="84" customFormat="1">
      <c r="A5" s="85">
        <v>1</v>
      </c>
      <c r="B5" s="86">
        <v>2</v>
      </c>
      <c r="C5" s="87">
        <v>3</v>
      </c>
      <c r="D5" s="86">
        <v>4</v>
      </c>
      <c r="E5" s="88">
        <v>5</v>
      </c>
      <c r="F5" s="310"/>
    </row>
    <row r="6" spans="1:6" ht="12.9" customHeight="1">
      <c r="A6" s="90" t="s">
        <v>6</v>
      </c>
      <c r="B6" s="91" t="s">
        <v>303</v>
      </c>
      <c r="C6" s="92">
        <v>2264349</v>
      </c>
      <c r="D6" s="91" t="s">
        <v>197</v>
      </c>
      <c r="E6" s="93">
        <v>2663941</v>
      </c>
      <c r="F6" s="310"/>
    </row>
    <row r="7" spans="1:6">
      <c r="A7" s="94" t="s">
        <v>20</v>
      </c>
      <c r="B7" s="95" t="s">
        <v>304</v>
      </c>
      <c r="C7" s="96"/>
      <c r="D7" s="95" t="s">
        <v>305</v>
      </c>
      <c r="E7" s="97"/>
      <c r="F7" s="310"/>
    </row>
    <row r="8" spans="1:6" ht="12.9" customHeight="1">
      <c r="A8" s="94" t="s">
        <v>34</v>
      </c>
      <c r="B8" s="95" t="s">
        <v>306</v>
      </c>
      <c r="C8" s="96"/>
      <c r="D8" s="95" t="s">
        <v>199</v>
      </c>
      <c r="E8" s="97">
        <v>4490741</v>
      </c>
      <c r="F8" s="310"/>
    </row>
    <row r="9" spans="1:6" ht="12.9" customHeight="1">
      <c r="A9" s="94" t="s">
        <v>218</v>
      </c>
      <c r="B9" s="95" t="s">
        <v>307</v>
      </c>
      <c r="C9" s="96"/>
      <c r="D9" s="95" t="s">
        <v>308</v>
      </c>
      <c r="E9" s="97"/>
      <c r="F9" s="310"/>
    </row>
    <row r="10" spans="1:6" ht="12.75" customHeight="1">
      <c r="A10" s="94" t="s">
        <v>62</v>
      </c>
      <c r="B10" s="95" t="s">
        <v>309</v>
      </c>
      <c r="C10" s="96"/>
      <c r="D10" s="95" t="s">
        <v>201</v>
      </c>
      <c r="E10" s="97"/>
      <c r="F10" s="310"/>
    </row>
    <row r="11" spans="1:6" ht="12.9" customHeight="1">
      <c r="A11" s="94" t="s">
        <v>84</v>
      </c>
      <c r="B11" s="95" t="s">
        <v>310</v>
      </c>
      <c r="C11" s="99"/>
      <c r="D11" s="100"/>
      <c r="E11" s="97"/>
      <c r="F11" s="310"/>
    </row>
    <row r="12" spans="1:6" ht="12.9" customHeight="1">
      <c r="A12" s="94" t="s">
        <v>229</v>
      </c>
      <c r="B12" s="100"/>
      <c r="C12" s="96"/>
      <c r="D12" s="100"/>
      <c r="E12" s="97"/>
      <c r="F12" s="310"/>
    </row>
    <row r="13" spans="1:6" ht="12.9" customHeight="1">
      <c r="A13" s="94" t="s">
        <v>106</v>
      </c>
      <c r="B13" s="100"/>
      <c r="C13" s="96"/>
      <c r="D13" s="100"/>
      <c r="E13" s="97"/>
      <c r="F13" s="310"/>
    </row>
    <row r="14" spans="1:6" ht="12.9" customHeight="1">
      <c r="A14" s="94" t="s">
        <v>116</v>
      </c>
      <c r="B14" s="100"/>
      <c r="C14" s="99"/>
      <c r="D14" s="100"/>
      <c r="E14" s="97"/>
      <c r="F14" s="310"/>
    </row>
    <row r="15" spans="1:6">
      <c r="A15" s="94" t="s">
        <v>241</v>
      </c>
      <c r="B15" s="100"/>
      <c r="C15" s="99"/>
      <c r="D15" s="100"/>
      <c r="E15" s="97"/>
      <c r="F15" s="310"/>
    </row>
    <row r="16" spans="1:6" ht="12.9" customHeight="1">
      <c r="A16" s="109" t="s">
        <v>261</v>
      </c>
      <c r="B16" s="117"/>
      <c r="C16" s="118"/>
      <c r="D16" s="110" t="s">
        <v>260</v>
      </c>
      <c r="E16" s="112"/>
      <c r="F16" s="310"/>
    </row>
    <row r="17" spans="1:6" ht="15.9" customHeight="1">
      <c r="A17" s="105" t="s">
        <v>262</v>
      </c>
      <c r="B17" s="106" t="s">
        <v>311</v>
      </c>
      <c r="C17" s="107">
        <v>2264349</v>
      </c>
      <c r="D17" s="106" t="s">
        <v>312</v>
      </c>
      <c r="E17" s="108">
        <f>+E6+E8+E10+E11+E12+E13+E14+E15+E16</f>
        <v>7154682</v>
      </c>
      <c r="F17" s="310"/>
    </row>
    <row r="18" spans="1:6" ht="12.9" customHeight="1">
      <c r="A18" s="90" t="s">
        <v>263</v>
      </c>
      <c r="B18" s="119" t="s">
        <v>313</v>
      </c>
      <c r="C18" s="120">
        <f>+C19+C20+C21+C22+C23</f>
        <v>0</v>
      </c>
      <c r="D18" s="95" t="s">
        <v>268</v>
      </c>
      <c r="E18" s="93"/>
      <c r="F18" s="310"/>
    </row>
    <row r="19" spans="1:6" ht="12.9" customHeight="1">
      <c r="A19" s="94" t="s">
        <v>266</v>
      </c>
      <c r="B19" s="121" t="s">
        <v>314</v>
      </c>
      <c r="C19" s="96"/>
      <c r="D19" s="95" t="s">
        <v>315</v>
      </c>
      <c r="E19" s="97"/>
      <c r="F19" s="310"/>
    </row>
    <row r="20" spans="1:6" ht="12.9" customHeight="1">
      <c r="A20" s="90" t="s">
        <v>269</v>
      </c>
      <c r="B20" s="121" t="s">
        <v>316</v>
      </c>
      <c r="C20" s="96"/>
      <c r="D20" s="95" t="s">
        <v>274</v>
      </c>
      <c r="E20" s="97"/>
      <c r="F20" s="310"/>
    </row>
    <row r="21" spans="1:6" ht="12.9" customHeight="1">
      <c r="A21" s="94" t="s">
        <v>272</v>
      </c>
      <c r="B21" s="121" t="s">
        <v>317</v>
      </c>
      <c r="C21" s="96"/>
      <c r="D21" s="95" t="s">
        <v>277</v>
      </c>
      <c r="E21" s="97"/>
      <c r="F21" s="310"/>
    </row>
    <row r="22" spans="1:6" ht="12.9" customHeight="1">
      <c r="A22" s="90" t="s">
        <v>275</v>
      </c>
      <c r="B22" s="121" t="s">
        <v>318</v>
      </c>
      <c r="C22" s="96"/>
      <c r="D22" s="110" t="s">
        <v>280</v>
      </c>
      <c r="E22" s="97"/>
      <c r="F22" s="310"/>
    </row>
    <row r="23" spans="1:6" ht="12.9" customHeight="1">
      <c r="A23" s="94" t="s">
        <v>278</v>
      </c>
      <c r="B23" s="122" t="s">
        <v>319</v>
      </c>
      <c r="C23" s="96"/>
      <c r="D23" s="95" t="s">
        <v>320</v>
      </c>
      <c r="E23" s="97"/>
      <c r="F23" s="310"/>
    </row>
    <row r="24" spans="1:6" ht="12.9" customHeight="1">
      <c r="A24" s="90" t="s">
        <v>281</v>
      </c>
      <c r="B24" s="123" t="s">
        <v>321</v>
      </c>
      <c r="C24" s="113">
        <f>+C25+C26+C27+C28+C29</f>
        <v>0</v>
      </c>
      <c r="D24" s="91" t="s">
        <v>322</v>
      </c>
      <c r="E24" s="97"/>
      <c r="F24" s="310"/>
    </row>
    <row r="25" spans="1:6" ht="12.9" customHeight="1">
      <c r="A25" s="94" t="s">
        <v>284</v>
      </c>
      <c r="B25" s="122" t="s">
        <v>323</v>
      </c>
      <c r="C25" s="96"/>
      <c r="D25" s="91" t="s">
        <v>324</v>
      </c>
      <c r="E25" s="97"/>
      <c r="F25" s="310"/>
    </row>
    <row r="26" spans="1:6" ht="12.9" customHeight="1">
      <c r="A26" s="90" t="s">
        <v>287</v>
      </c>
      <c r="B26" s="122" t="s">
        <v>325</v>
      </c>
      <c r="C26" s="96"/>
      <c r="D26" s="124"/>
      <c r="E26" s="97"/>
      <c r="F26" s="310"/>
    </row>
    <row r="27" spans="1:6" ht="12.9" customHeight="1">
      <c r="A27" s="94" t="s">
        <v>289</v>
      </c>
      <c r="B27" s="121" t="s">
        <v>326</v>
      </c>
      <c r="C27" s="96"/>
      <c r="D27" s="124"/>
      <c r="E27" s="97"/>
      <c r="F27" s="310"/>
    </row>
    <row r="28" spans="1:6" ht="12.9" customHeight="1">
      <c r="A28" s="90" t="s">
        <v>292</v>
      </c>
      <c r="B28" s="125" t="s">
        <v>327</v>
      </c>
      <c r="C28" s="96"/>
      <c r="D28" s="100"/>
      <c r="E28" s="97"/>
      <c r="F28" s="310"/>
    </row>
    <row r="29" spans="1:6" ht="12.9" customHeight="1">
      <c r="A29" s="94" t="s">
        <v>295</v>
      </c>
      <c r="B29" s="126" t="s">
        <v>328</v>
      </c>
      <c r="C29" s="96"/>
      <c r="D29" s="124"/>
      <c r="E29" s="97"/>
      <c r="F29" s="310"/>
    </row>
    <row r="30" spans="1:6" ht="21.75" customHeight="1">
      <c r="A30" s="105" t="s">
        <v>298</v>
      </c>
      <c r="B30" s="106" t="s">
        <v>329</v>
      </c>
      <c r="C30" s="107">
        <f>+C18+C24</f>
        <v>0</v>
      </c>
      <c r="D30" s="106" t="s">
        <v>330</v>
      </c>
      <c r="E30" s="108">
        <f>SUM(E18:E29)</f>
        <v>0</v>
      </c>
      <c r="F30" s="310"/>
    </row>
    <row r="31" spans="1:6">
      <c r="A31" s="105" t="s">
        <v>331</v>
      </c>
      <c r="B31" s="115" t="s">
        <v>332</v>
      </c>
      <c r="C31" s="116">
        <f>+C17+C30</f>
        <v>2264349</v>
      </c>
      <c r="D31" s="115" t="s">
        <v>333</v>
      </c>
      <c r="E31" s="116">
        <f>+E17+E30</f>
        <v>7154682</v>
      </c>
      <c r="F31" s="310"/>
    </row>
    <row r="32" spans="1:6">
      <c r="A32" s="105" t="s">
        <v>334</v>
      </c>
      <c r="B32" s="115" t="s">
        <v>296</v>
      </c>
      <c r="C32" s="116">
        <f>IF(C17-E17&lt;0,E17-C17,"-")</f>
        <v>4890333</v>
      </c>
      <c r="D32" s="115" t="s">
        <v>297</v>
      </c>
      <c r="E32" s="116" t="str">
        <f>IF(C17-E17&gt;0,C17-E17,"-")</f>
        <v>-</v>
      </c>
      <c r="F32" s="310"/>
    </row>
    <row r="33" spans="1:6">
      <c r="A33" s="105" t="s">
        <v>335</v>
      </c>
      <c r="B33" s="115" t="s">
        <v>299</v>
      </c>
      <c r="C33" s="116">
        <f>IF(C17+C18-E31&lt;0,E31-(C17+C18),"-")</f>
        <v>4890333</v>
      </c>
      <c r="D33" s="115" t="s">
        <v>300</v>
      </c>
      <c r="E33" s="116" t="str">
        <f>IF(C17+C18-E31&gt;0,C17+C18-E31,"-")</f>
        <v>-</v>
      </c>
      <c r="F33" s="310"/>
    </row>
  </sheetData>
  <sheetProtection selectLockedCells="1" selectUnlockedCells="1"/>
  <mergeCells count="5">
    <mergeCell ref="B1:E1"/>
    <mergeCell ref="F1:F33"/>
    <mergeCell ref="A3:A4"/>
    <mergeCell ref="B3:C3"/>
    <mergeCell ref="D3:E3"/>
  </mergeCells>
  <printOptions horizontalCentered="1"/>
  <pageMargins left="0.78749999999999998" right="0.78749999999999998" top="0.49027777777777776" bottom="0.79027777777777775" header="0.51180555555555551" footer="0.51180555555555551"/>
  <pageSetup paperSize="9" scale="93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G11"/>
  <sheetViews>
    <sheetView view="pageBreakPreview" zoomScaleNormal="120" workbookViewId="0">
      <selection activeCell="E6" sqref="E6"/>
    </sheetView>
  </sheetViews>
  <sheetFormatPr defaultColWidth="9.33203125" defaultRowHeight="13.8"/>
  <cols>
    <col min="1" max="1" width="5.6640625" style="127" customWidth="1"/>
    <col min="2" max="2" width="35.6640625" style="127" customWidth="1"/>
    <col min="3" max="6" width="14" style="127" customWidth="1"/>
    <col min="7" max="16384" width="9.33203125" style="127"/>
  </cols>
  <sheetData>
    <row r="1" spans="1:7" ht="33" customHeight="1">
      <c r="A1" s="314" t="s">
        <v>336</v>
      </c>
      <c r="B1" s="314"/>
      <c r="C1" s="314"/>
      <c r="D1" s="314"/>
      <c r="E1" s="314"/>
      <c r="F1" s="314"/>
    </row>
    <row r="2" spans="1:7" ht="15.9" customHeight="1">
      <c r="A2" s="128"/>
      <c r="B2" s="128"/>
      <c r="C2" s="315"/>
      <c r="D2" s="315"/>
      <c r="E2" s="316" t="s">
        <v>2</v>
      </c>
      <c r="F2" s="316"/>
      <c r="G2" s="129"/>
    </row>
    <row r="3" spans="1:7" ht="63" customHeight="1">
      <c r="A3" s="317" t="s">
        <v>337</v>
      </c>
      <c r="B3" s="318" t="s">
        <v>338</v>
      </c>
      <c r="C3" s="319" t="s">
        <v>339</v>
      </c>
      <c r="D3" s="319"/>
      <c r="E3" s="319"/>
      <c r="F3" s="320" t="s">
        <v>340</v>
      </c>
    </row>
    <row r="4" spans="1:7">
      <c r="A4" s="317"/>
      <c r="B4" s="318"/>
      <c r="C4" s="130">
        <v>2021</v>
      </c>
      <c r="D4" s="130">
        <v>2022</v>
      </c>
      <c r="E4" s="130">
        <v>2023</v>
      </c>
      <c r="F4" s="320"/>
    </row>
    <row r="5" spans="1:7">
      <c r="A5" s="131">
        <v>1</v>
      </c>
      <c r="B5" s="132">
        <v>2</v>
      </c>
      <c r="C5" s="132">
        <v>3</v>
      </c>
      <c r="D5" s="132">
        <v>4</v>
      </c>
      <c r="E5" s="132">
        <v>5</v>
      </c>
      <c r="F5" s="133">
        <v>6</v>
      </c>
    </row>
    <row r="6" spans="1:7">
      <c r="A6" s="134" t="s">
        <v>6</v>
      </c>
      <c r="B6" s="135" t="s">
        <v>341</v>
      </c>
      <c r="C6" s="136">
        <v>0</v>
      </c>
      <c r="D6" s="136">
        <v>0</v>
      </c>
      <c r="E6" s="136">
        <v>0</v>
      </c>
      <c r="F6" s="137">
        <f t="shared" ref="F6:F10" si="0">SUM(C6:E6)</f>
        <v>0</v>
      </c>
    </row>
    <row r="7" spans="1:7">
      <c r="A7" s="138" t="s">
        <v>20</v>
      </c>
      <c r="B7" s="139"/>
      <c r="C7" s="140"/>
      <c r="D7" s="140"/>
      <c r="E7" s="140"/>
      <c r="F7" s="141">
        <f t="shared" si="0"/>
        <v>0</v>
      </c>
    </row>
    <row r="8" spans="1:7">
      <c r="A8" s="138" t="s">
        <v>34</v>
      </c>
      <c r="B8" s="139"/>
      <c r="C8" s="140"/>
      <c r="D8" s="140"/>
      <c r="E8" s="140"/>
      <c r="F8" s="141">
        <f t="shared" si="0"/>
        <v>0</v>
      </c>
    </row>
    <row r="9" spans="1:7">
      <c r="A9" s="138" t="s">
        <v>218</v>
      </c>
      <c r="B9" s="139"/>
      <c r="C9" s="140"/>
      <c r="D9" s="140"/>
      <c r="E9" s="140" t="s">
        <v>342</v>
      </c>
      <c r="F9" s="141">
        <f t="shared" si="0"/>
        <v>0</v>
      </c>
    </row>
    <row r="10" spans="1:7">
      <c r="A10" s="142" t="s">
        <v>62</v>
      </c>
      <c r="B10" s="143"/>
      <c r="C10" s="144"/>
      <c r="D10" s="144"/>
      <c r="E10" s="144"/>
      <c r="F10" s="141">
        <f t="shared" si="0"/>
        <v>0</v>
      </c>
    </row>
    <row r="11" spans="1:7" s="149" customFormat="1">
      <c r="A11" s="145" t="s">
        <v>84</v>
      </c>
      <c r="B11" s="146" t="s">
        <v>343</v>
      </c>
      <c r="C11" s="147">
        <f>SUM(C6:C10)</f>
        <v>0</v>
      </c>
      <c r="D11" s="147">
        <f>SUM(D6:D10)</f>
        <v>0</v>
      </c>
      <c r="E11" s="147">
        <f>SUM(E6:E10)</f>
        <v>0</v>
      </c>
      <c r="F11" s="148">
        <f>SUM(F6:F10)</f>
        <v>0</v>
      </c>
    </row>
  </sheetData>
  <sheetProtection selectLockedCells="1" selectUnlockedCells="1"/>
  <mergeCells count="7">
    <mergeCell ref="A1:F1"/>
    <mergeCell ref="C2:D2"/>
    <mergeCell ref="E2:F2"/>
    <mergeCell ref="A3:A4"/>
    <mergeCell ref="B3:B4"/>
    <mergeCell ref="C3:E3"/>
    <mergeCell ref="F3:F4"/>
  </mergeCells>
  <printOptions horizontalCentered="1"/>
  <pageMargins left="0.78749999999999998" right="0.78749999999999998" top="1.3770833333333332" bottom="0.98402777777777772" header="0.78749999999999998" footer="0.51180555555555551"/>
  <pageSetup paperSize="9" scale="95" firstPageNumber="0" orientation="portrait" horizontalDpi="300" verticalDpi="300" r:id="rId1"/>
  <headerFooter alignWithMargins="0">
    <oddHeader>&amp;R&amp;"Times New Roman CE,Félkövér dőlt"&amp;11 3. melléklet az 1/2021. (III.05.)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D12"/>
  <sheetViews>
    <sheetView view="pageBreakPreview" zoomScaleNormal="120" zoomScaleSheetLayoutView="100" workbookViewId="0">
      <selection activeCell="F11" sqref="F11"/>
    </sheetView>
  </sheetViews>
  <sheetFormatPr defaultColWidth="9.33203125" defaultRowHeight="13.8"/>
  <cols>
    <col min="1" max="1" width="5.6640625" style="127" customWidth="1"/>
    <col min="2" max="2" width="68.6640625" style="127" customWidth="1"/>
    <col min="3" max="3" width="19.44140625" style="127" customWidth="1"/>
    <col min="4" max="16384" width="9.33203125" style="127"/>
  </cols>
  <sheetData>
    <row r="1" spans="1:4" ht="33" customHeight="1">
      <c r="A1" s="314" t="s">
        <v>344</v>
      </c>
      <c r="B1" s="314"/>
      <c r="C1" s="314"/>
    </row>
    <row r="2" spans="1:4" ht="15.9" customHeight="1">
      <c r="A2" s="128"/>
      <c r="B2" s="128"/>
      <c r="C2" s="150" t="s">
        <v>2</v>
      </c>
      <c r="D2" s="129"/>
    </row>
    <row r="3" spans="1:4" ht="26.25" customHeight="1">
      <c r="A3" s="151" t="s">
        <v>337</v>
      </c>
      <c r="B3" s="152" t="s">
        <v>345</v>
      </c>
      <c r="C3" s="153" t="s">
        <v>5</v>
      </c>
    </row>
    <row r="4" spans="1:4">
      <c r="A4" s="154">
        <v>1</v>
      </c>
      <c r="B4" s="155">
        <v>2</v>
      </c>
      <c r="C4" s="156">
        <v>3</v>
      </c>
    </row>
    <row r="5" spans="1:4">
      <c r="A5" s="157" t="s">
        <v>6</v>
      </c>
      <c r="B5" s="158" t="s">
        <v>346</v>
      </c>
      <c r="C5" s="159">
        <v>750000</v>
      </c>
    </row>
    <row r="6" spans="1:4" ht="24">
      <c r="A6" s="160" t="s">
        <v>20</v>
      </c>
      <c r="B6" s="161" t="s">
        <v>347</v>
      </c>
      <c r="C6" s="162"/>
    </row>
    <row r="7" spans="1:4">
      <c r="A7" s="160" t="s">
        <v>34</v>
      </c>
      <c r="B7" s="163" t="s">
        <v>348</v>
      </c>
      <c r="C7" s="162"/>
    </row>
    <row r="8" spans="1:4" ht="24">
      <c r="A8" s="160" t="s">
        <v>218</v>
      </c>
      <c r="B8" s="163" t="s">
        <v>349</v>
      </c>
      <c r="C8" s="162"/>
    </row>
    <row r="9" spans="1:4">
      <c r="A9" s="164" t="s">
        <v>62</v>
      </c>
      <c r="B9" s="163" t="s">
        <v>350</v>
      </c>
      <c r="C9" s="165">
        <v>10000</v>
      </c>
    </row>
    <row r="10" spans="1:4">
      <c r="A10" s="160" t="s">
        <v>84</v>
      </c>
      <c r="B10" s="166" t="s">
        <v>351</v>
      </c>
      <c r="C10" s="162"/>
    </row>
    <row r="11" spans="1:4" ht="15.75" customHeight="1">
      <c r="A11" s="321" t="s">
        <v>352</v>
      </c>
      <c r="B11" s="321"/>
      <c r="C11" s="167">
        <f>SUM(C5:C10)</f>
        <v>760000</v>
      </c>
    </row>
    <row r="12" spans="1:4" ht="23.25" customHeight="1">
      <c r="A12" s="322" t="s">
        <v>353</v>
      </c>
      <c r="B12" s="322"/>
      <c r="C12" s="322"/>
    </row>
  </sheetData>
  <sheetProtection selectLockedCells="1" selectUnlockedCells="1"/>
  <mergeCells count="3">
    <mergeCell ref="A1:C1"/>
    <mergeCell ref="A11:B11"/>
    <mergeCell ref="A12:C12"/>
  </mergeCells>
  <printOptions horizontalCentered="1"/>
  <pageMargins left="0.78749999999999998" right="0.78749999999999998" top="1.3770833333333332" bottom="0.98402777777777772" header="0.78749999999999998" footer="0.51180555555555551"/>
  <pageSetup paperSize="9" scale="95" firstPageNumber="0" orientation="portrait" horizontalDpi="300" verticalDpi="300" r:id="rId1"/>
  <headerFooter alignWithMargins="0">
    <oddHeader>&amp;R&amp;"Times New Roman CE,Félkövér dőlt"&amp;11 4. melléklet a 1/2021. (III.05.)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D8"/>
  <sheetViews>
    <sheetView view="pageBreakPreview" zoomScaleNormal="120" zoomScaleSheetLayoutView="100" workbookViewId="0"/>
  </sheetViews>
  <sheetFormatPr defaultColWidth="9.33203125" defaultRowHeight="13.8"/>
  <cols>
    <col min="1" max="1" width="5.6640625" style="127" customWidth="1"/>
    <col min="2" max="2" width="66.77734375" style="127" customWidth="1"/>
    <col min="3" max="3" width="27" style="127" customWidth="1"/>
    <col min="4" max="16384" width="9.33203125" style="127"/>
  </cols>
  <sheetData>
    <row r="1" spans="1:4" ht="33" customHeight="1">
      <c r="A1" s="314" t="s">
        <v>354</v>
      </c>
      <c r="B1" s="314"/>
      <c r="C1" s="314"/>
    </row>
    <row r="2" spans="1:4" ht="15.9" customHeight="1">
      <c r="A2" s="128"/>
      <c r="B2" s="128"/>
      <c r="C2" s="150" t="s">
        <v>2</v>
      </c>
      <c r="D2" s="129"/>
    </row>
    <row r="3" spans="1:4" ht="26.25" customHeight="1">
      <c r="A3" s="151" t="s">
        <v>337</v>
      </c>
      <c r="B3" s="152" t="s">
        <v>355</v>
      </c>
      <c r="C3" s="153" t="s">
        <v>356</v>
      </c>
    </row>
    <row r="4" spans="1:4">
      <c r="A4" s="154">
        <v>1</v>
      </c>
      <c r="B4" s="155">
        <v>2</v>
      </c>
      <c r="C4" s="156">
        <v>3</v>
      </c>
    </row>
    <row r="5" spans="1:4">
      <c r="A5" s="157" t="s">
        <v>6</v>
      </c>
      <c r="B5" s="168" t="s">
        <v>341</v>
      </c>
      <c r="C5" s="169"/>
    </row>
    <row r="6" spans="1:4">
      <c r="A6" s="160" t="s">
        <v>20</v>
      </c>
      <c r="B6" s="170"/>
      <c r="C6" s="171"/>
    </row>
    <row r="7" spans="1:4">
      <c r="A7" s="164" t="s">
        <v>34</v>
      </c>
      <c r="B7" s="172"/>
      <c r="C7" s="173"/>
    </row>
    <row r="8" spans="1:4" s="149" customFormat="1" ht="17.25" customHeight="1">
      <c r="A8" s="174" t="s">
        <v>218</v>
      </c>
      <c r="B8" s="175" t="s">
        <v>357</v>
      </c>
      <c r="C8" s="167">
        <f>SUM(C5:C7)</f>
        <v>0</v>
      </c>
    </row>
  </sheetData>
  <sheetProtection selectLockedCells="1" selectUnlockedCells="1"/>
  <mergeCells count="1">
    <mergeCell ref="A1:C1"/>
  </mergeCells>
  <printOptions horizontalCentered="1"/>
  <pageMargins left="0.78749999999999998" right="0.78749999999999998" top="1.3770833333333332" bottom="0.98402777777777772" header="0.78749999999999998" footer="0.51180555555555551"/>
  <pageSetup paperSize="9" scale="95" firstPageNumber="0" orientation="portrait" horizontalDpi="300" verticalDpi="300" r:id="rId1"/>
  <headerFooter alignWithMargins="0">
    <oddHeader>&amp;R&amp;"Times New Roman CE,Félkövér dőlt"&amp;11 5. melléklet a 1/2021. (III.05.)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F24"/>
  <sheetViews>
    <sheetView view="pageBreakPreview" workbookViewId="0">
      <selection activeCell="D9" sqref="D9"/>
    </sheetView>
  </sheetViews>
  <sheetFormatPr defaultColWidth="9.33203125" defaultRowHeight="13.2"/>
  <cols>
    <col min="1" max="1" width="47.109375" style="176" customWidth="1"/>
    <col min="2" max="2" width="15.6640625" style="177" customWidth="1"/>
    <col min="3" max="3" width="16.33203125" style="177" customWidth="1"/>
    <col min="4" max="4" width="18" style="177" customWidth="1"/>
    <col min="5" max="5" width="16.6640625" style="177" customWidth="1"/>
    <col min="6" max="6" width="18.77734375" style="78" customWidth="1"/>
    <col min="7" max="8" width="12.77734375" style="177" customWidth="1"/>
    <col min="9" max="9" width="13.77734375" style="177" customWidth="1"/>
    <col min="10" max="16384" width="9.33203125" style="177"/>
  </cols>
  <sheetData>
    <row r="1" spans="1:6" ht="25.5" customHeight="1">
      <c r="A1" s="323" t="s">
        <v>358</v>
      </c>
      <c r="B1" s="323"/>
      <c r="C1" s="323"/>
      <c r="D1" s="323"/>
      <c r="E1" s="323"/>
      <c r="F1" s="323"/>
    </row>
    <row r="2" spans="1:6" ht="22.5" customHeight="1">
      <c r="A2" s="79"/>
      <c r="B2" s="78"/>
      <c r="C2" s="78"/>
      <c r="D2" s="78"/>
      <c r="E2" s="78"/>
      <c r="F2" s="178" t="s">
        <v>2</v>
      </c>
    </row>
    <row r="3" spans="1:6" s="179" customFormat="1" ht="44.25" customHeight="1">
      <c r="A3" s="81" t="s">
        <v>359</v>
      </c>
      <c r="B3" s="82" t="s">
        <v>360</v>
      </c>
      <c r="C3" s="82" t="s">
        <v>361</v>
      </c>
      <c r="D3" s="82" t="s">
        <v>362</v>
      </c>
      <c r="E3" s="82" t="s">
        <v>5</v>
      </c>
      <c r="F3" s="83" t="s">
        <v>363</v>
      </c>
    </row>
    <row r="4" spans="1:6" s="78" customFormat="1" ht="12" customHeight="1">
      <c r="A4" s="180">
        <v>1</v>
      </c>
      <c r="B4" s="181">
        <v>2</v>
      </c>
      <c r="C4" s="181">
        <v>3</v>
      </c>
      <c r="D4" s="181">
        <v>4</v>
      </c>
      <c r="E4" s="181">
        <v>5</v>
      </c>
      <c r="F4" s="182" t="s">
        <v>364</v>
      </c>
    </row>
    <row r="5" spans="1:6" ht="15.9" customHeight="1">
      <c r="A5" s="183" t="s">
        <v>365</v>
      </c>
      <c r="B5" s="184">
        <v>6771432</v>
      </c>
      <c r="C5" s="185" t="s">
        <v>366</v>
      </c>
      <c r="D5" s="184">
        <v>4107491</v>
      </c>
      <c r="E5" s="184">
        <v>2663941</v>
      </c>
      <c r="F5" s="186">
        <v>0</v>
      </c>
    </row>
    <row r="6" spans="1:6" ht="15.9" customHeight="1">
      <c r="A6" s="183"/>
      <c r="B6" s="184"/>
      <c r="C6" s="185"/>
      <c r="D6" s="184"/>
      <c r="E6" s="184"/>
      <c r="F6" s="186"/>
    </row>
    <row r="7" spans="1:6" ht="15.9" customHeight="1">
      <c r="A7" s="183"/>
      <c r="B7" s="184"/>
      <c r="C7" s="185"/>
      <c r="D7" s="184"/>
      <c r="E7" s="184"/>
      <c r="F7" s="186"/>
    </row>
    <row r="8" spans="1:6" ht="15.9" customHeight="1">
      <c r="A8" s="187"/>
      <c r="B8" s="184"/>
      <c r="C8" s="185"/>
      <c r="D8" s="184"/>
      <c r="E8" s="184"/>
      <c r="F8" s="186"/>
    </row>
    <row r="9" spans="1:6" ht="15.9" customHeight="1">
      <c r="A9" s="183"/>
      <c r="B9" s="184"/>
      <c r="C9" s="185"/>
      <c r="D9" s="184"/>
      <c r="E9" s="184"/>
      <c r="F9" s="186"/>
    </row>
    <row r="10" spans="1:6" ht="15.9" customHeight="1">
      <c r="A10" s="187"/>
      <c r="B10" s="184"/>
      <c r="C10" s="185"/>
      <c r="D10" s="184"/>
      <c r="E10" s="184"/>
      <c r="F10" s="186"/>
    </row>
    <row r="11" spans="1:6" ht="15.9" customHeight="1">
      <c r="A11" s="183"/>
      <c r="B11" s="184"/>
      <c r="C11" s="185"/>
      <c r="D11" s="184"/>
      <c r="E11" s="184"/>
      <c r="F11" s="186">
        <f t="shared" ref="F11:F23" si="0">B11-D11-E11</f>
        <v>0</v>
      </c>
    </row>
    <row r="12" spans="1:6" ht="15.9" customHeight="1">
      <c r="A12" s="183"/>
      <c r="B12" s="184"/>
      <c r="C12" s="185"/>
      <c r="D12" s="184"/>
      <c r="E12" s="184"/>
      <c r="F12" s="186">
        <f t="shared" si="0"/>
        <v>0</v>
      </c>
    </row>
    <row r="13" spans="1:6" ht="15.9" customHeight="1">
      <c r="A13" s="183"/>
      <c r="B13" s="184"/>
      <c r="C13" s="185"/>
      <c r="D13" s="184"/>
      <c r="E13" s="184"/>
      <c r="F13" s="186">
        <f t="shared" si="0"/>
        <v>0</v>
      </c>
    </row>
    <row r="14" spans="1:6" ht="15.9" customHeight="1">
      <c r="A14" s="183"/>
      <c r="B14" s="184"/>
      <c r="C14" s="185"/>
      <c r="D14" s="184"/>
      <c r="E14" s="184"/>
      <c r="F14" s="186">
        <f t="shared" si="0"/>
        <v>0</v>
      </c>
    </row>
    <row r="15" spans="1:6" ht="15.9" customHeight="1">
      <c r="A15" s="183"/>
      <c r="B15" s="184"/>
      <c r="C15" s="185"/>
      <c r="D15" s="184"/>
      <c r="E15" s="184"/>
      <c r="F15" s="186">
        <f t="shared" si="0"/>
        <v>0</v>
      </c>
    </row>
    <row r="16" spans="1:6" ht="15.9" customHeight="1">
      <c r="A16" s="183"/>
      <c r="B16" s="184"/>
      <c r="C16" s="185"/>
      <c r="D16" s="184"/>
      <c r="E16" s="184"/>
      <c r="F16" s="186">
        <f t="shared" si="0"/>
        <v>0</v>
      </c>
    </row>
    <row r="17" spans="1:6" ht="15.9" customHeight="1">
      <c r="A17" s="183"/>
      <c r="B17" s="184"/>
      <c r="C17" s="185"/>
      <c r="D17" s="184"/>
      <c r="E17" s="184"/>
      <c r="F17" s="186">
        <f t="shared" si="0"/>
        <v>0</v>
      </c>
    </row>
    <row r="18" spans="1:6" ht="15.9" customHeight="1">
      <c r="A18" s="183"/>
      <c r="B18" s="184"/>
      <c r="C18" s="185"/>
      <c r="D18" s="184"/>
      <c r="E18" s="184"/>
      <c r="F18" s="186">
        <f t="shared" si="0"/>
        <v>0</v>
      </c>
    </row>
    <row r="19" spans="1:6" ht="15.9" customHeight="1">
      <c r="A19" s="183"/>
      <c r="B19" s="184"/>
      <c r="C19" s="185"/>
      <c r="D19" s="184"/>
      <c r="E19" s="184"/>
      <c r="F19" s="186">
        <f t="shared" si="0"/>
        <v>0</v>
      </c>
    </row>
    <row r="20" spans="1:6" ht="15.9" customHeight="1">
      <c r="A20" s="183"/>
      <c r="B20" s="184"/>
      <c r="C20" s="185"/>
      <c r="D20" s="184"/>
      <c r="E20" s="184"/>
      <c r="F20" s="186">
        <f t="shared" si="0"/>
        <v>0</v>
      </c>
    </row>
    <row r="21" spans="1:6" ht="15.9" customHeight="1">
      <c r="A21" s="183"/>
      <c r="B21" s="184"/>
      <c r="C21" s="185"/>
      <c r="D21" s="184"/>
      <c r="E21" s="184"/>
      <c r="F21" s="186">
        <f t="shared" si="0"/>
        <v>0</v>
      </c>
    </row>
    <row r="22" spans="1:6" ht="15.9" customHeight="1">
      <c r="A22" s="183"/>
      <c r="B22" s="184"/>
      <c r="C22" s="185"/>
      <c r="D22" s="184"/>
      <c r="E22" s="184"/>
      <c r="F22" s="186">
        <f t="shared" si="0"/>
        <v>0</v>
      </c>
    </row>
    <row r="23" spans="1:6" ht="15.9" customHeight="1">
      <c r="A23" s="102"/>
      <c r="B23" s="188"/>
      <c r="C23" s="189"/>
      <c r="D23" s="188"/>
      <c r="E23" s="188"/>
      <c r="F23" s="190">
        <f t="shared" si="0"/>
        <v>0</v>
      </c>
    </row>
    <row r="24" spans="1:6" s="195" customFormat="1" ht="18" customHeight="1">
      <c r="A24" s="191" t="s">
        <v>367</v>
      </c>
      <c r="B24" s="192">
        <f>SUM(B5:B23)</f>
        <v>6771432</v>
      </c>
      <c r="C24" s="193"/>
      <c r="D24" s="192">
        <f>SUM(D5:D23)</f>
        <v>4107491</v>
      </c>
      <c r="E24" s="192">
        <f>SUM(E5:E23)</f>
        <v>2663941</v>
      </c>
      <c r="F24" s="194">
        <f>SUM(F5:F23)</f>
        <v>0</v>
      </c>
    </row>
  </sheetData>
  <sheetProtection selectLockedCells="1" selectUnlockedCells="1"/>
  <mergeCells count="1">
    <mergeCell ref="A1:F1"/>
  </mergeCells>
  <printOptions horizontalCentered="1"/>
  <pageMargins left="0.78749999999999998" right="0.78749999999999998" top="1.0229166666666667" bottom="0.98402777777777772" header="0.78749999999999998" footer="0.51180555555555551"/>
  <pageSetup paperSize="9" scale="104" firstPageNumber="0" orientation="landscape" horizontalDpi="300" verticalDpi="300" r:id="rId1"/>
  <headerFooter alignWithMargins="0">
    <oddHeader>&amp;R&amp;"Times New Roman CE,Félkövér dőlt"&amp;11 6. melléklet az 1/2021. (III.05.)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F24"/>
  <sheetViews>
    <sheetView view="pageBreakPreview" workbookViewId="0">
      <selection activeCell="D5" sqref="D5"/>
    </sheetView>
  </sheetViews>
  <sheetFormatPr defaultColWidth="9.33203125" defaultRowHeight="13.2"/>
  <cols>
    <col min="1" max="1" width="60.6640625" style="176" customWidth="1"/>
    <col min="2" max="2" width="15.6640625" style="177" customWidth="1"/>
    <col min="3" max="3" width="16.33203125" style="177" customWidth="1"/>
    <col min="4" max="4" width="18" style="177" customWidth="1"/>
    <col min="5" max="5" width="16.6640625" style="177" customWidth="1"/>
    <col min="6" max="6" width="18.77734375" style="177" customWidth="1"/>
    <col min="7" max="8" width="12.77734375" style="177" customWidth="1"/>
    <col min="9" max="9" width="13.77734375" style="177" customWidth="1"/>
    <col min="10" max="16384" width="9.33203125" style="177"/>
  </cols>
  <sheetData>
    <row r="1" spans="1:6" ht="24.75" customHeight="1">
      <c r="A1" s="323" t="s">
        <v>368</v>
      </c>
      <c r="B1" s="323"/>
      <c r="C1" s="323"/>
      <c r="D1" s="323"/>
      <c r="E1" s="323"/>
      <c r="F1" s="323"/>
    </row>
    <row r="2" spans="1:6" ht="23.25" customHeight="1">
      <c r="A2" s="79"/>
      <c r="B2" s="78"/>
      <c r="C2" s="78"/>
      <c r="D2" s="78"/>
      <c r="E2" s="78"/>
      <c r="F2" s="178" t="s">
        <v>2</v>
      </c>
    </row>
    <row r="3" spans="1:6" s="179" customFormat="1" ht="48.75" customHeight="1">
      <c r="A3" s="81" t="s">
        <v>369</v>
      </c>
      <c r="B3" s="82" t="s">
        <v>360</v>
      </c>
      <c r="C3" s="82" t="s">
        <v>361</v>
      </c>
      <c r="D3" s="82" t="s">
        <v>362</v>
      </c>
      <c r="E3" s="82" t="s">
        <v>5</v>
      </c>
      <c r="F3" s="83" t="s">
        <v>370</v>
      </c>
    </row>
    <row r="4" spans="1:6" s="78" customFormat="1" ht="15" customHeight="1">
      <c r="A4" s="180">
        <v>1</v>
      </c>
      <c r="B4" s="181">
        <v>2</v>
      </c>
      <c r="C4" s="181">
        <v>3</v>
      </c>
      <c r="D4" s="181">
        <v>4</v>
      </c>
      <c r="E4" s="181">
        <v>5</v>
      </c>
      <c r="F4" s="182">
        <v>6</v>
      </c>
    </row>
    <row r="5" spans="1:6" ht="15.9" customHeight="1">
      <c r="A5" s="196" t="s">
        <v>371</v>
      </c>
      <c r="B5" s="197">
        <v>29997691</v>
      </c>
      <c r="C5" s="198" t="s">
        <v>366</v>
      </c>
      <c r="D5" s="197">
        <v>25506950</v>
      </c>
      <c r="E5" s="197">
        <v>4490741</v>
      </c>
      <c r="F5" s="199"/>
    </row>
    <row r="6" spans="1:6" ht="15.9" customHeight="1">
      <c r="A6" s="200"/>
      <c r="B6" s="197"/>
      <c r="C6" s="198"/>
      <c r="D6" s="197"/>
      <c r="E6" s="197"/>
      <c r="F6" s="199">
        <f t="shared" ref="F6:F23" si="0">B6-D6-E6</f>
        <v>0</v>
      </c>
    </row>
    <row r="7" spans="1:6" ht="15.9" customHeight="1">
      <c r="A7" s="201"/>
      <c r="B7" s="197"/>
      <c r="C7" s="198"/>
      <c r="D7" s="197"/>
      <c r="E7" s="197"/>
      <c r="F7" s="199">
        <f t="shared" si="0"/>
        <v>0</v>
      </c>
    </row>
    <row r="8" spans="1:6" ht="15.9" customHeight="1">
      <c r="A8" s="201"/>
      <c r="B8" s="197"/>
      <c r="C8" s="198"/>
      <c r="D8" s="197"/>
      <c r="E8" s="197"/>
      <c r="F8" s="199">
        <f t="shared" si="0"/>
        <v>0</v>
      </c>
    </row>
    <row r="9" spans="1:6" ht="15.9" customHeight="1">
      <c r="A9" s="201"/>
      <c r="B9" s="197"/>
      <c r="C9" s="198"/>
      <c r="D9" s="197"/>
      <c r="E9" s="197"/>
      <c r="F9" s="199">
        <f t="shared" si="0"/>
        <v>0</v>
      </c>
    </row>
    <row r="10" spans="1:6" ht="15.9" customHeight="1">
      <c r="A10" s="201"/>
      <c r="B10" s="197"/>
      <c r="C10" s="198"/>
      <c r="D10" s="197"/>
      <c r="E10" s="197"/>
      <c r="F10" s="199">
        <f t="shared" si="0"/>
        <v>0</v>
      </c>
    </row>
    <row r="11" spans="1:6" ht="15.9" customHeight="1">
      <c r="A11" s="201"/>
      <c r="B11" s="197"/>
      <c r="C11" s="198"/>
      <c r="D11" s="197"/>
      <c r="E11" s="197"/>
      <c r="F11" s="199">
        <f t="shared" si="0"/>
        <v>0</v>
      </c>
    </row>
    <row r="12" spans="1:6" ht="15.9" customHeight="1">
      <c r="A12" s="201"/>
      <c r="B12" s="197"/>
      <c r="C12" s="198"/>
      <c r="D12" s="197"/>
      <c r="E12" s="197"/>
      <c r="F12" s="199">
        <f t="shared" si="0"/>
        <v>0</v>
      </c>
    </row>
    <row r="13" spans="1:6" ht="15.9" customHeight="1">
      <c r="A13" s="201"/>
      <c r="B13" s="197"/>
      <c r="C13" s="198"/>
      <c r="D13" s="197"/>
      <c r="E13" s="197"/>
      <c r="F13" s="199">
        <f t="shared" si="0"/>
        <v>0</v>
      </c>
    </row>
    <row r="14" spans="1:6" ht="15.9" customHeight="1">
      <c r="A14" s="201"/>
      <c r="B14" s="197"/>
      <c r="C14" s="198"/>
      <c r="D14" s="197"/>
      <c r="E14" s="197"/>
      <c r="F14" s="199">
        <f t="shared" si="0"/>
        <v>0</v>
      </c>
    </row>
    <row r="15" spans="1:6" ht="15.9" customHeight="1">
      <c r="A15" s="201"/>
      <c r="B15" s="197"/>
      <c r="C15" s="198"/>
      <c r="D15" s="197"/>
      <c r="E15" s="197"/>
      <c r="F15" s="199">
        <f t="shared" si="0"/>
        <v>0</v>
      </c>
    </row>
    <row r="16" spans="1:6" ht="15.9" customHeight="1">
      <c r="A16" s="201"/>
      <c r="B16" s="197"/>
      <c r="C16" s="198"/>
      <c r="D16" s="197"/>
      <c r="E16" s="197"/>
      <c r="F16" s="199">
        <f t="shared" si="0"/>
        <v>0</v>
      </c>
    </row>
    <row r="17" spans="1:6" ht="15.9" customHeight="1">
      <c r="A17" s="201"/>
      <c r="B17" s="197"/>
      <c r="C17" s="198"/>
      <c r="D17" s="197"/>
      <c r="E17" s="197"/>
      <c r="F17" s="199">
        <f t="shared" si="0"/>
        <v>0</v>
      </c>
    </row>
    <row r="18" spans="1:6" ht="15.9" customHeight="1">
      <c r="A18" s="201"/>
      <c r="B18" s="197"/>
      <c r="C18" s="198"/>
      <c r="D18" s="197"/>
      <c r="E18" s="197"/>
      <c r="F18" s="199">
        <f t="shared" si="0"/>
        <v>0</v>
      </c>
    </row>
    <row r="19" spans="1:6" ht="15.9" customHeight="1">
      <c r="A19" s="201"/>
      <c r="B19" s="197"/>
      <c r="C19" s="198"/>
      <c r="D19" s="197"/>
      <c r="E19" s="197"/>
      <c r="F19" s="199">
        <f t="shared" si="0"/>
        <v>0</v>
      </c>
    </row>
    <row r="20" spans="1:6" ht="15.9" customHeight="1">
      <c r="A20" s="201"/>
      <c r="B20" s="197"/>
      <c r="C20" s="198"/>
      <c r="D20" s="197"/>
      <c r="E20" s="197"/>
      <c r="F20" s="199">
        <f t="shared" si="0"/>
        <v>0</v>
      </c>
    </row>
    <row r="21" spans="1:6" ht="15.9" customHeight="1">
      <c r="A21" s="201"/>
      <c r="B21" s="197"/>
      <c r="C21" s="198"/>
      <c r="D21" s="197"/>
      <c r="E21" s="197"/>
      <c r="F21" s="199">
        <f t="shared" si="0"/>
        <v>0</v>
      </c>
    </row>
    <row r="22" spans="1:6" ht="15.9" customHeight="1">
      <c r="A22" s="201"/>
      <c r="B22" s="197"/>
      <c r="C22" s="198"/>
      <c r="D22" s="197"/>
      <c r="E22" s="197"/>
      <c r="F22" s="199">
        <f t="shared" si="0"/>
        <v>0</v>
      </c>
    </row>
    <row r="23" spans="1:6" ht="15.9" customHeight="1">
      <c r="A23" s="202"/>
      <c r="B23" s="203"/>
      <c r="C23" s="204"/>
      <c r="D23" s="203"/>
      <c r="E23" s="203"/>
      <c r="F23" s="205">
        <f t="shared" si="0"/>
        <v>0</v>
      </c>
    </row>
    <row r="24" spans="1:6" s="195" customFormat="1" ht="18" customHeight="1">
      <c r="A24" s="191" t="s">
        <v>367</v>
      </c>
      <c r="B24" s="206">
        <f>SUM(B5:B23)</f>
        <v>29997691</v>
      </c>
      <c r="C24" s="207"/>
      <c r="D24" s="206">
        <f>SUM(D5:D23)</f>
        <v>25506950</v>
      </c>
      <c r="E24" s="206">
        <f>SUM(E5:E23)</f>
        <v>4490741</v>
      </c>
      <c r="F24" s="208">
        <f>SUM(F5:F23)</f>
        <v>0</v>
      </c>
    </row>
  </sheetData>
  <sheetProtection selectLockedCells="1" selectUnlockedCells="1"/>
  <mergeCells count="1">
    <mergeCell ref="A1:F1"/>
  </mergeCells>
  <printOptions horizontalCentered="1"/>
  <pageMargins left="0.78749999999999998" right="0.78749999999999998" top="1.2229166666666667" bottom="0.98402777777777772" header="0.78749999999999998" footer="0.51180555555555551"/>
  <pageSetup paperSize="9" scale="95" firstPageNumber="0" orientation="landscape" horizontalDpi="300" verticalDpi="300" r:id="rId1"/>
  <headerFooter alignWithMargins="0">
    <oddHeader xml:space="preserve">&amp;R&amp;"Times New Roman CE,Félkövér dőlt"&amp;12 &amp;11 7. melléklet az 1/2021. (III.05.) önkormányzati rendelethez
&amp;"Times New Roman CE,Általános"&amp;10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K148"/>
  <sheetViews>
    <sheetView view="pageBreakPreview" zoomScaleSheetLayoutView="100" workbookViewId="0">
      <selection activeCell="E93" sqref="E93"/>
    </sheetView>
  </sheetViews>
  <sheetFormatPr defaultColWidth="9.33203125" defaultRowHeight="13.2"/>
  <cols>
    <col min="1" max="1" width="19.44140625" style="209" customWidth="1"/>
    <col min="2" max="2" width="76.109375" style="210" customWidth="1"/>
    <col min="3" max="3" width="25" style="211" customWidth="1"/>
    <col min="4" max="16384" width="9.33203125" style="212"/>
  </cols>
  <sheetData>
    <row r="1" spans="1:3" s="214" customFormat="1" ht="16.5" customHeight="1">
      <c r="A1" s="213"/>
      <c r="B1" s="324" t="s">
        <v>372</v>
      </c>
      <c r="C1" s="324"/>
    </row>
    <row r="2" spans="1:3" s="218" customFormat="1" ht="21" customHeight="1">
      <c r="A2" s="215" t="s">
        <v>251</v>
      </c>
      <c r="B2" s="216" t="s">
        <v>373</v>
      </c>
      <c r="C2" s="217" t="s">
        <v>374</v>
      </c>
    </row>
    <row r="3" spans="1:3" s="218" customFormat="1" ht="15.6">
      <c r="A3" s="219" t="s">
        <v>375</v>
      </c>
      <c r="B3" s="220" t="s">
        <v>376</v>
      </c>
      <c r="C3" s="221">
        <v>1</v>
      </c>
    </row>
    <row r="4" spans="1:3" s="224" customFormat="1" ht="15.9" customHeight="1">
      <c r="A4" s="222"/>
      <c r="B4" s="222"/>
      <c r="C4" s="223" t="s">
        <v>2</v>
      </c>
    </row>
    <row r="5" spans="1:3">
      <c r="A5" s="225" t="s">
        <v>377</v>
      </c>
      <c r="B5" s="226" t="s">
        <v>378</v>
      </c>
      <c r="C5" s="227" t="s">
        <v>379</v>
      </c>
    </row>
    <row r="6" spans="1:3" s="231" customFormat="1" ht="12.9" customHeight="1">
      <c r="A6" s="228">
        <v>1</v>
      </c>
      <c r="B6" s="229">
        <v>2</v>
      </c>
      <c r="C6" s="230">
        <v>3</v>
      </c>
    </row>
    <row r="7" spans="1:3" s="231" customFormat="1" ht="15.9" customHeight="1">
      <c r="A7" s="232"/>
      <c r="B7" s="233" t="s">
        <v>249</v>
      </c>
      <c r="C7" s="234"/>
    </row>
    <row r="8" spans="1:3" s="231" customFormat="1" ht="12" customHeight="1">
      <c r="A8" s="43" t="s">
        <v>6</v>
      </c>
      <c r="B8" s="13" t="s">
        <v>7</v>
      </c>
      <c r="C8" s="14">
        <v>22623745</v>
      </c>
    </row>
    <row r="9" spans="1:3" s="236" customFormat="1" ht="12" customHeight="1">
      <c r="A9" s="235" t="s">
        <v>8</v>
      </c>
      <c r="B9" s="17" t="s">
        <v>9</v>
      </c>
      <c r="C9" s="18">
        <v>12816745</v>
      </c>
    </row>
    <row r="10" spans="1:3" s="238" customFormat="1" ht="12" customHeight="1">
      <c r="A10" s="237" t="s">
        <v>10</v>
      </c>
      <c r="B10" s="20" t="s">
        <v>11</v>
      </c>
      <c r="C10" s="21">
        <v>4479000</v>
      </c>
    </row>
    <row r="11" spans="1:3" s="238" customFormat="1" ht="12" customHeight="1">
      <c r="A11" s="237" t="s">
        <v>12</v>
      </c>
      <c r="B11" s="20" t="s">
        <v>13</v>
      </c>
      <c r="C11" s="21">
        <v>3058000</v>
      </c>
    </row>
    <row r="12" spans="1:3" s="238" customFormat="1" ht="12" customHeight="1">
      <c r="A12" s="237" t="s">
        <v>14</v>
      </c>
      <c r="B12" s="20" t="s">
        <v>15</v>
      </c>
      <c r="C12" s="21">
        <v>2270000</v>
      </c>
    </row>
    <row r="13" spans="1:3" s="238" customFormat="1" ht="12" customHeight="1">
      <c r="A13" s="237" t="s">
        <v>16</v>
      </c>
      <c r="B13" s="20" t="s">
        <v>17</v>
      </c>
      <c r="C13" s="239"/>
    </row>
    <row r="14" spans="1:3" s="236" customFormat="1" ht="12" customHeight="1">
      <c r="A14" s="240" t="s">
        <v>18</v>
      </c>
      <c r="B14" s="23" t="s">
        <v>19</v>
      </c>
      <c r="C14" s="241"/>
    </row>
    <row r="15" spans="1:3" s="236" customFormat="1" ht="12" customHeight="1">
      <c r="A15" s="43" t="s">
        <v>20</v>
      </c>
      <c r="B15" s="24" t="s">
        <v>21</v>
      </c>
      <c r="C15" s="14">
        <v>2045000</v>
      </c>
    </row>
    <row r="16" spans="1:3" s="236" customFormat="1" ht="12" customHeight="1">
      <c r="A16" s="235" t="s">
        <v>22</v>
      </c>
      <c r="B16" s="17" t="s">
        <v>23</v>
      </c>
      <c r="C16" s="18"/>
    </row>
    <row r="17" spans="1:3" s="236" customFormat="1" ht="12" customHeight="1">
      <c r="A17" s="237" t="s">
        <v>24</v>
      </c>
      <c r="B17" s="20" t="s">
        <v>25</v>
      </c>
      <c r="C17" s="21"/>
    </row>
    <row r="18" spans="1:3" s="236" customFormat="1" ht="12" customHeight="1">
      <c r="A18" s="237" t="s">
        <v>26</v>
      </c>
      <c r="B18" s="20" t="s">
        <v>27</v>
      </c>
      <c r="C18" s="21">
        <v>2045000</v>
      </c>
    </row>
    <row r="19" spans="1:3" s="236" customFormat="1" ht="12" customHeight="1">
      <c r="A19" s="237" t="s">
        <v>28</v>
      </c>
      <c r="B19" s="20" t="s">
        <v>29</v>
      </c>
      <c r="C19" s="21"/>
    </row>
    <row r="20" spans="1:3" s="236" customFormat="1" ht="12" customHeight="1">
      <c r="A20" s="237" t="s">
        <v>30</v>
      </c>
      <c r="B20" s="20" t="s">
        <v>31</v>
      </c>
      <c r="C20" s="21"/>
    </row>
    <row r="21" spans="1:3" s="238" customFormat="1" ht="12" customHeight="1">
      <c r="A21" s="240" t="s">
        <v>32</v>
      </c>
      <c r="B21" s="23" t="s">
        <v>33</v>
      </c>
      <c r="C21" s="26"/>
    </row>
    <row r="22" spans="1:3" s="238" customFormat="1" ht="12" customHeight="1">
      <c r="A22" s="43" t="s">
        <v>34</v>
      </c>
      <c r="B22" s="13" t="s">
        <v>35</v>
      </c>
      <c r="C22" s="14">
        <v>2264349</v>
      </c>
    </row>
    <row r="23" spans="1:3" s="238" customFormat="1" ht="12" customHeight="1">
      <c r="A23" s="235" t="s">
        <v>36</v>
      </c>
      <c r="B23" s="17" t="s">
        <v>37</v>
      </c>
      <c r="C23" s="18"/>
    </row>
    <row r="24" spans="1:3" s="236" customFormat="1" ht="12" customHeight="1">
      <c r="A24" s="237" t="s">
        <v>38</v>
      </c>
      <c r="B24" s="20" t="s">
        <v>39</v>
      </c>
      <c r="C24" s="21"/>
    </row>
    <row r="25" spans="1:3" s="238" customFormat="1" ht="12" customHeight="1">
      <c r="A25" s="237" t="s">
        <v>40</v>
      </c>
      <c r="B25" s="20" t="s">
        <v>41</v>
      </c>
      <c r="C25" s="21"/>
    </row>
    <row r="26" spans="1:3" s="238" customFormat="1" ht="12" customHeight="1">
      <c r="A26" s="237" t="s">
        <v>42</v>
      </c>
      <c r="B26" s="20" t="s">
        <v>43</v>
      </c>
      <c r="C26" s="21"/>
    </row>
    <row r="27" spans="1:3" s="238" customFormat="1" ht="12" customHeight="1">
      <c r="A27" s="237" t="s">
        <v>44</v>
      </c>
      <c r="B27" s="20" t="s">
        <v>45</v>
      </c>
      <c r="C27" s="21">
        <v>2264349</v>
      </c>
    </row>
    <row r="28" spans="1:3" s="238" customFormat="1" ht="12" customHeight="1">
      <c r="A28" s="240" t="s">
        <v>46</v>
      </c>
      <c r="B28" s="23" t="s">
        <v>47</v>
      </c>
      <c r="C28" s="26"/>
    </row>
    <row r="29" spans="1:3" s="238" customFormat="1" ht="12" customHeight="1">
      <c r="A29" s="43" t="s">
        <v>48</v>
      </c>
      <c r="B29" s="13" t="s">
        <v>49</v>
      </c>
      <c r="C29" s="14">
        <v>760000</v>
      </c>
    </row>
    <row r="30" spans="1:3" s="238" customFormat="1" ht="12" customHeight="1">
      <c r="A30" s="235" t="s">
        <v>50</v>
      </c>
      <c r="B30" s="17" t="s">
        <v>51</v>
      </c>
      <c r="C30" s="27">
        <v>750000</v>
      </c>
    </row>
    <row r="31" spans="1:3" s="238" customFormat="1" ht="12" customHeight="1">
      <c r="A31" s="237" t="s">
        <v>52</v>
      </c>
      <c r="B31" s="20" t="s">
        <v>53</v>
      </c>
      <c r="C31" s="21"/>
    </row>
    <row r="32" spans="1:3" s="238" customFormat="1" ht="12" customHeight="1">
      <c r="A32" s="237" t="s">
        <v>54</v>
      </c>
      <c r="B32" s="20" t="s">
        <v>55</v>
      </c>
      <c r="C32" s="21">
        <v>750000</v>
      </c>
    </row>
    <row r="33" spans="1:3" s="238" customFormat="1" ht="12" customHeight="1">
      <c r="A33" s="237" t="s">
        <v>56</v>
      </c>
      <c r="B33" s="20" t="s">
        <v>57</v>
      </c>
      <c r="C33" s="21"/>
    </row>
    <row r="34" spans="1:3" s="238" customFormat="1" ht="12" customHeight="1">
      <c r="A34" s="237" t="s">
        <v>58</v>
      </c>
      <c r="B34" s="20" t="s">
        <v>59</v>
      </c>
      <c r="C34" s="21"/>
    </row>
    <row r="35" spans="1:3" s="238" customFormat="1" ht="12" customHeight="1">
      <c r="A35" s="240" t="s">
        <v>60</v>
      </c>
      <c r="B35" s="23" t="s">
        <v>61</v>
      </c>
      <c r="C35" s="26">
        <v>10000</v>
      </c>
    </row>
    <row r="36" spans="1:3" s="238" customFormat="1" ht="12" customHeight="1">
      <c r="A36" s="43" t="s">
        <v>62</v>
      </c>
      <c r="B36" s="13" t="s">
        <v>63</v>
      </c>
      <c r="C36" s="14">
        <v>235000</v>
      </c>
    </row>
    <row r="37" spans="1:3" s="238" customFormat="1" ht="12" customHeight="1">
      <c r="A37" s="235" t="s">
        <v>64</v>
      </c>
      <c r="B37" s="17" t="s">
        <v>65</v>
      </c>
      <c r="C37" s="18"/>
    </row>
    <row r="38" spans="1:3" s="238" customFormat="1" ht="12" customHeight="1">
      <c r="A38" s="237" t="s">
        <v>66</v>
      </c>
      <c r="B38" s="20" t="s">
        <v>67</v>
      </c>
      <c r="C38" s="21">
        <v>235000</v>
      </c>
    </row>
    <row r="39" spans="1:3" s="238" customFormat="1" ht="12" customHeight="1">
      <c r="A39" s="237" t="s">
        <v>68</v>
      </c>
      <c r="B39" s="20" t="s">
        <v>69</v>
      </c>
      <c r="C39" s="21"/>
    </row>
    <row r="40" spans="1:3" s="238" customFormat="1" ht="12" customHeight="1">
      <c r="A40" s="237" t="s">
        <v>70</v>
      </c>
      <c r="B40" s="20" t="s">
        <v>71</v>
      </c>
      <c r="C40" s="21"/>
    </row>
    <row r="41" spans="1:3" s="238" customFormat="1" ht="12" customHeight="1">
      <c r="A41" s="237" t="s">
        <v>72</v>
      </c>
      <c r="B41" s="20" t="s">
        <v>73</v>
      </c>
      <c r="C41" s="21"/>
    </row>
    <row r="42" spans="1:3" s="238" customFormat="1" ht="12" customHeight="1">
      <c r="A42" s="237" t="s">
        <v>74</v>
      </c>
      <c r="B42" s="20" t="s">
        <v>75</v>
      </c>
      <c r="C42" s="21"/>
    </row>
    <row r="43" spans="1:3" s="238" customFormat="1" ht="12" customHeight="1">
      <c r="A43" s="237" t="s">
        <v>76</v>
      </c>
      <c r="B43" s="20" t="s">
        <v>77</v>
      </c>
      <c r="C43" s="21"/>
    </row>
    <row r="44" spans="1:3" s="238" customFormat="1" ht="12" customHeight="1">
      <c r="A44" s="237" t="s">
        <v>78</v>
      </c>
      <c r="B44" s="20" t="s">
        <v>79</v>
      </c>
      <c r="C44" s="21"/>
    </row>
    <row r="45" spans="1:3" s="238" customFormat="1" ht="12" customHeight="1">
      <c r="A45" s="237" t="s">
        <v>80</v>
      </c>
      <c r="B45" s="20" t="s">
        <v>81</v>
      </c>
      <c r="C45" s="21"/>
    </row>
    <row r="46" spans="1:3" s="238" customFormat="1" ht="12" customHeight="1">
      <c r="A46" s="240" t="s">
        <v>82</v>
      </c>
      <c r="B46" s="23" t="s">
        <v>83</v>
      </c>
      <c r="C46" s="26"/>
    </row>
    <row r="47" spans="1:3" s="238" customFormat="1" ht="12" customHeight="1">
      <c r="A47" s="43" t="s">
        <v>84</v>
      </c>
      <c r="B47" s="13" t="s">
        <v>85</v>
      </c>
      <c r="C47" s="14"/>
    </row>
    <row r="48" spans="1:3" s="238" customFormat="1" ht="12" customHeight="1">
      <c r="A48" s="235" t="s">
        <v>86</v>
      </c>
      <c r="B48" s="17" t="s">
        <v>87</v>
      </c>
      <c r="C48" s="18"/>
    </row>
    <row r="49" spans="1:3" s="238" customFormat="1" ht="12" customHeight="1">
      <c r="A49" s="237" t="s">
        <v>88</v>
      </c>
      <c r="B49" s="20" t="s">
        <v>89</v>
      </c>
      <c r="C49" s="21"/>
    </row>
    <row r="50" spans="1:3" s="238" customFormat="1" ht="12" customHeight="1">
      <c r="A50" s="237" t="s">
        <v>90</v>
      </c>
      <c r="B50" s="20" t="s">
        <v>91</v>
      </c>
      <c r="C50" s="21"/>
    </row>
    <row r="51" spans="1:3" s="238" customFormat="1" ht="12" customHeight="1">
      <c r="A51" s="237" t="s">
        <v>92</v>
      </c>
      <c r="B51" s="20" t="s">
        <v>93</v>
      </c>
      <c r="C51" s="21"/>
    </row>
    <row r="52" spans="1:3" s="238" customFormat="1" ht="12" customHeight="1">
      <c r="A52" s="240" t="s">
        <v>94</v>
      </c>
      <c r="B52" s="23" t="s">
        <v>95</v>
      </c>
      <c r="C52" s="26"/>
    </row>
    <row r="53" spans="1:3" s="238" customFormat="1" ht="12" customHeight="1">
      <c r="A53" s="43" t="s">
        <v>96</v>
      </c>
      <c r="B53" s="13" t="s">
        <v>97</v>
      </c>
      <c r="C53" s="14"/>
    </row>
    <row r="54" spans="1:3" s="238" customFormat="1" ht="12" customHeight="1">
      <c r="A54" s="235" t="s">
        <v>98</v>
      </c>
      <c r="B54" s="17" t="s">
        <v>99</v>
      </c>
      <c r="C54" s="18"/>
    </row>
    <row r="55" spans="1:3" s="238" customFormat="1" ht="12" customHeight="1">
      <c r="A55" s="237" t="s">
        <v>100</v>
      </c>
      <c r="B55" s="20" t="s">
        <v>101</v>
      </c>
      <c r="C55" s="21"/>
    </row>
    <row r="56" spans="1:3" s="238" customFormat="1" ht="12" customHeight="1">
      <c r="A56" s="237" t="s">
        <v>102</v>
      </c>
      <c r="B56" s="20" t="s">
        <v>103</v>
      </c>
      <c r="C56" s="21"/>
    </row>
    <row r="57" spans="1:3" s="238" customFormat="1" ht="12" customHeight="1">
      <c r="A57" s="240" t="s">
        <v>104</v>
      </c>
      <c r="B57" s="23" t="s">
        <v>105</v>
      </c>
      <c r="C57" s="26"/>
    </row>
    <row r="58" spans="1:3" s="238" customFormat="1" ht="12" customHeight="1">
      <c r="A58" s="43" t="s">
        <v>106</v>
      </c>
      <c r="B58" s="24" t="s">
        <v>107</v>
      </c>
      <c r="C58" s="14">
        <f>SUM(C59:C61)</f>
        <v>0</v>
      </c>
    </row>
    <row r="59" spans="1:3" s="238" customFormat="1" ht="12" customHeight="1">
      <c r="A59" s="235" t="s">
        <v>108</v>
      </c>
      <c r="B59" s="17" t="s">
        <v>109</v>
      </c>
      <c r="C59" s="21"/>
    </row>
    <row r="60" spans="1:3" s="238" customFormat="1" ht="12" customHeight="1">
      <c r="A60" s="237" t="s">
        <v>110</v>
      </c>
      <c r="B60" s="20" t="s">
        <v>111</v>
      </c>
      <c r="C60" s="21"/>
    </row>
    <row r="61" spans="1:3" s="238" customFormat="1" ht="12" customHeight="1">
      <c r="A61" s="237" t="s">
        <v>112</v>
      </c>
      <c r="B61" s="20" t="s">
        <v>113</v>
      </c>
      <c r="C61" s="21"/>
    </row>
    <row r="62" spans="1:3" s="238" customFormat="1" ht="12" customHeight="1">
      <c r="A62" s="240" t="s">
        <v>114</v>
      </c>
      <c r="B62" s="23" t="s">
        <v>115</v>
      </c>
      <c r="C62" s="21"/>
    </row>
    <row r="63" spans="1:3" s="238" customFormat="1" ht="12" customHeight="1">
      <c r="A63" s="43" t="s">
        <v>116</v>
      </c>
      <c r="B63" s="13" t="s">
        <v>117</v>
      </c>
      <c r="C63" s="14">
        <v>27928094</v>
      </c>
    </row>
    <row r="64" spans="1:3" s="238" customFormat="1" ht="12" customHeight="1">
      <c r="A64" s="242" t="s">
        <v>380</v>
      </c>
      <c r="B64" s="24" t="s">
        <v>119</v>
      </c>
      <c r="C64" s="14">
        <f>SUM(C65:C67)</f>
        <v>0</v>
      </c>
    </row>
    <row r="65" spans="1:3" s="238" customFormat="1" ht="12" customHeight="1">
      <c r="A65" s="235" t="s">
        <v>120</v>
      </c>
      <c r="B65" s="17" t="s">
        <v>121</v>
      </c>
      <c r="C65" s="21"/>
    </row>
    <row r="66" spans="1:3" s="238" customFormat="1" ht="12" customHeight="1">
      <c r="A66" s="237" t="s">
        <v>122</v>
      </c>
      <c r="B66" s="20" t="s">
        <v>123</v>
      </c>
      <c r="C66" s="21"/>
    </row>
    <row r="67" spans="1:3" s="238" customFormat="1" ht="12" customHeight="1">
      <c r="A67" s="240" t="s">
        <v>124</v>
      </c>
      <c r="B67" s="29" t="s">
        <v>125</v>
      </c>
      <c r="C67" s="21"/>
    </row>
    <row r="68" spans="1:3" s="238" customFormat="1" ht="12" customHeight="1">
      <c r="A68" s="242" t="s">
        <v>126</v>
      </c>
      <c r="B68" s="24" t="s">
        <v>127</v>
      </c>
      <c r="C68" s="14">
        <f>SUM(C69:C72)</f>
        <v>0</v>
      </c>
    </row>
    <row r="69" spans="1:3" s="238" customFormat="1" ht="12" customHeight="1">
      <c r="A69" s="235" t="s">
        <v>128</v>
      </c>
      <c r="B69" s="17" t="s">
        <v>129</v>
      </c>
      <c r="C69" s="21"/>
    </row>
    <row r="70" spans="1:3" s="238" customFormat="1" ht="12" customHeight="1">
      <c r="A70" s="237" t="s">
        <v>130</v>
      </c>
      <c r="B70" s="20" t="s">
        <v>131</v>
      </c>
      <c r="C70" s="21"/>
    </row>
    <row r="71" spans="1:3" s="238" customFormat="1" ht="12" customHeight="1">
      <c r="A71" s="237" t="s">
        <v>132</v>
      </c>
      <c r="B71" s="20" t="s">
        <v>133</v>
      </c>
      <c r="C71" s="21"/>
    </row>
    <row r="72" spans="1:3" s="238" customFormat="1" ht="12" customHeight="1">
      <c r="A72" s="240" t="s">
        <v>134</v>
      </c>
      <c r="B72" s="23" t="s">
        <v>135</v>
      </c>
      <c r="C72" s="21"/>
    </row>
    <row r="73" spans="1:3" s="238" customFormat="1" ht="12" customHeight="1">
      <c r="A73" s="242" t="s">
        <v>136</v>
      </c>
      <c r="B73" s="24" t="s">
        <v>137</v>
      </c>
      <c r="C73" s="14">
        <v>5843264</v>
      </c>
    </row>
    <row r="74" spans="1:3" s="238" customFormat="1" ht="12" customHeight="1">
      <c r="A74" s="235" t="s">
        <v>138</v>
      </c>
      <c r="B74" s="17" t="s">
        <v>139</v>
      </c>
      <c r="C74" s="21">
        <v>5843264</v>
      </c>
    </row>
    <row r="75" spans="1:3" s="238" customFormat="1" ht="12" customHeight="1">
      <c r="A75" s="240" t="s">
        <v>140</v>
      </c>
      <c r="B75" s="23" t="s">
        <v>141</v>
      </c>
      <c r="C75" s="21"/>
    </row>
    <row r="76" spans="1:3" s="236" customFormat="1" ht="12" customHeight="1">
      <c r="A76" s="242" t="s">
        <v>142</v>
      </c>
      <c r="B76" s="24" t="s">
        <v>143</v>
      </c>
      <c r="C76" s="14">
        <f>SUM(C77:C79)</f>
        <v>0</v>
      </c>
    </row>
    <row r="77" spans="1:3" s="238" customFormat="1" ht="12" customHeight="1">
      <c r="A77" s="235" t="s">
        <v>144</v>
      </c>
      <c r="B77" s="17" t="s">
        <v>145</v>
      </c>
      <c r="C77" s="21"/>
    </row>
    <row r="78" spans="1:3" s="238" customFormat="1" ht="12" customHeight="1">
      <c r="A78" s="237" t="s">
        <v>146</v>
      </c>
      <c r="B78" s="20" t="s">
        <v>147</v>
      </c>
      <c r="C78" s="21"/>
    </row>
    <row r="79" spans="1:3" s="238" customFormat="1" ht="12" customHeight="1">
      <c r="A79" s="240" t="s">
        <v>148</v>
      </c>
      <c r="B79" s="23" t="s">
        <v>149</v>
      </c>
      <c r="C79" s="21"/>
    </row>
    <row r="80" spans="1:3" s="238" customFormat="1" ht="12" customHeight="1">
      <c r="A80" s="242" t="s">
        <v>150</v>
      </c>
      <c r="B80" s="24" t="s">
        <v>151</v>
      </c>
      <c r="C80" s="14">
        <f>SUM(C81:C84)</f>
        <v>0</v>
      </c>
    </row>
    <row r="81" spans="1:3" s="238" customFormat="1" ht="12" customHeight="1">
      <c r="A81" s="243" t="s">
        <v>152</v>
      </c>
      <c r="B81" s="17" t="s">
        <v>153</v>
      </c>
      <c r="C81" s="21"/>
    </row>
    <row r="82" spans="1:3" s="238" customFormat="1" ht="12" customHeight="1">
      <c r="A82" s="244" t="s">
        <v>154</v>
      </c>
      <c r="B82" s="20" t="s">
        <v>155</v>
      </c>
      <c r="C82" s="21"/>
    </row>
    <row r="83" spans="1:3" s="238" customFormat="1" ht="12" customHeight="1">
      <c r="A83" s="244" t="s">
        <v>156</v>
      </c>
      <c r="B83" s="20" t="s">
        <v>157</v>
      </c>
      <c r="C83" s="21"/>
    </row>
    <row r="84" spans="1:3" s="236" customFormat="1" ht="12" customHeight="1">
      <c r="A84" s="245" t="s">
        <v>158</v>
      </c>
      <c r="B84" s="23" t="s">
        <v>159</v>
      </c>
      <c r="C84" s="21"/>
    </row>
    <row r="85" spans="1:3" s="236" customFormat="1" ht="12" customHeight="1">
      <c r="A85" s="242" t="s">
        <v>160</v>
      </c>
      <c r="B85" s="24" t="s">
        <v>161</v>
      </c>
      <c r="C85" s="34"/>
    </row>
    <row r="86" spans="1:3" s="236" customFormat="1" ht="12" customHeight="1">
      <c r="A86" s="242" t="s">
        <v>162</v>
      </c>
      <c r="B86" s="35" t="s">
        <v>163</v>
      </c>
      <c r="C86" s="14">
        <v>5843264</v>
      </c>
    </row>
    <row r="87" spans="1:3" s="236" customFormat="1" ht="12" customHeight="1">
      <c r="A87" s="246" t="s">
        <v>164</v>
      </c>
      <c r="B87" s="247" t="s">
        <v>381</v>
      </c>
      <c r="C87" s="14">
        <f>+C63+C86</f>
        <v>33771358</v>
      </c>
    </row>
    <row r="88" spans="1:3" s="238" customFormat="1" ht="15" customHeight="1">
      <c r="A88" s="248"/>
      <c r="B88" s="249"/>
      <c r="C88" s="250"/>
    </row>
    <row r="89" spans="1:3">
      <c r="A89" s="251"/>
      <c r="B89" s="252"/>
      <c r="C89" s="253"/>
    </row>
    <row r="90" spans="1:3" s="231" customFormat="1" ht="16.5" customHeight="1">
      <c r="A90" s="254"/>
      <c r="B90" s="255" t="s">
        <v>250</v>
      </c>
      <c r="C90" s="256"/>
    </row>
    <row r="91" spans="1:3" s="257" customFormat="1" ht="12" customHeight="1">
      <c r="A91" s="8" t="s">
        <v>6</v>
      </c>
      <c r="B91" s="47" t="s">
        <v>170</v>
      </c>
      <c r="C91" s="48">
        <v>23538305</v>
      </c>
    </row>
    <row r="92" spans="1:3" ht="12" customHeight="1">
      <c r="A92" s="258" t="s">
        <v>8</v>
      </c>
      <c r="B92" s="50" t="s">
        <v>171</v>
      </c>
      <c r="C92" s="30">
        <v>10847440</v>
      </c>
    </row>
    <row r="93" spans="1:3" ht="12" customHeight="1">
      <c r="A93" s="237" t="s">
        <v>10</v>
      </c>
      <c r="B93" s="51" t="s">
        <v>172</v>
      </c>
      <c r="C93" s="21">
        <v>1505258</v>
      </c>
    </row>
    <row r="94" spans="1:3" ht="12" customHeight="1">
      <c r="A94" s="237" t="s">
        <v>12</v>
      </c>
      <c r="B94" s="51" t="s">
        <v>173</v>
      </c>
      <c r="C94" s="26">
        <v>7570000</v>
      </c>
    </row>
    <row r="95" spans="1:3" ht="12" customHeight="1">
      <c r="A95" s="237" t="s">
        <v>14</v>
      </c>
      <c r="B95" s="52" t="s">
        <v>174</v>
      </c>
      <c r="C95" s="26">
        <v>3000000</v>
      </c>
    </row>
    <row r="96" spans="1:3" ht="12" customHeight="1">
      <c r="A96" s="237" t="s">
        <v>16</v>
      </c>
      <c r="B96" s="51" t="s">
        <v>382</v>
      </c>
      <c r="C96" s="26"/>
    </row>
    <row r="97" spans="1:3" ht="12" customHeight="1">
      <c r="A97" s="237" t="s">
        <v>18</v>
      </c>
      <c r="B97" s="53" t="s">
        <v>176</v>
      </c>
      <c r="C97" s="26">
        <v>615607</v>
      </c>
    </row>
    <row r="98" spans="1:3" ht="12" customHeight="1">
      <c r="A98" s="237" t="s">
        <v>178</v>
      </c>
      <c r="B98" s="51" t="s">
        <v>383</v>
      </c>
      <c r="C98" s="26"/>
    </row>
    <row r="99" spans="1:3" ht="12" customHeight="1">
      <c r="A99" s="237" t="s">
        <v>180</v>
      </c>
      <c r="B99" s="55" t="s">
        <v>181</v>
      </c>
      <c r="C99" s="26"/>
    </row>
    <row r="100" spans="1:3" ht="12" customHeight="1">
      <c r="A100" s="237" t="s">
        <v>182</v>
      </c>
      <c r="B100" s="55" t="s">
        <v>183</v>
      </c>
      <c r="C100" s="26"/>
    </row>
    <row r="101" spans="1:3" ht="12" customHeight="1">
      <c r="A101" s="237" t="s">
        <v>184</v>
      </c>
      <c r="B101" s="54" t="s">
        <v>185</v>
      </c>
      <c r="C101" s="26">
        <v>575607</v>
      </c>
    </row>
    <row r="102" spans="1:3" ht="12" customHeight="1">
      <c r="A102" s="237" t="s">
        <v>186</v>
      </c>
      <c r="B102" s="54" t="s">
        <v>187</v>
      </c>
      <c r="C102" s="26"/>
    </row>
    <row r="103" spans="1:3" ht="12" customHeight="1">
      <c r="A103" s="237" t="s">
        <v>188</v>
      </c>
      <c r="B103" s="55" t="s">
        <v>189</v>
      </c>
      <c r="C103" s="26"/>
    </row>
    <row r="104" spans="1:3" ht="12" customHeight="1">
      <c r="A104" s="259" t="s">
        <v>190</v>
      </c>
      <c r="B104" s="57" t="s">
        <v>191</v>
      </c>
      <c r="C104" s="26"/>
    </row>
    <row r="105" spans="1:3" ht="12" customHeight="1">
      <c r="A105" s="237" t="s">
        <v>192</v>
      </c>
      <c r="B105" s="57" t="s">
        <v>193</v>
      </c>
      <c r="C105" s="26"/>
    </row>
    <row r="106" spans="1:3" ht="12" customHeight="1">
      <c r="A106" s="240" t="s">
        <v>194</v>
      </c>
      <c r="B106" s="57" t="s">
        <v>195</v>
      </c>
      <c r="C106" s="26">
        <v>40000</v>
      </c>
    </row>
    <row r="107" spans="1:3" ht="12" customHeight="1">
      <c r="A107" s="43" t="s">
        <v>20</v>
      </c>
      <c r="B107" s="61" t="s">
        <v>196</v>
      </c>
      <c r="C107" s="14">
        <v>7154682</v>
      </c>
    </row>
    <row r="108" spans="1:3" ht="12" customHeight="1">
      <c r="A108" s="235" t="s">
        <v>22</v>
      </c>
      <c r="B108" s="51" t="s">
        <v>197</v>
      </c>
      <c r="C108" s="18">
        <v>2663941</v>
      </c>
    </row>
    <row r="109" spans="1:3" ht="12" customHeight="1">
      <c r="A109" s="235" t="s">
        <v>24</v>
      </c>
      <c r="B109" s="62" t="s">
        <v>198</v>
      </c>
      <c r="C109" s="18"/>
    </row>
    <row r="110" spans="1:3" ht="12" customHeight="1">
      <c r="A110" s="235" t="s">
        <v>26</v>
      </c>
      <c r="B110" s="62" t="s">
        <v>199</v>
      </c>
      <c r="C110" s="21">
        <v>4490741</v>
      </c>
    </row>
    <row r="111" spans="1:3" ht="12" customHeight="1">
      <c r="A111" s="235" t="s">
        <v>28</v>
      </c>
      <c r="B111" s="62" t="s">
        <v>200</v>
      </c>
      <c r="C111" s="63"/>
    </row>
    <row r="112" spans="1:3" ht="12" customHeight="1">
      <c r="A112" s="235" t="s">
        <v>30</v>
      </c>
      <c r="B112" s="64" t="s">
        <v>201</v>
      </c>
      <c r="C112" s="63"/>
    </row>
    <row r="113" spans="1:3" ht="12" customHeight="1">
      <c r="A113" s="235" t="s">
        <v>32</v>
      </c>
      <c r="B113" s="65" t="s">
        <v>202</v>
      </c>
      <c r="C113" s="63"/>
    </row>
    <row r="114" spans="1:3" ht="12" customHeight="1">
      <c r="A114" s="235" t="s">
        <v>203</v>
      </c>
      <c r="B114" s="66" t="s">
        <v>204</v>
      </c>
      <c r="C114" s="63"/>
    </row>
    <row r="115" spans="1:3" ht="12" customHeight="1">
      <c r="A115" s="235" t="s">
        <v>205</v>
      </c>
      <c r="B115" s="55" t="s">
        <v>183</v>
      </c>
      <c r="C115" s="63"/>
    </row>
    <row r="116" spans="1:3" ht="12" customHeight="1">
      <c r="A116" s="235" t="s">
        <v>206</v>
      </c>
      <c r="B116" s="55" t="s">
        <v>207</v>
      </c>
      <c r="C116" s="63"/>
    </row>
    <row r="117" spans="1:3" ht="12" customHeight="1">
      <c r="A117" s="235" t="s">
        <v>208</v>
      </c>
      <c r="B117" s="55" t="s">
        <v>209</v>
      </c>
      <c r="C117" s="63"/>
    </row>
    <row r="118" spans="1:3" ht="12" customHeight="1">
      <c r="A118" s="235" t="s">
        <v>210</v>
      </c>
      <c r="B118" s="55" t="s">
        <v>189</v>
      </c>
      <c r="C118" s="63"/>
    </row>
    <row r="119" spans="1:3" ht="12" customHeight="1">
      <c r="A119" s="235" t="s">
        <v>211</v>
      </c>
      <c r="B119" s="55" t="s">
        <v>212</v>
      </c>
      <c r="C119" s="63"/>
    </row>
    <row r="120" spans="1:3" ht="12" customHeight="1">
      <c r="A120" s="259" t="s">
        <v>213</v>
      </c>
      <c r="B120" s="55" t="s">
        <v>214</v>
      </c>
      <c r="C120" s="67"/>
    </row>
    <row r="121" spans="1:3" ht="12" customHeight="1">
      <c r="A121" s="43" t="s">
        <v>34</v>
      </c>
      <c r="B121" s="13" t="s">
        <v>215</v>
      </c>
      <c r="C121" s="14">
        <v>2173421</v>
      </c>
    </row>
    <row r="122" spans="1:3" ht="12" customHeight="1">
      <c r="A122" s="235" t="s">
        <v>36</v>
      </c>
      <c r="B122" s="68" t="s">
        <v>216</v>
      </c>
      <c r="C122" s="18">
        <v>2173421</v>
      </c>
    </row>
    <row r="123" spans="1:3" ht="12" customHeight="1">
      <c r="A123" s="240" t="s">
        <v>38</v>
      </c>
      <c r="B123" s="62" t="s">
        <v>217</v>
      </c>
      <c r="C123" s="26"/>
    </row>
    <row r="124" spans="1:3" ht="12" customHeight="1">
      <c r="A124" s="43" t="s">
        <v>218</v>
      </c>
      <c r="B124" s="13" t="s">
        <v>219</v>
      </c>
      <c r="C124" s="14">
        <v>32866408</v>
      </c>
    </row>
    <row r="125" spans="1:3" ht="12" customHeight="1">
      <c r="A125" s="43" t="s">
        <v>62</v>
      </c>
      <c r="B125" s="13" t="s">
        <v>220</v>
      </c>
      <c r="C125" s="14">
        <f>+C126+C127+C128</f>
        <v>0</v>
      </c>
    </row>
    <row r="126" spans="1:3" s="257" customFormat="1" ht="12" customHeight="1">
      <c r="A126" s="235" t="s">
        <v>64</v>
      </c>
      <c r="B126" s="68" t="s">
        <v>221</v>
      </c>
      <c r="C126" s="63"/>
    </row>
    <row r="127" spans="1:3" ht="12" customHeight="1">
      <c r="A127" s="235" t="s">
        <v>66</v>
      </c>
      <c r="B127" s="68" t="s">
        <v>222</v>
      </c>
      <c r="C127" s="63"/>
    </row>
    <row r="128" spans="1:3" ht="12" customHeight="1">
      <c r="A128" s="259" t="s">
        <v>68</v>
      </c>
      <c r="B128" s="69" t="s">
        <v>223</v>
      </c>
      <c r="C128" s="63"/>
    </row>
    <row r="129" spans="1:11" ht="12" customHeight="1">
      <c r="A129" s="43" t="s">
        <v>84</v>
      </c>
      <c r="B129" s="13" t="s">
        <v>224</v>
      </c>
      <c r="C129" s="14">
        <f>+C130+C131+C132+C133</f>
        <v>0</v>
      </c>
    </row>
    <row r="130" spans="1:11" ht="12" customHeight="1">
      <c r="A130" s="235" t="s">
        <v>86</v>
      </c>
      <c r="B130" s="68" t="s">
        <v>225</v>
      </c>
      <c r="C130" s="63"/>
    </row>
    <row r="131" spans="1:11" ht="12" customHeight="1">
      <c r="A131" s="235" t="s">
        <v>88</v>
      </c>
      <c r="B131" s="68" t="s">
        <v>226</v>
      </c>
      <c r="C131" s="63"/>
    </row>
    <row r="132" spans="1:11" ht="12" customHeight="1">
      <c r="A132" s="235" t="s">
        <v>90</v>
      </c>
      <c r="B132" s="68" t="s">
        <v>227</v>
      </c>
      <c r="C132" s="63"/>
    </row>
    <row r="133" spans="1:11" s="257" customFormat="1" ht="12" customHeight="1">
      <c r="A133" s="259" t="s">
        <v>92</v>
      </c>
      <c r="B133" s="69" t="s">
        <v>228</v>
      </c>
      <c r="C133" s="63"/>
    </row>
    <row r="134" spans="1:11" ht="12" customHeight="1">
      <c r="A134" s="43" t="s">
        <v>229</v>
      </c>
      <c r="B134" s="13" t="s">
        <v>230</v>
      </c>
      <c r="C134" s="14">
        <v>904950</v>
      </c>
      <c r="K134" s="260"/>
    </row>
    <row r="135" spans="1:11">
      <c r="A135" s="235" t="s">
        <v>98</v>
      </c>
      <c r="B135" s="68" t="s">
        <v>231</v>
      </c>
      <c r="C135" s="63"/>
    </row>
    <row r="136" spans="1:11" ht="12" customHeight="1">
      <c r="A136" s="235" t="s">
        <v>100</v>
      </c>
      <c r="B136" s="68" t="s">
        <v>232</v>
      </c>
      <c r="C136" s="63">
        <v>904950</v>
      </c>
    </row>
    <row r="137" spans="1:11" s="257" customFormat="1" ht="12" customHeight="1">
      <c r="A137" s="235" t="s">
        <v>102</v>
      </c>
      <c r="B137" s="68" t="s">
        <v>233</v>
      </c>
      <c r="C137" s="63"/>
    </row>
    <row r="138" spans="1:11" s="257" customFormat="1" ht="12" customHeight="1">
      <c r="A138" s="259" t="s">
        <v>104</v>
      </c>
      <c r="B138" s="69" t="s">
        <v>234</v>
      </c>
      <c r="C138" s="63"/>
    </row>
    <row r="139" spans="1:11" s="257" customFormat="1" ht="12" customHeight="1">
      <c r="A139" s="43" t="s">
        <v>106</v>
      </c>
      <c r="B139" s="13" t="s">
        <v>235</v>
      </c>
      <c r="C139" s="70">
        <f>+C140+C141+C142+C143</f>
        <v>0</v>
      </c>
    </row>
    <row r="140" spans="1:11" s="257" customFormat="1" ht="12" customHeight="1">
      <c r="A140" s="235" t="s">
        <v>108</v>
      </c>
      <c r="B140" s="68" t="s">
        <v>236</v>
      </c>
      <c r="C140" s="63"/>
    </row>
    <row r="141" spans="1:11" s="257" customFormat="1" ht="12" customHeight="1">
      <c r="A141" s="235" t="s">
        <v>110</v>
      </c>
      <c r="B141" s="68" t="s">
        <v>237</v>
      </c>
      <c r="C141" s="63"/>
    </row>
    <row r="142" spans="1:11" s="257" customFormat="1" ht="12" customHeight="1">
      <c r="A142" s="235" t="s">
        <v>112</v>
      </c>
      <c r="B142" s="68" t="s">
        <v>238</v>
      </c>
      <c r="C142" s="63"/>
    </row>
    <row r="143" spans="1:11" ht="12.75" customHeight="1">
      <c r="A143" s="235" t="s">
        <v>114</v>
      </c>
      <c r="B143" s="68" t="s">
        <v>239</v>
      </c>
      <c r="C143" s="63"/>
    </row>
    <row r="144" spans="1:11" ht="12" customHeight="1">
      <c r="A144" s="43" t="s">
        <v>116</v>
      </c>
      <c r="B144" s="13" t="s">
        <v>240</v>
      </c>
      <c r="C144" s="71">
        <f>+C125+C129+C134+C139</f>
        <v>904950</v>
      </c>
    </row>
    <row r="145" spans="1:3" ht="15" customHeight="1">
      <c r="A145" s="261" t="s">
        <v>241</v>
      </c>
      <c r="B145" s="75" t="s">
        <v>242</v>
      </c>
      <c r="C145" s="71">
        <v>33771358</v>
      </c>
    </row>
    <row r="147" spans="1:3" ht="15" customHeight="1">
      <c r="A147" s="262" t="s">
        <v>384</v>
      </c>
      <c r="B147" s="263"/>
      <c r="C147" s="264">
        <v>2</v>
      </c>
    </row>
    <row r="148" spans="1:3" ht="14.25" customHeight="1">
      <c r="A148" s="262" t="s">
        <v>385</v>
      </c>
      <c r="B148" s="263"/>
      <c r="C148" s="264">
        <v>2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541666666666661" bottom="0.98402777777777772" header="0.51180555555555551" footer="0.51180555555555551"/>
  <pageSetup paperSize="9" scale="60" firstPageNumber="0" orientation="portrait" horizontalDpi="300" verticalDpi="300" r:id="rId1"/>
  <headerFooter alignWithMargins="0">
    <oddHeader>&amp;R8.1.1. melléklet az 1/2021.(III.05.) önkormányzati rendelethez</oddHeader>
  </headerFooter>
  <rowBreaks count="1" manualBreakCount="1"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K149"/>
  <sheetViews>
    <sheetView view="pageBreakPreview" zoomScale="85" zoomScaleSheetLayoutView="85" workbookViewId="0">
      <selection activeCell="E10" sqref="E10"/>
    </sheetView>
  </sheetViews>
  <sheetFormatPr defaultColWidth="9.33203125" defaultRowHeight="13.2"/>
  <cols>
    <col min="1" max="1" width="19.44140625" style="209" customWidth="1"/>
    <col min="2" max="2" width="72" style="210" customWidth="1"/>
    <col min="3" max="3" width="25" style="211" customWidth="1"/>
    <col min="4" max="16384" width="9.33203125" style="212"/>
  </cols>
  <sheetData>
    <row r="1" spans="1:3" s="214" customFormat="1" ht="16.5" customHeight="1">
      <c r="A1" s="213"/>
      <c r="B1" s="324" t="s">
        <v>386</v>
      </c>
      <c r="C1" s="324"/>
    </row>
    <row r="2" spans="1:3" s="218" customFormat="1" ht="21" customHeight="1">
      <c r="A2" s="215" t="s">
        <v>251</v>
      </c>
      <c r="B2" s="216" t="s">
        <v>373</v>
      </c>
      <c r="C2" s="217" t="s">
        <v>374</v>
      </c>
    </row>
    <row r="3" spans="1:3" s="218" customFormat="1" ht="15.6">
      <c r="A3" s="219" t="s">
        <v>375</v>
      </c>
      <c r="B3" s="220" t="s">
        <v>387</v>
      </c>
      <c r="C3" s="221">
        <v>2</v>
      </c>
    </row>
    <row r="4" spans="1:3" s="224" customFormat="1" ht="15.9" customHeight="1">
      <c r="A4" s="222"/>
      <c r="B4" s="222"/>
      <c r="C4" s="223" t="s">
        <v>2</v>
      </c>
    </row>
    <row r="5" spans="1:3">
      <c r="A5" s="225" t="s">
        <v>377</v>
      </c>
      <c r="B5" s="226" t="s">
        <v>378</v>
      </c>
      <c r="C5" s="227" t="s">
        <v>379</v>
      </c>
    </row>
    <row r="6" spans="1:3" s="231" customFormat="1" ht="12.9" customHeight="1">
      <c r="A6" s="228">
        <v>1</v>
      </c>
      <c r="B6" s="229">
        <v>2</v>
      </c>
      <c r="C6" s="230">
        <v>3</v>
      </c>
    </row>
    <row r="7" spans="1:3" s="231" customFormat="1" ht="15.9" customHeight="1">
      <c r="A7" s="232"/>
      <c r="B7" s="233" t="s">
        <v>249</v>
      </c>
      <c r="C7" s="234"/>
    </row>
    <row r="8" spans="1:3" s="231" customFormat="1" ht="12" customHeight="1">
      <c r="A8" s="43" t="s">
        <v>6</v>
      </c>
      <c r="B8" s="13" t="s">
        <v>7</v>
      </c>
      <c r="C8" s="14">
        <v>22623745</v>
      </c>
    </row>
    <row r="9" spans="1:3" s="236" customFormat="1" ht="12" customHeight="1">
      <c r="A9" s="235" t="s">
        <v>8</v>
      </c>
      <c r="B9" s="17" t="s">
        <v>9</v>
      </c>
      <c r="C9" s="18">
        <v>12816745</v>
      </c>
    </row>
    <row r="10" spans="1:3" s="238" customFormat="1" ht="12" customHeight="1">
      <c r="A10" s="237" t="s">
        <v>10</v>
      </c>
      <c r="B10" s="20" t="s">
        <v>11</v>
      </c>
      <c r="C10" s="21">
        <v>4479000</v>
      </c>
    </row>
    <row r="11" spans="1:3" s="238" customFormat="1" ht="12" customHeight="1">
      <c r="A11" s="237" t="s">
        <v>12</v>
      </c>
      <c r="B11" s="20" t="s">
        <v>13</v>
      </c>
      <c r="C11" s="21">
        <v>3058000</v>
      </c>
    </row>
    <row r="12" spans="1:3" s="238" customFormat="1" ht="12" customHeight="1">
      <c r="A12" s="237" t="s">
        <v>14</v>
      </c>
      <c r="B12" s="20" t="s">
        <v>15</v>
      </c>
      <c r="C12" s="21">
        <v>2270000</v>
      </c>
    </row>
    <row r="13" spans="1:3" s="238" customFormat="1" ht="12" customHeight="1">
      <c r="A13" s="237" t="s">
        <v>16</v>
      </c>
      <c r="B13" s="20" t="s">
        <v>17</v>
      </c>
      <c r="C13" s="239"/>
    </row>
    <row r="14" spans="1:3" s="236" customFormat="1" ht="12" customHeight="1">
      <c r="A14" s="240" t="s">
        <v>18</v>
      </c>
      <c r="B14" s="23" t="s">
        <v>19</v>
      </c>
      <c r="C14" s="241"/>
    </row>
    <row r="15" spans="1:3" s="236" customFormat="1" ht="12" customHeight="1">
      <c r="A15" s="43" t="s">
        <v>20</v>
      </c>
      <c r="B15" s="24" t="s">
        <v>21</v>
      </c>
      <c r="C15" s="14">
        <v>2045000</v>
      </c>
    </row>
    <row r="16" spans="1:3" s="236" customFormat="1" ht="12" customHeight="1">
      <c r="A16" s="235" t="s">
        <v>22</v>
      </c>
      <c r="B16" s="17" t="s">
        <v>23</v>
      </c>
      <c r="C16" s="18"/>
    </row>
    <row r="17" spans="1:3" s="236" customFormat="1" ht="12" customHeight="1">
      <c r="A17" s="237" t="s">
        <v>24</v>
      </c>
      <c r="B17" s="20" t="s">
        <v>25</v>
      </c>
      <c r="C17" s="21"/>
    </row>
    <row r="18" spans="1:3" s="236" customFormat="1" ht="12" customHeight="1">
      <c r="A18" s="237" t="s">
        <v>26</v>
      </c>
      <c r="B18" s="20" t="s">
        <v>27</v>
      </c>
      <c r="C18" s="21">
        <v>2045000</v>
      </c>
    </row>
    <row r="19" spans="1:3" s="236" customFormat="1" ht="12" customHeight="1">
      <c r="A19" s="237" t="s">
        <v>28</v>
      </c>
      <c r="B19" s="20" t="s">
        <v>29</v>
      </c>
      <c r="C19" s="21"/>
    </row>
    <row r="20" spans="1:3" s="236" customFormat="1" ht="12" customHeight="1">
      <c r="A20" s="237" t="s">
        <v>30</v>
      </c>
      <c r="B20" s="20" t="s">
        <v>31</v>
      </c>
      <c r="C20" s="21"/>
    </row>
    <row r="21" spans="1:3" s="238" customFormat="1" ht="12" customHeight="1">
      <c r="A21" s="240" t="s">
        <v>32</v>
      </c>
      <c r="B21" s="23" t="s">
        <v>33</v>
      </c>
      <c r="C21" s="26"/>
    </row>
    <row r="22" spans="1:3" s="238" customFormat="1" ht="12" customHeight="1">
      <c r="A22" s="43" t="s">
        <v>34</v>
      </c>
      <c r="B22" s="13" t="s">
        <v>35</v>
      </c>
      <c r="C22" s="14">
        <v>2264349</v>
      </c>
    </row>
    <row r="23" spans="1:3" s="238" customFormat="1" ht="12" customHeight="1">
      <c r="A23" s="235" t="s">
        <v>36</v>
      </c>
      <c r="B23" s="17" t="s">
        <v>37</v>
      </c>
      <c r="C23" s="18"/>
    </row>
    <row r="24" spans="1:3" s="236" customFormat="1" ht="12" customHeight="1">
      <c r="A24" s="237" t="s">
        <v>38</v>
      </c>
      <c r="B24" s="20" t="s">
        <v>39</v>
      </c>
      <c r="C24" s="21"/>
    </row>
    <row r="25" spans="1:3" s="238" customFormat="1" ht="12" customHeight="1">
      <c r="A25" s="237" t="s">
        <v>40</v>
      </c>
      <c r="B25" s="20" t="s">
        <v>41</v>
      </c>
      <c r="C25" s="21"/>
    </row>
    <row r="26" spans="1:3" s="238" customFormat="1" ht="12" customHeight="1">
      <c r="A26" s="237" t="s">
        <v>42</v>
      </c>
      <c r="B26" s="20" t="s">
        <v>43</v>
      </c>
      <c r="C26" s="21"/>
    </row>
    <row r="27" spans="1:3" s="238" customFormat="1" ht="12" customHeight="1">
      <c r="A27" s="237" t="s">
        <v>44</v>
      </c>
      <c r="B27" s="20" t="s">
        <v>45</v>
      </c>
      <c r="C27" s="21">
        <v>2264349</v>
      </c>
    </row>
    <row r="28" spans="1:3" s="238" customFormat="1" ht="12" customHeight="1">
      <c r="A28" s="240" t="s">
        <v>46</v>
      </c>
      <c r="B28" s="23" t="s">
        <v>47</v>
      </c>
      <c r="C28" s="26"/>
    </row>
    <row r="29" spans="1:3" s="238" customFormat="1" ht="12" customHeight="1">
      <c r="A29" s="43" t="s">
        <v>48</v>
      </c>
      <c r="B29" s="13" t="s">
        <v>49</v>
      </c>
      <c r="C29" s="14">
        <v>760000</v>
      </c>
    </row>
    <row r="30" spans="1:3" s="238" customFormat="1" ht="12" customHeight="1">
      <c r="A30" s="235" t="s">
        <v>50</v>
      </c>
      <c r="B30" s="17" t="s">
        <v>51</v>
      </c>
      <c r="C30" s="27">
        <v>750000</v>
      </c>
    </row>
    <row r="31" spans="1:3" s="238" customFormat="1" ht="12" customHeight="1">
      <c r="A31" s="237" t="s">
        <v>52</v>
      </c>
      <c r="B31" s="20" t="s">
        <v>53</v>
      </c>
      <c r="C31" s="21"/>
    </row>
    <row r="32" spans="1:3" s="238" customFormat="1" ht="12" customHeight="1">
      <c r="A32" s="237" t="s">
        <v>54</v>
      </c>
      <c r="B32" s="20" t="s">
        <v>55</v>
      </c>
      <c r="C32" s="21">
        <v>750000</v>
      </c>
    </row>
    <row r="33" spans="1:3" s="238" customFormat="1" ht="12" customHeight="1">
      <c r="A33" s="237" t="s">
        <v>56</v>
      </c>
      <c r="B33" s="20" t="s">
        <v>57</v>
      </c>
      <c r="C33" s="21"/>
    </row>
    <row r="34" spans="1:3" s="238" customFormat="1" ht="12" customHeight="1">
      <c r="A34" s="237" t="s">
        <v>58</v>
      </c>
      <c r="B34" s="20" t="s">
        <v>59</v>
      </c>
      <c r="C34" s="21"/>
    </row>
    <row r="35" spans="1:3" s="238" customFormat="1" ht="12" customHeight="1">
      <c r="A35" s="240" t="s">
        <v>60</v>
      </c>
      <c r="B35" s="23" t="s">
        <v>61</v>
      </c>
      <c r="C35" s="26">
        <v>10000</v>
      </c>
    </row>
    <row r="36" spans="1:3" s="238" customFormat="1" ht="12" customHeight="1">
      <c r="A36" s="43" t="s">
        <v>62</v>
      </c>
      <c r="B36" s="13" t="s">
        <v>63</v>
      </c>
      <c r="C36" s="14"/>
    </row>
    <row r="37" spans="1:3" s="238" customFormat="1" ht="12" customHeight="1">
      <c r="A37" s="235" t="s">
        <v>64</v>
      </c>
      <c r="B37" s="17" t="s">
        <v>65</v>
      </c>
      <c r="C37" s="18"/>
    </row>
    <row r="38" spans="1:3" s="238" customFormat="1" ht="12" customHeight="1">
      <c r="A38" s="237" t="s">
        <v>66</v>
      </c>
      <c r="B38" s="20" t="s">
        <v>67</v>
      </c>
      <c r="C38" s="21"/>
    </row>
    <row r="39" spans="1:3" s="238" customFormat="1" ht="12" customHeight="1">
      <c r="A39" s="237" t="s">
        <v>68</v>
      </c>
      <c r="B39" s="20" t="s">
        <v>69</v>
      </c>
      <c r="C39" s="21"/>
    </row>
    <row r="40" spans="1:3" s="238" customFormat="1" ht="12" customHeight="1">
      <c r="A40" s="237" t="s">
        <v>70</v>
      </c>
      <c r="B40" s="20" t="s">
        <v>71</v>
      </c>
      <c r="C40" s="21"/>
    </row>
    <row r="41" spans="1:3" s="238" customFormat="1" ht="12" customHeight="1">
      <c r="A41" s="237" t="s">
        <v>72</v>
      </c>
      <c r="B41" s="20" t="s">
        <v>73</v>
      </c>
      <c r="C41" s="21"/>
    </row>
    <row r="42" spans="1:3" s="238" customFormat="1" ht="12" customHeight="1">
      <c r="A42" s="237" t="s">
        <v>74</v>
      </c>
      <c r="B42" s="20" t="s">
        <v>75</v>
      </c>
      <c r="C42" s="21"/>
    </row>
    <row r="43" spans="1:3" s="238" customFormat="1" ht="12" customHeight="1">
      <c r="A43" s="237" t="s">
        <v>76</v>
      </c>
      <c r="B43" s="20" t="s">
        <v>77</v>
      </c>
      <c r="C43" s="21"/>
    </row>
    <row r="44" spans="1:3" s="238" customFormat="1" ht="12" customHeight="1">
      <c r="A44" s="237" t="s">
        <v>78</v>
      </c>
      <c r="B44" s="20" t="s">
        <v>79</v>
      </c>
      <c r="C44" s="21"/>
    </row>
    <row r="45" spans="1:3" s="238" customFormat="1" ht="12" customHeight="1">
      <c r="A45" s="237" t="s">
        <v>80</v>
      </c>
      <c r="B45" s="20" t="s">
        <v>81</v>
      </c>
      <c r="C45" s="21"/>
    </row>
    <row r="46" spans="1:3" s="238" customFormat="1" ht="12" customHeight="1">
      <c r="A46" s="240" t="s">
        <v>82</v>
      </c>
      <c r="B46" s="23" t="s">
        <v>83</v>
      </c>
      <c r="C46" s="26"/>
    </row>
    <row r="47" spans="1:3" s="238" customFormat="1" ht="12" customHeight="1">
      <c r="A47" s="43" t="s">
        <v>84</v>
      </c>
      <c r="B47" s="13" t="s">
        <v>85</v>
      </c>
      <c r="C47" s="14"/>
    </row>
    <row r="48" spans="1:3" s="238" customFormat="1" ht="12" customHeight="1">
      <c r="A48" s="235" t="s">
        <v>86</v>
      </c>
      <c r="B48" s="17" t="s">
        <v>87</v>
      </c>
      <c r="C48" s="18"/>
    </row>
    <row r="49" spans="1:3" s="238" customFormat="1" ht="12" customHeight="1">
      <c r="A49" s="237" t="s">
        <v>88</v>
      </c>
      <c r="B49" s="20" t="s">
        <v>89</v>
      </c>
      <c r="C49" s="21"/>
    </row>
    <row r="50" spans="1:3" s="238" customFormat="1" ht="12" customHeight="1">
      <c r="A50" s="237" t="s">
        <v>90</v>
      </c>
      <c r="B50" s="20" t="s">
        <v>91</v>
      </c>
      <c r="C50" s="21"/>
    </row>
    <row r="51" spans="1:3" s="238" customFormat="1" ht="12" customHeight="1">
      <c r="A51" s="237" t="s">
        <v>92</v>
      </c>
      <c r="B51" s="20" t="s">
        <v>93</v>
      </c>
      <c r="C51" s="21"/>
    </row>
    <row r="52" spans="1:3" s="238" customFormat="1" ht="12" customHeight="1">
      <c r="A52" s="240" t="s">
        <v>94</v>
      </c>
      <c r="B52" s="23" t="s">
        <v>95</v>
      </c>
      <c r="C52" s="26"/>
    </row>
    <row r="53" spans="1:3" s="238" customFormat="1" ht="12" customHeight="1">
      <c r="A53" s="43" t="s">
        <v>96</v>
      </c>
      <c r="B53" s="13" t="s">
        <v>97</v>
      </c>
      <c r="C53" s="14"/>
    </row>
    <row r="54" spans="1:3" s="238" customFormat="1" ht="12" customHeight="1">
      <c r="A54" s="235" t="s">
        <v>98</v>
      </c>
      <c r="B54" s="17" t="s">
        <v>99</v>
      </c>
      <c r="C54" s="18"/>
    </row>
    <row r="55" spans="1:3" s="238" customFormat="1" ht="12" customHeight="1">
      <c r="A55" s="237" t="s">
        <v>100</v>
      </c>
      <c r="B55" s="20" t="s">
        <v>101</v>
      </c>
      <c r="C55" s="21"/>
    </row>
    <row r="56" spans="1:3" s="238" customFormat="1" ht="12" customHeight="1">
      <c r="A56" s="237" t="s">
        <v>102</v>
      </c>
      <c r="B56" s="20" t="s">
        <v>103</v>
      </c>
      <c r="C56" s="21"/>
    </row>
    <row r="57" spans="1:3" s="238" customFormat="1" ht="12" customHeight="1">
      <c r="A57" s="240" t="s">
        <v>104</v>
      </c>
      <c r="B57" s="23" t="s">
        <v>105</v>
      </c>
      <c r="C57" s="26"/>
    </row>
    <row r="58" spans="1:3" s="238" customFormat="1" ht="12" customHeight="1">
      <c r="A58" s="43" t="s">
        <v>106</v>
      </c>
      <c r="B58" s="24" t="s">
        <v>107</v>
      </c>
      <c r="C58" s="14">
        <f>SUM(C59:C61)</f>
        <v>0</v>
      </c>
    </row>
    <row r="59" spans="1:3" s="238" customFormat="1" ht="12" customHeight="1">
      <c r="A59" s="235" t="s">
        <v>108</v>
      </c>
      <c r="B59" s="17" t="s">
        <v>109</v>
      </c>
      <c r="C59" s="21"/>
    </row>
    <row r="60" spans="1:3" s="238" customFormat="1" ht="12" customHeight="1">
      <c r="A60" s="237" t="s">
        <v>110</v>
      </c>
      <c r="B60" s="20" t="s">
        <v>111</v>
      </c>
      <c r="C60" s="21"/>
    </row>
    <row r="61" spans="1:3" s="238" customFormat="1" ht="12" customHeight="1">
      <c r="A61" s="237" t="s">
        <v>112</v>
      </c>
      <c r="B61" s="20" t="s">
        <v>113</v>
      </c>
      <c r="C61" s="21"/>
    </row>
    <row r="62" spans="1:3" s="238" customFormat="1" ht="12" customHeight="1">
      <c r="A62" s="240" t="s">
        <v>114</v>
      </c>
      <c r="B62" s="23" t="s">
        <v>115</v>
      </c>
      <c r="C62" s="21"/>
    </row>
    <row r="63" spans="1:3" s="238" customFormat="1" ht="12" customHeight="1">
      <c r="A63" s="43" t="s">
        <v>116</v>
      </c>
      <c r="B63" s="13" t="s">
        <v>117</v>
      </c>
      <c r="C63" s="14">
        <v>27693094</v>
      </c>
    </row>
    <row r="64" spans="1:3" s="238" customFormat="1" ht="12" customHeight="1">
      <c r="A64" s="242" t="s">
        <v>380</v>
      </c>
      <c r="B64" s="24" t="s">
        <v>119</v>
      </c>
      <c r="C64" s="14">
        <f>SUM(C65:C67)</f>
        <v>0</v>
      </c>
    </row>
    <row r="65" spans="1:3" s="238" customFormat="1" ht="12" customHeight="1">
      <c r="A65" s="235" t="s">
        <v>120</v>
      </c>
      <c r="B65" s="17" t="s">
        <v>121</v>
      </c>
      <c r="C65" s="21"/>
    </row>
    <row r="66" spans="1:3" s="238" customFormat="1" ht="12" customHeight="1">
      <c r="A66" s="237" t="s">
        <v>122</v>
      </c>
      <c r="B66" s="20" t="s">
        <v>123</v>
      </c>
      <c r="C66" s="21"/>
    </row>
    <row r="67" spans="1:3" s="238" customFormat="1" ht="12" customHeight="1">
      <c r="A67" s="240" t="s">
        <v>124</v>
      </c>
      <c r="B67" s="29" t="s">
        <v>125</v>
      </c>
      <c r="C67" s="21"/>
    </row>
    <row r="68" spans="1:3" s="238" customFormat="1" ht="12" customHeight="1">
      <c r="A68" s="242" t="s">
        <v>126</v>
      </c>
      <c r="B68" s="24" t="s">
        <v>127</v>
      </c>
      <c r="C68" s="14">
        <f>SUM(C69:C72)</f>
        <v>0</v>
      </c>
    </row>
    <row r="69" spans="1:3" s="238" customFormat="1" ht="12" customHeight="1">
      <c r="A69" s="235" t="s">
        <v>128</v>
      </c>
      <c r="B69" s="17" t="s">
        <v>129</v>
      </c>
      <c r="C69" s="21"/>
    </row>
    <row r="70" spans="1:3" s="238" customFormat="1" ht="12" customHeight="1">
      <c r="A70" s="237" t="s">
        <v>130</v>
      </c>
      <c r="B70" s="20" t="s">
        <v>131</v>
      </c>
      <c r="C70" s="21"/>
    </row>
    <row r="71" spans="1:3" s="238" customFormat="1" ht="12" customHeight="1">
      <c r="A71" s="237" t="s">
        <v>132</v>
      </c>
      <c r="B71" s="20" t="s">
        <v>133</v>
      </c>
      <c r="C71" s="21"/>
    </row>
    <row r="72" spans="1:3" s="238" customFormat="1" ht="12" customHeight="1">
      <c r="A72" s="240" t="s">
        <v>134</v>
      </c>
      <c r="B72" s="23" t="s">
        <v>135</v>
      </c>
      <c r="C72" s="21"/>
    </row>
    <row r="73" spans="1:3" s="238" customFormat="1" ht="12" customHeight="1">
      <c r="A73" s="242" t="s">
        <v>136</v>
      </c>
      <c r="B73" s="24" t="s">
        <v>137</v>
      </c>
      <c r="C73" s="14">
        <v>5843264</v>
      </c>
    </row>
    <row r="74" spans="1:3" s="238" customFormat="1" ht="12" customHeight="1">
      <c r="A74" s="235" t="s">
        <v>138</v>
      </c>
      <c r="B74" s="17" t="s">
        <v>139</v>
      </c>
      <c r="C74" s="21">
        <v>5843264</v>
      </c>
    </row>
    <row r="75" spans="1:3" s="238" customFormat="1" ht="12" customHeight="1">
      <c r="A75" s="240" t="s">
        <v>140</v>
      </c>
      <c r="B75" s="23" t="s">
        <v>141</v>
      </c>
      <c r="C75" s="21"/>
    </row>
    <row r="76" spans="1:3" s="236" customFormat="1" ht="12" customHeight="1">
      <c r="A76" s="242" t="s">
        <v>142</v>
      </c>
      <c r="B76" s="24" t="s">
        <v>143</v>
      </c>
      <c r="C76" s="14">
        <f>SUM(C77:C79)</f>
        <v>0</v>
      </c>
    </row>
    <row r="77" spans="1:3" s="238" customFormat="1" ht="12" customHeight="1">
      <c r="A77" s="235" t="s">
        <v>144</v>
      </c>
      <c r="B77" s="17" t="s">
        <v>145</v>
      </c>
      <c r="C77" s="21"/>
    </row>
    <row r="78" spans="1:3" s="238" customFormat="1" ht="12" customHeight="1">
      <c r="A78" s="237" t="s">
        <v>146</v>
      </c>
      <c r="B78" s="20" t="s">
        <v>147</v>
      </c>
      <c r="C78" s="21"/>
    </row>
    <row r="79" spans="1:3" s="238" customFormat="1" ht="12" customHeight="1">
      <c r="A79" s="240" t="s">
        <v>148</v>
      </c>
      <c r="B79" s="23" t="s">
        <v>149</v>
      </c>
      <c r="C79" s="21"/>
    </row>
    <row r="80" spans="1:3" s="238" customFormat="1" ht="12" customHeight="1">
      <c r="A80" s="242" t="s">
        <v>150</v>
      </c>
      <c r="B80" s="24" t="s">
        <v>151</v>
      </c>
      <c r="C80" s="14">
        <f>SUM(C81:C84)</f>
        <v>0</v>
      </c>
    </row>
    <row r="81" spans="1:3" s="238" customFormat="1" ht="12" customHeight="1">
      <c r="A81" s="243" t="s">
        <v>152</v>
      </c>
      <c r="B81" s="17" t="s">
        <v>153</v>
      </c>
      <c r="C81" s="21"/>
    </row>
    <row r="82" spans="1:3" s="238" customFormat="1" ht="12" customHeight="1">
      <c r="A82" s="244" t="s">
        <v>154</v>
      </c>
      <c r="B82" s="20" t="s">
        <v>155</v>
      </c>
      <c r="C82" s="21"/>
    </row>
    <row r="83" spans="1:3" s="238" customFormat="1" ht="12" customHeight="1">
      <c r="A83" s="244" t="s">
        <v>156</v>
      </c>
      <c r="B83" s="20" t="s">
        <v>157</v>
      </c>
      <c r="C83" s="21"/>
    </row>
    <row r="84" spans="1:3" s="236" customFormat="1" ht="12" customHeight="1">
      <c r="A84" s="245" t="s">
        <v>158</v>
      </c>
      <c r="B84" s="23" t="s">
        <v>159</v>
      </c>
      <c r="C84" s="21"/>
    </row>
    <row r="85" spans="1:3" s="236" customFormat="1" ht="12" customHeight="1">
      <c r="A85" s="242" t="s">
        <v>160</v>
      </c>
      <c r="B85" s="24" t="s">
        <v>161</v>
      </c>
      <c r="C85" s="34"/>
    </row>
    <row r="86" spans="1:3" s="236" customFormat="1" ht="12" customHeight="1">
      <c r="A86" s="242" t="s">
        <v>162</v>
      </c>
      <c r="B86" s="35" t="s">
        <v>163</v>
      </c>
      <c r="C86" s="14">
        <v>5843264</v>
      </c>
    </row>
    <row r="87" spans="1:3" s="236" customFormat="1" ht="12" customHeight="1">
      <c r="A87" s="246" t="s">
        <v>164</v>
      </c>
      <c r="B87" s="247" t="s">
        <v>381</v>
      </c>
      <c r="C87" s="14">
        <f>+C63+C86</f>
        <v>33536358</v>
      </c>
    </row>
    <row r="88" spans="1:3" s="238" customFormat="1" ht="15" customHeight="1">
      <c r="A88" s="248"/>
      <c r="B88" s="249"/>
      <c r="C88" s="250"/>
    </row>
    <row r="89" spans="1:3">
      <c r="A89" s="251"/>
      <c r="B89" s="252"/>
      <c r="C89" s="253"/>
    </row>
    <row r="90" spans="1:3" s="231" customFormat="1" ht="16.5" customHeight="1">
      <c r="A90" s="254"/>
      <c r="B90" s="255" t="s">
        <v>250</v>
      </c>
      <c r="C90" s="256"/>
    </row>
    <row r="91" spans="1:3" s="257" customFormat="1" ht="12" customHeight="1">
      <c r="A91" s="8" t="s">
        <v>6</v>
      </c>
      <c r="B91" s="47" t="s">
        <v>170</v>
      </c>
      <c r="C91" s="48">
        <v>23303305</v>
      </c>
    </row>
    <row r="92" spans="1:3" ht="12" customHeight="1">
      <c r="A92" s="258" t="s">
        <v>8</v>
      </c>
      <c r="B92" s="50" t="s">
        <v>171</v>
      </c>
      <c r="C92" s="30">
        <v>10847440</v>
      </c>
    </row>
    <row r="93" spans="1:3" ht="12" customHeight="1">
      <c r="A93" s="237" t="s">
        <v>10</v>
      </c>
      <c r="B93" s="51" t="s">
        <v>172</v>
      </c>
      <c r="C93" s="21">
        <v>1505258</v>
      </c>
    </row>
    <row r="94" spans="1:3" ht="12" customHeight="1">
      <c r="A94" s="237" t="s">
        <v>12</v>
      </c>
      <c r="B94" s="51" t="s">
        <v>173</v>
      </c>
      <c r="C94" s="26">
        <v>7335000</v>
      </c>
    </row>
    <row r="95" spans="1:3" ht="12" customHeight="1">
      <c r="A95" s="237" t="s">
        <v>14</v>
      </c>
      <c r="B95" s="52" t="s">
        <v>174</v>
      </c>
      <c r="C95" s="26">
        <v>3000000</v>
      </c>
    </row>
    <row r="96" spans="1:3" ht="12" customHeight="1">
      <c r="A96" s="237" t="s">
        <v>16</v>
      </c>
      <c r="B96" s="51" t="s">
        <v>388</v>
      </c>
      <c r="C96" s="26"/>
    </row>
    <row r="97" spans="1:6" ht="12" customHeight="1">
      <c r="A97" s="237" t="s">
        <v>389</v>
      </c>
      <c r="B97" s="53" t="s">
        <v>176</v>
      </c>
      <c r="C97" s="26">
        <v>615607</v>
      </c>
    </row>
    <row r="98" spans="1:6" ht="12" customHeight="1">
      <c r="A98" s="237" t="s">
        <v>18</v>
      </c>
      <c r="B98" s="51" t="s">
        <v>383</v>
      </c>
      <c r="C98" s="26"/>
    </row>
    <row r="99" spans="1:6" ht="12" customHeight="1">
      <c r="A99" s="237" t="s">
        <v>178</v>
      </c>
      <c r="B99" s="54" t="s">
        <v>179</v>
      </c>
      <c r="C99" s="26"/>
    </row>
    <row r="100" spans="1:6" ht="12" customHeight="1">
      <c r="A100" s="237" t="s">
        <v>180</v>
      </c>
      <c r="B100" s="55" t="s">
        <v>181</v>
      </c>
      <c r="C100" s="26"/>
    </row>
    <row r="101" spans="1:6" ht="12" customHeight="1">
      <c r="A101" s="237" t="s">
        <v>182</v>
      </c>
      <c r="B101" s="55" t="s">
        <v>183</v>
      </c>
      <c r="C101" s="26">
        <v>575607</v>
      </c>
    </row>
    <row r="102" spans="1:6" ht="12" customHeight="1">
      <c r="A102" s="237" t="s">
        <v>184</v>
      </c>
      <c r="B102" s="54" t="s">
        <v>185</v>
      </c>
      <c r="C102" s="26"/>
    </row>
    <row r="103" spans="1:6" ht="12" customHeight="1">
      <c r="A103" s="237" t="s">
        <v>186</v>
      </c>
      <c r="B103" s="54" t="s">
        <v>187</v>
      </c>
      <c r="C103" s="26"/>
    </row>
    <row r="104" spans="1:6" ht="12" customHeight="1">
      <c r="A104" s="237" t="s">
        <v>188</v>
      </c>
      <c r="B104" s="55" t="s">
        <v>189</v>
      </c>
      <c r="C104" s="26"/>
    </row>
    <row r="105" spans="1:6" ht="12" customHeight="1">
      <c r="A105" s="259" t="s">
        <v>190</v>
      </c>
      <c r="B105" s="57" t="s">
        <v>191</v>
      </c>
      <c r="C105" s="21"/>
    </row>
    <row r="106" spans="1:6" ht="12" customHeight="1">
      <c r="A106" s="237" t="s">
        <v>192</v>
      </c>
      <c r="B106" s="57" t="s">
        <v>193</v>
      </c>
      <c r="C106" s="265"/>
    </row>
    <row r="107" spans="1:6" ht="12" customHeight="1">
      <c r="A107" s="266" t="s">
        <v>194</v>
      </c>
      <c r="B107" s="59" t="s">
        <v>195</v>
      </c>
      <c r="C107" s="26">
        <v>40000</v>
      </c>
    </row>
    <row r="108" spans="1:6" ht="12" customHeight="1">
      <c r="A108" s="43" t="s">
        <v>20</v>
      </c>
      <c r="B108" s="61" t="s">
        <v>196</v>
      </c>
      <c r="C108" s="14">
        <v>7154682</v>
      </c>
    </row>
    <row r="109" spans="1:6" ht="12" customHeight="1">
      <c r="A109" s="235" t="s">
        <v>22</v>
      </c>
      <c r="B109" s="51" t="s">
        <v>197</v>
      </c>
      <c r="C109" s="18">
        <v>2663941</v>
      </c>
      <c r="F109" s="212" t="s">
        <v>390</v>
      </c>
    </row>
    <row r="110" spans="1:6" ht="12" customHeight="1">
      <c r="A110" s="235" t="s">
        <v>24</v>
      </c>
      <c r="B110" s="62" t="s">
        <v>198</v>
      </c>
      <c r="C110" s="18"/>
    </row>
    <row r="111" spans="1:6" ht="12" customHeight="1">
      <c r="A111" s="235" t="s">
        <v>26</v>
      </c>
      <c r="B111" s="62" t="s">
        <v>199</v>
      </c>
      <c r="C111" s="21">
        <v>4490741</v>
      </c>
    </row>
    <row r="112" spans="1:6" ht="12" customHeight="1">
      <c r="A112" s="235" t="s">
        <v>28</v>
      </c>
      <c r="B112" s="62" t="s">
        <v>200</v>
      </c>
      <c r="C112" s="63"/>
    </row>
    <row r="113" spans="1:3" ht="12" customHeight="1">
      <c r="A113" s="235" t="s">
        <v>30</v>
      </c>
      <c r="B113" s="64" t="s">
        <v>201</v>
      </c>
      <c r="C113" s="63"/>
    </row>
    <row r="114" spans="1:3" ht="12" customHeight="1">
      <c r="A114" s="235" t="s">
        <v>32</v>
      </c>
      <c r="B114" s="65" t="s">
        <v>202</v>
      </c>
      <c r="C114" s="63"/>
    </row>
    <row r="115" spans="1:3" ht="12" customHeight="1">
      <c r="A115" s="235" t="s">
        <v>203</v>
      </c>
      <c r="B115" s="66" t="s">
        <v>204</v>
      </c>
      <c r="C115" s="63"/>
    </row>
    <row r="116" spans="1:3" ht="12" customHeight="1">
      <c r="A116" s="235" t="s">
        <v>205</v>
      </c>
      <c r="B116" s="55" t="s">
        <v>183</v>
      </c>
      <c r="C116" s="63"/>
    </row>
    <row r="117" spans="1:3" ht="12" customHeight="1">
      <c r="A117" s="235" t="s">
        <v>206</v>
      </c>
      <c r="B117" s="55" t="s">
        <v>207</v>
      </c>
      <c r="C117" s="63"/>
    </row>
    <row r="118" spans="1:3" ht="12" customHeight="1">
      <c r="A118" s="235" t="s">
        <v>208</v>
      </c>
      <c r="B118" s="55" t="s">
        <v>209</v>
      </c>
      <c r="C118" s="63"/>
    </row>
    <row r="119" spans="1:3" ht="12" customHeight="1">
      <c r="A119" s="235" t="s">
        <v>210</v>
      </c>
      <c r="B119" s="55" t="s">
        <v>189</v>
      </c>
      <c r="C119" s="63"/>
    </row>
    <row r="120" spans="1:3" ht="12" customHeight="1">
      <c r="A120" s="235" t="s">
        <v>211</v>
      </c>
      <c r="B120" s="55" t="s">
        <v>212</v>
      </c>
      <c r="C120" s="63"/>
    </row>
    <row r="121" spans="1:3" ht="12" customHeight="1">
      <c r="A121" s="259" t="s">
        <v>213</v>
      </c>
      <c r="B121" s="55" t="s">
        <v>214</v>
      </c>
      <c r="C121" s="67"/>
    </row>
    <row r="122" spans="1:3" ht="12" customHeight="1">
      <c r="A122" s="43" t="s">
        <v>34</v>
      </c>
      <c r="B122" s="13" t="s">
        <v>215</v>
      </c>
      <c r="C122" s="14">
        <v>2173421</v>
      </c>
    </row>
    <row r="123" spans="1:3" ht="12" customHeight="1">
      <c r="A123" s="235" t="s">
        <v>36</v>
      </c>
      <c r="B123" s="68" t="s">
        <v>216</v>
      </c>
      <c r="C123" s="18">
        <v>2173421</v>
      </c>
    </row>
    <row r="124" spans="1:3" ht="12" customHeight="1">
      <c r="A124" s="240" t="s">
        <v>38</v>
      </c>
      <c r="B124" s="62" t="s">
        <v>217</v>
      </c>
      <c r="C124" s="26"/>
    </row>
    <row r="125" spans="1:3" ht="12" customHeight="1">
      <c r="A125" s="43" t="s">
        <v>218</v>
      </c>
      <c r="B125" s="13" t="s">
        <v>219</v>
      </c>
      <c r="C125" s="14">
        <v>32631408</v>
      </c>
    </row>
    <row r="126" spans="1:3" ht="12" customHeight="1">
      <c r="A126" s="43" t="s">
        <v>62</v>
      </c>
      <c r="B126" s="13" t="s">
        <v>220</v>
      </c>
      <c r="C126" s="14">
        <f>+C127+C128+C129</f>
        <v>0</v>
      </c>
    </row>
    <row r="127" spans="1:3" s="257" customFormat="1" ht="12" customHeight="1">
      <c r="A127" s="235" t="s">
        <v>64</v>
      </c>
      <c r="B127" s="68" t="s">
        <v>221</v>
      </c>
      <c r="C127" s="63"/>
    </row>
    <row r="128" spans="1:3" ht="12" customHeight="1">
      <c r="A128" s="235" t="s">
        <v>66</v>
      </c>
      <c r="B128" s="68" t="s">
        <v>222</v>
      </c>
      <c r="C128" s="63"/>
    </row>
    <row r="129" spans="1:11" ht="12" customHeight="1">
      <c r="A129" s="259" t="s">
        <v>68</v>
      </c>
      <c r="B129" s="69" t="s">
        <v>223</v>
      </c>
      <c r="C129" s="63"/>
    </row>
    <row r="130" spans="1:11" ht="12" customHeight="1">
      <c r="A130" s="43" t="s">
        <v>84</v>
      </c>
      <c r="B130" s="13" t="s">
        <v>224</v>
      </c>
      <c r="C130" s="14">
        <f>+C131+C132+C133+C134</f>
        <v>0</v>
      </c>
    </row>
    <row r="131" spans="1:11" ht="12" customHeight="1">
      <c r="A131" s="235" t="s">
        <v>86</v>
      </c>
      <c r="B131" s="68" t="s">
        <v>225</v>
      </c>
      <c r="C131" s="63"/>
    </row>
    <row r="132" spans="1:11" ht="12" customHeight="1">
      <c r="A132" s="235" t="s">
        <v>88</v>
      </c>
      <c r="B132" s="68" t="s">
        <v>226</v>
      </c>
      <c r="C132" s="63"/>
    </row>
    <row r="133" spans="1:11" ht="12" customHeight="1">
      <c r="A133" s="235" t="s">
        <v>90</v>
      </c>
      <c r="B133" s="68" t="s">
        <v>227</v>
      </c>
      <c r="C133" s="63"/>
    </row>
    <row r="134" spans="1:11" s="257" customFormat="1" ht="12" customHeight="1">
      <c r="A134" s="259" t="s">
        <v>92</v>
      </c>
      <c r="B134" s="69" t="s">
        <v>228</v>
      </c>
      <c r="C134" s="63"/>
    </row>
    <row r="135" spans="1:11" ht="12" customHeight="1">
      <c r="A135" s="43" t="s">
        <v>229</v>
      </c>
      <c r="B135" s="13" t="s">
        <v>230</v>
      </c>
      <c r="C135" s="14">
        <v>904950</v>
      </c>
      <c r="K135" s="260"/>
    </row>
    <row r="136" spans="1:11">
      <c r="A136" s="235" t="s">
        <v>98</v>
      </c>
      <c r="B136" s="68" t="s">
        <v>231</v>
      </c>
      <c r="C136" s="63"/>
      <c r="F136" s="212" t="s">
        <v>372</v>
      </c>
    </row>
    <row r="137" spans="1:11" ht="12" customHeight="1">
      <c r="A137" s="235" t="s">
        <v>100</v>
      </c>
      <c r="B137" s="68" t="s">
        <v>232</v>
      </c>
      <c r="C137" s="63">
        <v>904950</v>
      </c>
    </row>
    <row r="138" spans="1:11" s="257" customFormat="1" ht="12" customHeight="1">
      <c r="A138" s="235" t="s">
        <v>102</v>
      </c>
      <c r="B138" s="68" t="s">
        <v>233</v>
      </c>
      <c r="C138" s="63"/>
    </row>
    <row r="139" spans="1:11" s="257" customFormat="1" ht="12" customHeight="1">
      <c r="A139" s="259" t="s">
        <v>104</v>
      </c>
      <c r="B139" s="69" t="s">
        <v>234</v>
      </c>
      <c r="C139" s="63"/>
    </row>
    <row r="140" spans="1:11" s="257" customFormat="1" ht="12" customHeight="1">
      <c r="A140" s="43" t="s">
        <v>106</v>
      </c>
      <c r="B140" s="13" t="s">
        <v>235</v>
      </c>
      <c r="C140" s="70">
        <f>+C141+C142+C143+C144</f>
        <v>0</v>
      </c>
    </row>
    <row r="141" spans="1:11" s="257" customFormat="1" ht="12" customHeight="1">
      <c r="A141" s="235" t="s">
        <v>108</v>
      </c>
      <c r="B141" s="68" t="s">
        <v>236</v>
      </c>
      <c r="C141" s="63"/>
    </row>
    <row r="142" spans="1:11" s="257" customFormat="1" ht="12" customHeight="1">
      <c r="A142" s="235" t="s">
        <v>110</v>
      </c>
      <c r="B142" s="68" t="s">
        <v>237</v>
      </c>
      <c r="C142" s="63"/>
    </row>
    <row r="143" spans="1:11" s="257" customFormat="1" ht="12" customHeight="1">
      <c r="A143" s="235" t="s">
        <v>112</v>
      </c>
      <c r="B143" s="68" t="s">
        <v>238</v>
      </c>
      <c r="C143" s="63"/>
    </row>
    <row r="144" spans="1:11" ht="12.75" customHeight="1">
      <c r="A144" s="235" t="s">
        <v>114</v>
      </c>
      <c r="B144" s="68" t="s">
        <v>239</v>
      </c>
      <c r="C144" s="63"/>
    </row>
    <row r="145" spans="1:3" ht="12" customHeight="1">
      <c r="A145" s="43" t="s">
        <v>116</v>
      </c>
      <c r="B145" s="13" t="s">
        <v>240</v>
      </c>
      <c r="C145" s="71">
        <f>+C126+C130+C135+C140</f>
        <v>904950</v>
      </c>
    </row>
    <row r="146" spans="1:3" ht="15" customHeight="1">
      <c r="A146" s="261" t="s">
        <v>241</v>
      </c>
      <c r="B146" s="75" t="s">
        <v>242</v>
      </c>
      <c r="C146" s="71">
        <v>33536358</v>
      </c>
    </row>
    <row r="147" spans="1:3">
      <c r="C147" s="71"/>
    </row>
    <row r="148" spans="1:3" ht="15" customHeight="1">
      <c r="A148" s="262" t="s">
        <v>384</v>
      </c>
      <c r="B148" s="263"/>
      <c r="C148" s="264">
        <v>2</v>
      </c>
    </row>
    <row r="149" spans="1:3" ht="14.25" customHeight="1">
      <c r="A149" s="262" t="s">
        <v>385</v>
      </c>
      <c r="B149" s="263"/>
      <c r="C149" s="264">
        <v>2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0" firstPageNumber="0" orientation="portrait" horizontalDpi="300" verticalDpi="300" r:id="rId1"/>
  <headerFooter alignWithMargins="0"/>
  <rowBreaks count="1" manualBreakCount="1">
    <brk id="8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K148"/>
  <sheetViews>
    <sheetView view="pageBreakPreview" zoomScale="85" zoomScaleSheetLayoutView="85" workbookViewId="0">
      <selection activeCell="F45" sqref="F45"/>
    </sheetView>
  </sheetViews>
  <sheetFormatPr defaultColWidth="9.33203125" defaultRowHeight="13.2"/>
  <cols>
    <col min="1" max="1" width="19.44140625" style="209" customWidth="1"/>
    <col min="2" max="2" width="72" style="210" customWidth="1"/>
    <col min="3" max="3" width="25" style="211" customWidth="1"/>
    <col min="4" max="16384" width="9.33203125" style="212"/>
  </cols>
  <sheetData>
    <row r="1" spans="1:3" s="214" customFormat="1" ht="16.5" customHeight="1">
      <c r="A1" s="213"/>
      <c r="B1" s="324" t="s">
        <v>391</v>
      </c>
      <c r="C1" s="324"/>
    </row>
    <row r="2" spans="1:3" s="218" customFormat="1" ht="21" customHeight="1">
      <c r="A2" s="215" t="s">
        <v>251</v>
      </c>
      <c r="B2" s="216" t="s">
        <v>373</v>
      </c>
      <c r="C2" s="217" t="s">
        <v>374</v>
      </c>
    </row>
    <row r="3" spans="1:3" s="218" customFormat="1" ht="15.6">
      <c r="A3" s="219" t="s">
        <v>375</v>
      </c>
      <c r="B3" s="220" t="s">
        <v>392</v>
      </c>
      <c r="C3" s="221">
        <v>3</v>
      </c>
    </row>
    <row r="4" spans="1:3" s="224" customFormat="1" ht="15.9" customHeight="1">
      <c r="A4" s="222"/>
      <c r="B4" s="222"/>
      <c r="C4" s="223" t="s">
        <v>2</v>
      </c>
    </row>
    <row r="5" spans="1:3">
      <c r="A5" s="225" t="s">
        <v>377</v>
      </c>
      <c r="B5" s="226" t="s">
        <v>378</v>
      </c>
      <c r="C5" s="227" t="s">
        <v>379</v>
      </c>
    </row>
    <row r="6" spans="1:3" s="231" customFormat="1" ht="12.9" customHeight="1">
      <c r="A6" s="228">
        <v>1</v>
      </c>
      <c r="B6" s="229">
        <v>2</v>
      </c>
      <c r="C6" s="230">
        <v>3</v>
      </c>
    </row>
    <row r="7" spans="1:3" s="231" customFormat="1" ht="15.9" customHeight="1">
      <c r="A7" s="232"/>
      <c r="B7" s="233" t="s">
        <v>249</v>
      </c>
      <c r="C7" s="234"/>
    </row>
    <row r="8" spans="1:3" s="231" customFormat="1" ht="12" customHeight="1">
      <c r="A8" s="43" t="s">
        <v>6</v>
      </c>
      <c r="B8" s="13" t="s">
        <v>7</v>
      </c>
      <c r="C8" s="14">
        <f>+C9+C10+C11+C12+C13+C14</f>
        <v>0</v>
      </c>
    </row>
    <row r="9" spans="1:3" s="236" customFormat="1" ht="12" customHeight="1">
      <c r="A9" s="235" t="s">
        <v>8</v>
      </c>
      <c r="B9" s="17" t="s">
        <v>9</v>
      </c>
      <c r="C9" s="18"/>
    </row>
    <row r="10" spans="1:3" s="238" customFormat="1" ht="12" customHeight="1">
      <c r="A10" s="237" t="s">
        <v>10</v>
      </c>
      <c r="B10" s="20" t="s">
        <v>393</v>
      </c>
      <c r="C10" s="21"/>
    </row>
    <row r="11" spans="1:3" s="238" customFormat="1" ht="12" customHeight="1">
      <c r="A11" s="237" t="s">
        <v>12</v>
      </c>
      <c r="B11" s="20" t="s">
        <v>13</v>
      </c>
      <c r="C11" s="21"/>
    </row>
    <row r="12" spans="1:3" s="238" customFormat="1" ht="12" customHeight="1">
      <c r="A12" s="237" t="s">
        <v>14</v>
      </c>
      <c r="B12" s="20" t="s">
        <v>15</v>
      </c>
      <c r="C12" s="21"/>
    </row>
    <row r="13" spans="1:3" s="238" customFormat="1" ht="12" customHeight="1">
      <c r="A13" s="237" t="s">
        <v>16</v>
      </c>
      <c r="B13" s="20" t="s">
        <v>17</v>
      </c>
      <c r="C13" s="239"/>
    </row>
    <row r="14" spans="1:3" s="236" customFormat="1" ht="12" customHeight="1">
      <c r="A14" s="240" t="s">
        <v>18</v>
      </c>
      <c r="B14" s="23" t="s">
        <v>19</v>
      </c>
      <c r="C14" s="267"/>
    </row>
    <row r="15" spans="1:3" s="236" customFormat="1" ht="12" customHeight="1">
      <c r="A15" s="43" t="s">
        <v>20</v>
      </c>
      <c r="B15" s="24" t="s">
        <v>21</v>
      </c>
      <c r="C15" s="14">
        <f>+C16+C17+C18+C19+C20</f>
        <v>0</v>
      </c>
    </row>
    <row r="16" spans="1:3" s="236" customFormat="1" ht="12" customHeight="1">
      <c r="A16" s="235" t="s">
        <v>22</v>
      </c>
      <c r="B16" s="17" t="s">
        <v>23</v>
      </c>
      <c r="C16" s="18"/>
    </row>
    <row r="17" spans="1:3" s="236" customFormat="1" ht="12" customHeight="1">
      <c r="A17" s="237" t="s">
        <v>24</v>
      </c>
      <c r="B17" s="20" t="s">
        <v>394</v>
      </c>
      <c r="C17" s="21"/>
    </row>
    <row r="18" spans="1:3" s="236" customFormat="1" ht="12" customHeight="1">
      <c r="A18" s="237" t="s">
        <v>26</v>
      </c>
      <c r="B18" s="20" t="s">
        <v>395</v>
      </c>
      <c r="C18" s="21"/>
    </row>
    <row r="19" spans="1:3" s="236" customFormat="1" ht="12" customHeight="1">
      <c r="A19" s="237" t="s">
        <v>28</v>
      </c>
      <c r="B19" s="20" t="s">
        <v>29</v>
      </c>
      <c r="C19" s="21"/>
    </row>
    <row r="20" spans="1:3" s="236" customFormat="1" ht="12" customHeight="1">
      <c r="A20" s="237" t="s">
        <v>30</v>
      </c>
      <c r="B20" s="20" t="s">
        <v>31</v>
      </c>
      <c r="C20" s="21"/>
    </row>
    <row r="21" spans="1:3" s="238" customFormat="1" ht="12" customHeight="1">
      <c r="A21" s="240" t="s">
        <v>32</v>
      </c>
      <c r="B21" s="23" t="s">
        <v>33</v>
      </c>
      <c r="C21" s="26"/>
    </row>
    <row r="22" spans="1:3" s="238" customFormat="1" ht="12" customHeight="1">
      <c r="A22" s="43" t="s">
        <v>34</v>
      </c>
      <c r="B22" s="13" t="s">
        <v>35</v>
      </c>
      <c r="C22" s="14">
        <f>+C23+C24+C25+C26+C27</f>
        <v>0</v>
      </c>
    </row>
    <row r="23" spans="1:3" s="238" customFormat="1" ht="12" customHeight="1">
      <c r="A23" s="235" t="s">
        <v>36</v>
      </c>
      <c r="B23" s="17" t="s">
        <v>37</v>
      </c>
      <c r="C23" s="18"/>
    </row>
    <row r="24" spans="1:3" s="236" customFormat="1" ht="12" customHeight="1">
      <c r="A24" s="237" t="s">
        <v>38</v>
      </c>
      <c r="B24" s="20" t="s">
        <v>39</v>
      </c>
      <c r="C24" s="21"/>
    </row>
    <row r="25" spans="1:3" s="238" customFormat="1" ht="12" customHeight="1">
      <c r="A25" s="237" t="s">
        <v>40</v>
      </c>
      <c r="B25" s="20" t="s">
        <v>41</v>
      </c>
      <c r="C25" s="21"/>
    </row>
    <row r="26" spans="1:3" s="238" customFormat="1" ht="12" customHeight="1">
      <c r="A26" s="237" t="s">
        <v>42</v>
      </c>
      <c r="B26" s="20" t="s">
        <v>43</v>
      </c>
      <c r="C26" s="21"/>
    </row>
    <row r="27" spans="1:3" s="238" customFormat="1" ht="12" customHeight="1">
      <c r="A27" s="237" t="s">
        <v>44</v>
      </c>
      <c r="B27" s="20" t="s">
        <v>45</v>
      </c>
      <c r="C27" s="21"/>
    </row>
    <row r="28" spans="1:3" s="238" customFormat="1" ht="12" customHeight="1">
      <c r="A28" s="240" t="s">
        <v>46</v>
      </c>
      <c r="B28" s="23" t="s">
        <v>47</v>
      </c>
      <c r="C28" s="26"/>
    </row>
    <row r="29" spans="1:3" s="238" customFormat="1" ht="12" customHeight="1">
      <c r="A29" s="43" t="s">
        <v>48</v>
      </c>
      <c r="B29" s="13" t="s">
        <v>49</v>
      </c>
      <c r="C29" s="14">
        <f>+C30+C33+C34+C35</f>
        <v>0</v>
      </c>
    </row>
    <row r="30" spans="1:3" s="238" customFormat="1" ht="12" customHeight="1">
      <c r="A30" s="235" t="s">
        <v>50</v>
      </c>
      <c r="B30" s="17" t="s">
        <v>51</v>
      </c>
      <c r="C30" s="27">
        <f>+C31+C32</f>
        <v>0</v>
      </c>
    </row>
    <row r="31" spans="1:3" s="238" customFormat="1" ht="12" customHeight="1">
      <c r="A31" s="237" t="s">
        <v>52</v>
      </c>
      <c r="B31" s="20" t="s">
        <v>53</v>
      </c>
      <c r="C31" s="21"/>
    </row>
    <row r="32" spans="1:3" s="238" customFormat="1" ht="12" customHeight="1">
      <c r="A32" s="237" t="s">
        <v>54</v>
      </c>
      <c r="B32" s="20" t="s">
        <v>55</v>
      </c>
      <c r="C32" s="21"/>
    </row>
    <row r="33" spans="1:3" s="238" customFormat="1" ht="12" customHeight="1">
      <c r="A33" s="237" t="s">
        <v>56</v>
      </c>
      <c r="B33" s="20" t="s">
        <v>57</v>
      </c>
      <c r="C33" s="21"/>
    </row>
    <row r="34" spans="1:3" s="238" customFormat="1" ht="12" customHeight="1">
      <c r="A34" s="237" t="s">
        <v>58</v>
      </c>
      <c r="B34" s="20" t="s">
        <v>59</v>
      </c>
      <c r="C34" s="21"/>
    </row>
    <row r="35" spans="1:3" s="238" customFormat="1" ht="12" customHeight="1">
      <c r="A35" s="240" t="s">
        <v>60</v>
      </c>
      <c r="B35" s="23" t="s">
        <v>61</v>
      </c>
      <c r="C35" s="26"/>
    </row>
    <row r="36" spans="1:3" s="238" customFormat="1" ht="12" customHeight="1">
      <c r="A36" s="43" t="s">
        <v>62</v>
      </c>
      <c r="B36" s="13" t="s">
        <v>63</v>
      </c>
      <c r="C36" s="14">
        <v>235000</v>
      </c>
    </row>
    <row r="37" spans="1:3" s="238" customFormat="1" ht="12" customHeight="1">
      <c r="A37" s="235" t="s">
        <v>64</v>
      </c>
      <c r="B37" s="17" t="s">
        <v>65</v>
      </c>
      <c r="C37" s="18"/>
    </row>
    <row r="38" spans="1:3" s="238" customFormat="1" ht="12" customHeight="1">
      <c r="A38" s="237" t="s">
        <v>66</v>
      </c>
      <c r="B38" s="20" t="s">
        <v>67</v>
      </c>
      <c r="C38" s="21">
        <v>235000</v>
      </c>
    </row>
    <row r="39" spans="1:3" s="238" customFormat="1" ht="12" customHeight="1">
      <c r="A39" s="237" t="s">
        <v>68</v>
      </c>
      <c r="B39" s="20" t="s">
        <v>69</v>
      </c>
      <c r="C39" s="21"/>
    </row>
    <row r="40" spans="1:3" s="238" customFormat="1" ht="12" customHeight="1">
      <c r="A40" s="237" t="s">
        <v>70</v>
      </c>
      <c r="B40" s="20" t="s">
        <v>71</v>
      </c>
      <c r="C40" s="21"/>
    </row>
    <row r="41" spans="1:3" s="238" customFormat="1" ht="12" customHeight="1">
      <c r="A41" s="237" t="s">
        <v>72</v>
      </c>
      <c r="B41" s="20" t="s">
        <v>73</v>
      </c>
      <c r="C41" s="21"/>
    </row>
    <row r="42" spans="1:3" s="238" customFormat="1" ht="12" customHeight="1">
      <c r="A42" s="237" t="s">
        <v>74</v>
      </c>
      <c r="B42" s="20" t="s">
        <v>75</v>
      </c>
      <c r="C42" s="21"/>
    </row>
    <row r="43" spans="1:3" s="238" customFormat="1" ht="12" customHeight="1">
      <c r="A43" s="237" t="s">
        <v>76</v>
      </c>
      <c r="B43" s="20" t="s">
        <v>77</v>
      </c>
      <c r="C43" s="21"/>
    </row>
    <row r="44" spans="1:3" s="238" customFormat="1" ht="12" customHeight="1">
      <c r="A44" s="237" t="s">
        <v>78</v>
      </c>
      <c r="B44" s="20" t="s">
        <v>79</v>
      </c>
      <c r="C44" s="21"/>
    </row>
    <row r="45" spans="1:3" s="238" customFormat="1" ht="12" customHeight="1">
      <c r="A45" s="237" t="s">
        <v>80</v>
      </c>
      <c r="B45" s="20" t="s">
        <v>81</v>
      </c>
      <c r="C45" s="21"/>
    </row>
    <row r="46" spans="1:3" s="238" customFormat="1" ht="12" customHeight="1">
      <c r="A46" s="240" t="s">
        <v>82</v>
      </c>
      <c r="B46" s="23" t="s">
        <v>83</v>
      </c>
      <c r="C46" s="26"/>
    </row>
    <row r="47" spans="1:3" s="238" customFormat="1" ht="12" customHeight="1">
      <c r="A47" s="43" t="s">
        <v>84</v>
      </c>
      <c r="B47" s="13" t="s">
        <v>85</v>
      </c>
      <c r="C47" s="14">
        <f>SUM(C48:C52)</f>
        <v>0</v>
      </c>
    </row>
    <row r="48" spans="1:3" s="238" customFormat="1" ht="12" customHeight="1">
      <c r="A48" s="235" t="s">
        <v>86</v>
      </c>
      <c r="B48" s="17" t="s">
        <v>87</v>
      </c>
      <c r="C48" s="18"/>
    </row>
    <row r="49" spans="1:3" s="238" customFormat="1" ht="12" customHeight="1">
      <c r="A49" s="237" t="s">
        <v>88</v>
      </c>
      <c r="B49" s="20" t="s">
        <v>89</v>
      </c>
      <c r="C49" s="21"/>
    </row>
    <row r="50" spans="1:3" s="238" customFormat="1" ht="12" customHeight="1">
      <c r="A50" s="237" t="s">
        <v>90</v>
      </c>
      <c r="B50" s="20" t="s">
        <v>91</v>
      </c>
      <c r="C50" s="21"/>
    </row>
    <row r="51" spans="1:3" s="238" customFormat="1" ht="12" customHeight="1">
      <c r="A51" s="237" t="s">
        <v>92</v>
      </c>
      <c r="B51" s="20" t="s">
        <v>93</v>
      </c>
      <c r="C51" s="21"/>
    </row>
    <row r="52" spans="1:3" s="238" customFormat="1" ht="12" customHeight="1">
      <c r="A52" s="240" t="s">
        <v>94</v>
      </c>
      <c r="B52" s="23" t="s">
        <v>95</v>
      </c>
      <c r="C52" s="26"/>
    </row>
    <row r="53" spans="1:3" s="238" customFormat="1" ht="12" customHeight="1">
      <c r="A53" s="43" t="s">
        <v>96</v>
      </c>
      <c r="B53" s="13" t="s">
        <v>97</v>
      </c>
      <c r="C53" s="14">
        <f>SUM(C54:C56)</f>
        <v>0</v>
      </c>
    </row>
    <row r="54" spans="1:3" s="238" customFormat="1" ht="12" customHeight="1">
      <c r="A54" s="235" t="s">
        <v>98</v>
      </c>
      <c r="B54" s="17" t="s">
        <v>99</v>
      </c>
      <c r="C54" s="18"/>
    </row>
    <row r="55" spans="1:3" s="238" customFormat="1" ht="12" customHeight="1">
      <c r="A55" s="237" t="s">
        <v>100</v>
      </c>
      <c r="B55" s="20" t="s">
        <v>101</v>
      </c>
      <c r="C55" s="21"/>
    </row>
    <row r="56" spans="1:3" s="238" customFormat="1" ht="12" customHeight="1">
      <c r="A56" s="237" t="s">
        <v>102</v>
      </c>
      <c r="B56" s="20" t="s">
        <v>103</v>
      </c>
      <c r="C56" s="21"/>
    </row>
    <row r="57" spans="1:3" s="238" customFormat="1" ht="12" customHeight="1">
      <c r="A57" s="240" t="s">
        <v>104</v>
      </c>
      <c r="B57" s="23" t="s">
        <v>105</v>
      </c>
      <c r="C57" s="26"/>
    </row>
    <row r="58" spans="1:3" s="238" customFormat="1" ht="12" customHeight="1">
      <c r="A58" s="43" t="s">
        <v>106</v>
      </c>
      <c r="B58" s="24" t="s">
        <v>107</v>
      </c>
      <c r="C58" s="14">
        <f>SUM(C59:C61)</f>
        <v>0</v>
      </c>
    </row>
    <row r="59" spans="1:3" s="238" customFormat="1" ht="12" customHeight="1">
      <c r="A59" s="235" t="s">
        <v>108</v>
      </c>
      <c r="B59" s="17" t="s">
        <v>109</v>
      </c>
      <c r="C59" s="21"/>
    </row>
    <row r="60" spans="1:3" s="238" customFormat="1" ht="12" customHeight="1">
      <c r="A60" s="237" t="s">
        <v>110</v>
      </c>
      <c r="B60" s="20" t="s">
        <v>111</v>
      </c>
      <c r="C60" s="21"/>
    </row>
    <row r="61" spans="1:3" s="238" customFormat="1" ht="12" customHeight="1">
      <c r="A61" s="237" t="s">
        <v>112</v>
      </c>
      <c r="B61" s="20" t="s">
        <v>113</v>
      </c>
      <c r="C61" s="21"/>
    </row>
    <row r="62" spans="1:3" s="238" customFormat="1" ht="12" customHeight="1">
      <c r="A62" s="240" t="s">
        <v>114</v>
      </c>
      <c r="B62" s="23" t="s">
        <v>115</v>
      </c>
      <c r="C62" s="21"/>
    </row>
    <row r="63" spans="1:3" s="238" customFormat="1" ht="12" customHeight="1">
      <c r="A63" s="43" t="s">
        <v>116</v>
      </c>
      <c r="B63" s="13" t="s">
        <v>117</v>
      </c>
      <c r="C63" s="14">
        <f>+C8+C15+C22+C29+C36+C47+C53+C58</f>
        <v>235000</v>
      </c>
    </row>
    <row r="64" spans="1:3" s="238" customFormat="1" ht="12" customHeight="1">
      <c r="A64" s="242" t="s">
        <v>380</v>
      </c>
      <c r="B64" s="24" t="s">
        <v>119</v>
      </c>
      <c r="C64" s="14">
        <f>SUM(C65:C67)</f>
        <v>0</v>
      </c>
    </row>
    <row r="65" spans="1:3" s="238" customFormat="1" ht="12" customHeight="1">
      <c r="A65" s="235" t="s">
        <v>120</v>
      </c>
      <c r="B65" s="17" t="s">
        <v>121</v>
      </c>
      <c r="C65" s="21"/>
    </row>
    <row r="66" spans="1:3" s="238" customFormat="1" ht="12" customHeight="1">
      <c r="A66" s="237" t="s">
        <v>122</v>
      </c>
      <c r="B66" s="20" t="s">
        <v>123</v>
      </c>
      <c r="C66" s="21"/>
    </row>
    <row r="67" spans="1:3" s="238" customFormat="1" ht="12" customHeight="1">
      <c r="A67" s="240" t="s">
        <v>124</v>
      </c>
      <c r="B67" s="29" t="s">
        <v>125</v>
      </c>
      <c r="C67" s="21"/>
    </row>
    <row r="68" spans="1:3" s="238" customFormat="1" ht="12" customHeight="1">
      <c r="A68" s="242" t="s">
        <v>126</v>
      </c>
      <c r="B68" s="24" t="s">
        <v>127</v>
      </c>
      <c r="C68" s="14">
        <f>SUM(C69:C72)</f>
        <v>0</v>
      </c>
    </row>
    <row r="69" spans="1:3" s="238" customFormat="1" ht="12" customHeight="1">
      <c r="A69" s="235" t="s">
        <v>128</v>
      </c>
      <c r="B69" s="17" t="s">
        <v>129</v>
      </c>
      <c r="C69" s="21"/>
    </row>
    <row r="70" spans="1:3" s="238" customFormat="1" ht="12" customHeight="1">
      <c r="A70" s="237" t="s">
        <v>130</v>
      </c>
      <c r="B70" s="20" t="s">
        <v>131</v>
      </c>
      <c r="C70" s="21"/>
    </row>
    <row r="71" spans="1:3" s="238" customFormat="1" ht="12" customHeight="1">
      <c r="A71" s="237" t="s">
        <v>132</v>
      </c>
      <c r="B71" s="20" t="s">
        <v>133</v>
      </c>
      <c r="C71" s="21"/>
    </row>
    <row r="72" spans="1:3" s="238" customFormat="1" ht="12" customHeight="1">
      <c r="A72" s="240" t="s">
        <v>134</v>
      </c>
      <c r="B72" s="23" t="s">
        <v>135</v>
      </c>
      <c r="C72" s="21"/>
    </row>
    <row r="73" spans="1:3" s="238" customFormat="1" ht="12" customHeight="1">
      <c r="A73" s="242" t="s">
        <v>136</v>
      </c>
      <c r="B73" s="24" t="s">
        <v>137</v>
      </c>
      <c r="C73" s="14"/>
    </row>
    <row r="74" spans="1:3" s="238" customFormat="1" ht="12" customHeight="1">
      <c r="A74" s="235" t="s">
        <v>138</v>
      </c>
      <c r="B74" s="17" t="s">
        <v>139</v>
      </c>
      <c r="C74" s="21"/>
    </row>
    <row r="75" spans="1:3" s="238" customFormat="1" ht="12" customHeight="1">
      <c r="A75" s="240" t="s">
        <v>140</v>
      </c>
      <c r="B75" s="23" t="s">
        <v>141</v>
      </c>
      <c r="C75" s="21"/>
    </row>
    <row r="76" spans="1:3" s="236" customFormat="1" ht="12" customHeight="1">
      <c r="A76" s="242" t="s">
        <v>142</v>
      </c>
      <c r="B76" s="24" t="s">
        <v>143</v>
      </c>
      <c r="C76" s="14">
        <f>SUM(C77:C79)</f>
        <v>0</v>
      </c>
    </row>
    <row r="77" spans="1:3" s="238" customFormat="1" ht="12" customHeight="1">
      <c r="A77" s="235" t="s">
        <v>144</v>
      </c>
      <c r="B77" s="17" t="s">
        <v>145</v>
      </c>
      <c r="C77" s="21"/>
    </row>
    <row r="78" spans="1:3" s="238" customFormat="1" ht="12" customHeight="1">
      <c r="A78" s="237" t="s">
        <v>146</v>
      </c>
      <c r="B78" s="20" t="s">
        <v>147</v>
      </c>
      <c r="C78" s="21"/>
    </row>
    <row r="79" spans="1:3" s="238" customFormat="1" ht="12" customHeight="1">
      <c r="A79" s="240" t="s">
        <v>148</v>
      </c>
      <c r="B79" s="23" t="s">
        <v>149</v>
      </c>
      <c r="C79" s="21"/>
    </row>
    <row r="80" spans="1:3" s="238" customFormat="1" ht="12" customHeight="1">
      <c r="A80" s="242" t="s">
        <v>150</v>
      </c>
      <c r="B80" s="24" t="s">
        <v>151</v>
      </c>
      <c r="C80" s="14">
        <f>SUM(C81:C84)</f>
        <v>0</v>
      </c>
    </row>
    <row r="81" spans="1:3" s="238" customFormat="1" ht="12" customHeight="1">
      <c r="A81" s="243" t="s">
        <v>152</v>
      </c>
      <c r="B81" s="17" t="s">
        <v>153</v>
      </c>
      <c r="C81" s="21"/>
    </row>
    <row r="82" spans="1:3" s="238" customFormat="1" ht="12" customHeight="1">
      <c r="A82" s="244" t="s">
        <v>154</v>
      </c>
      <c r="B82" s="20" t="s">
        <v>155</v>
      </c>
      <c r="C82" s="21"/>
    </row>
    <row r="83" spans="1:3" s="238" customFormat="1" ht="12" customHeight="1">
      <c r="A83" s="244" t="s">
        <v>156</v>
      </c>
      <c r="B83" s="20" t="s">
        <v>157</v>
      </c>
      <c r="C83" s="21"/>
    </row>
    <row r="84" spans="1:3" s="236" customFormat="1" ht="12" customHeight="1">
      <c r="A84" s="245" t="s">
        <v>158</v>
      </c>
      <c r="B84" s="23" t="s">
        <v>159</v>
      </c>
      <c r="C84" s="21"/>
    </row>
    <row r="85" spans="1:3" s="236" customFormat="1" ht="12" customHeight="1">
      <c r="A85" s="242" t="s">
        <v>160</v>
      </c>
      <c r="B85" s="24" t="s">
        <v>161</v>
      </c>
      <c r="C85" s="34"/>
    </row>
    <row r="86" spans="1:3" s="236" customFormat="1" ht="12" customHeight="1">
      <c r="A86" s="242" t="s">
        <v>162</v>
      </c>
      <c r="B86" s="35" t="s">
        <v>163</v>
      </c>
      <c r="C86" s="14">
        <f>+C64+C68+C73+C76+C80+C85</f>
        <v>0</v>
      </c>
    </row>
    <row r="87" spans="1:3" s="236" customFormat="1" ht="12" customHeight="1">
      <c r="A87" s="246" t="s">
        <v>164</v>
      </c>
      <c r="B87" s="247" t="s">
        <v>381</v>
      </c>
      <c r="C87" s="14">
        <f>+C63+C86</f>
        <v>235000</v>
      </c>
    </row>
    <row r="88" spans="1:3" s="238" customFormat="1" ht="15" customHeight="1">
      <c r="A88" s="248"/>
      <c r="B88" s="249"/>
      <c r="C88" s="250"/>
    </row>
    <row r="89" spans="1:3">
      <c r="A89" s="251"/>
      <c r="B89" s="252"/>
      <c r="C89" s="253"/>
    </row>
    <row r="90" spans="1:3" s="231" customFormat="1" ht="16.5" customHeight="1">
      <c r="A90" s="254"/>
      <c r="B90" s="255" t="s">
        <v>250</v>
      </c>
      <c r="C90" s="256"/>
    </row>
    <row r="91" spans="1:3" s="257" customFormat="1" ht="12" customHeight="1">
      <c r="A91" s="8" t="s">
        <v>6</v>
      </c>
      <c r="B91" s="47" t="s">
        <v>170</v>
      </c>
      <c r="C91" s="48">
        <v>235000</v>
      </c>
    </row>
    <row r="92" spans="1:3" ht="12" customHeight="1">
      <c r="A92" s="258" t="s">
        <v>8</v>
      </c>
      <c r="B92" s="50" t="s">
        <v>171</v>
      </c>
      <c r="C92" s="30"/>
    </row>
    <row r="93" spans="1:3" ht="12" customHeight="1">
      <c r="A93" s="237" t="s">
        <v>10</v>
      </c>
      <c r="B93" s="51" t="s">
        <v>172</v>
      </c>
      <c r="C93" s="21"/>
    </row>
    <row r="94" spans="1:3" ht="12" customHeight="1">
      <c r="A94" s="237" t="s">
        <v>12</v>
      </c>
      <c r="B94" s="51" t="s">
        <v>173</v>
      </c>
      <c r="C94" s="26">
        <v>235000</v>
      </c>
    </row>
    <row r="95" spans="1:3" ht="12" customHeight="1">
      <c r="A95" s="237" t="s">
        <v>14</v>
      </c>
      <c r="B95" s="52" t="s">
        <v>174</v>
      </c>
      <c r="C95" s="26" t="s">
        <v>372</v>
      </c>
    </row>
    <row r="96" spans="1:3" ht="12" customHeight="1">
      <c r="A96" s="237" t="s">
        <v>175</v>
      </c>
      <c r="B96" s="53" t="s">
        <v>176</v>
      </c>
      <c r="C96" s="26"/>
    </row>
    <row r="97" spans="1:3" ht="12" customHeight="1">
      <c r="A97" s="237" t="s">
        <v>18</v>
      </c>
      <c r="B97" s="51" t="s">
        <v>177</v>
      </c>
      <c r="C97" s="26"/>
    </row>
    <row r="98" spans="1:3" ht="12" customHeight="1">
      <c r="A98" s="237" t="s">
        <v>178</v>
      </c>
      <c r="B98" s="54" t="s">
        <v>179</v>
      </c>
      <c r="C98" s="26"/>
    </row>
    <row r="99" spans="1:3" ht="12" customHeight="1">
      <c r="A99" s="237" t="s">
        <v>180</v>
      </c>
      <c r="B99" s="55" t="s">
        <v>181</v>
      </c>
      <c r="C99" s="26"/>
    </row>
    <row r="100" spans="1:3" ht="12" customHeight="1">
      <c r="A100" s="237" t="s">
        <v>182</v>
      </c>
      <c r="B100" s="55" t="s">
        <v>183</v>
      </c>
      <c r="C100" s="26"/>
    </row>
    <row r="101" spans="1:3" ht="12" customHeight="1">
      <c r="A101" s="237" t="s">
        <v>184</v>
      </c>
      <c r="B101" s="54" t="s">
        <v>185</v>
      </c>
      <c r="C101" s="26"/>
    </row>
    <row r="102" spans="1:3" ht="12" customHeight="1">
      <c r="A102" s="237" t="s">
        <v>186</v>
      </c>
      <c r="B102" s="54" t="s">
        <v>187</v>
      </c>
      <c r="C102" s="26"/>
    </row>
    <row r="103" spans="1:3" ht="12" customHeight="1">
      <c r="A103" s="237" t="s">
        <v>188</v>
      </c>
      <c r="B103" s="55" t="s">
        <v>189</v>
      </c>
      <c r="C103" s="26"/>
    </row>
    <row r="104" spans="1:3" ht="12" customHeight="1">
      <c r="A104" s="259" t="s">
        <v>190</v>
      </c>
      <c r="B104" s="57" t="s">
        <v>191</v>
      </c>
      <c r="C104" s="26"/>
    </row>
    <row r="105" spans="1:3" ht="12" customHeight="1">
      <c r="A105" s="237" t="s">
        <v>192</v>
      </c>
      <c r="B105" s="57" t="s">
        <v>193</v>
      </c>
      <c r="C105" s="26"/>
    </row>
    <row r="106" spans="1:3" ht="12" customHeight="1">
      <c r="A106" s="266" t="s">
        <v>194</v>
      </c>
      <c r="B106" s="59" t="s">
        <v>195</v>
      </c>
      <c r="C106" s="60"/>
    </row>
    <row r="107" spans="1:3" ht="12" customHeight="1">
      <c r="A107" s="43" t="s">
        <v>20</v>
      </c>
      <c r="B107" s="61" t="s">
        <v>196</v>
      </c>
      <c r="C107" s="14"/>
    </row>
    <row r="108" spans="1:3" ht="12" customHeight="1">
      <c r="A108" s="235" t="s">
        <v>22</v>
      </c>
      <c r="B108" s="51" t="s">
        <v>197</v>
      </c>
      <c r="C108" s="18"/>
    </row>
    <row r="109" spans="1:3" ht="12" customHeight="1">
      <c r="A109" s="235" t="s">
        <v>24</v>
      </c>
      <c r="B109" s="62" t="s">
        <v>198</v>
      </c>
      <c r="C109" s="18"/>
    </row>
    <row r="110" spans="1:3" ht="12" customHeight="1">
      <c r="A110" s="235" t="s">
        <v>26</v>
      </c>
      <c r="B110" s="62" t="s">
        <v>199</v>
      </c>
      <c r="C110" s="21"/>
    </row>
    <row r="111" spans="1:3" ht="12" customHeight="1">
      <c r="A111" s="235" t="s">
        <v>28</v>
      </c>
      <c r="B111" s="62" t="s">
        <v>200</v>
      </c>
      <c r="C111" s="63"/>
    </row>
    <row r="112" spans="1:3" ht="12" customHeight="1">
      <c r="A112" s="235" t="s">
        <v>30</v>
      </c>
      <c r="B112" s="64" t="s">
        <v>201</v>
      </c>
      <c r="C112" s="63"/>
    </row>
    <row r="113" spans="1:3" ht="12" customHeight="1">
      <c r="A113" s="235" t="s">
        <v>32</v>
      </c>
      <c r="B113" s="65" t="s">
        <v>202</v>
      </c>
      <c r="C113" s="63"/>
    </row>
    <row r="114" spans="1:3" ht="12" customHeight="1">
      <c r="A114" s="235" t="s">
        <v>203</v>
      </c>
      <c r="B114" s="66" t="s">
        <v>204</v>
      </c>
      <c r="C114" s="63"/>
    </row>
    <row r="115" spans="1:3" ht="12" customHeight="1">
      <c r="A115" s="235" t="s">
        <v>205</v>
      </c>
      <c r="B115" s="55" t="s">
        <v>183</v>
      </c>
      <c r="C115" s="63"/>
    </row>
    <row r="116" spans="1:3" ht="12" customHeight="1">
      <c r="A116" s="235" t="s">
        <v>206</v>
      </c>
      <c r="B116" s="55" t="s">
        <v>207</v>
      </c>
      <c r="C116" s="63"/>
    </row>
    <row r="117" spans="1:3" ht="12" customHeight="1">
      <c r="A117" s="235" t="s">
        <v>208</v>
      </c>
      <c r="B117" s="55" t="s">
        <v>209</v>
      </c>
      <c r="C117" s="63"/>
    </row>
    <row r="118" spans="1:3" ht="12" customHeight="1">
      <c r="A118" s="235" t="s">
        <v>210</v>
      </c>
      <c r="B118" s="55" t="s">
        <v>189</v>
      </c>
      <c r="C118" s="63"/>
    </row>
    <row r="119" spans="1:3" ht="12" customHeight="1">
      <c r="A119" s="235" t="s">
        <v>211</v>
      </c>
      <c r="B119" s="55" t="s">
        <v>212</v>
      </c>
      <c r="C119" s="63"/>
    </row>
    <row r="120" spans="1:3" ht="12" customHeight="1">
      <c r="A120" s="259" t="s">
        <v>213</v>
      </c>
      <c r="B120" s="55" t="s">
        <v>214</v>
      </c>
      <c r="C120" s="67"/>
    </row>
    <row r="121" spans="1:3" ht="12" customHeight="1">
      <c r="A121" s="43" t="s">
        <v>34</v>
      </c>
      <c r="B121" s="13" t="s">
        <v>215</v>
      </c>
      <c r="C121" s="14">
        <f>+C122+C123</f>
        <v>0</v>
      </c>
    </row>
    <row r="122" spans="1:3" ht="12" customHeight="1">
      <c r="A122" s="235" t="s">
        <v>36</v>
      </c>
      <c r="B122" s="68" t="s">
        <v>216</v>
      </c>
      <c r="C122" s="18"/>
    </row>
    <row r="123" spans="1:3" ht="12" customHeight="1">
      <c r="A123" s="240" t="s">
        <v>38</v>
      </c>
      <c r="B123" s="62" t="s">
        <v>217</v>
      </c>
      <c r="C123" s="26"/>
    </row>
    <row r="124" spans="1:3" ht="12" customHeight="1">
      <c r="A124" s="43" t="s">
        <v>218</v>
      </c>
      <c r="B124" s="13" t="s">
        <v>219</v>
      </c>
      <c r="C124" s="14">
        <f>+C91+C107+C121</f>
        <v>235000</v>
      </c>
    </row>
    <row r="125" spans="1:3" ht="12" customHeight="1">
      <c r="A125" s="43" t="s">
        <v>62</v>
      </c>
      <c r="B125" s="13" t="s">
        <v>220</v>
      </c>
      <c r="C125" s="14">
        <f>+C126+C127+C128</f>
        <v>0</v>
      </c>
    </row>
    <row r="126" spans="1:3" s="257" customFormat="1" ht="12" customHeight="1">
      <c r="A126" s="235" t="s">
        <v>64</v>
      </c>
      <c r="B126" s="68" t="s">
        <v>221</v>
      </c>
      <c r="C126" s="63"/>
    </row>
    <row r="127" spans="1:3" ht="12" customHeight="1">
      <c r="A127" s="235" t="s">
        <v>66</v>
      </c>
      <c r="B127" s="68" t="s">
        <v>222</v>
      </c>
      <c r="C127" s="63"/>
    </row>
    <row r="128" spans="1:3" ht="12" customHeight="1">
      <c r="A128" s="259" t="s">
        <v>68</v>
      </c>
      <c r="B128" s="69" t="s">
        <v>223</v>
      </c>
      <c r="C128" s="63"/>
    </row>
    <row r="129" spans="1:11" ht="12" customHeight="1">
      <c r="A129" s="43" t="s">
        <v>84</v>
      </c>
      <c r="B129" s="13" t="s">
        <v>224</v>
      </c>
      <c r="C129" s="14">
        <f>+C130+C131+C132+C133</f>
        <v>0</v>
      </c>
    </row>
    <row r="130" spans="1:11" ht="12" customHeight="1">
      <c r="A130" s="235" t="s">
        <v>86</v>
      </c>
      <c r="B130" s="68" t="s">
        <v>225</v>
      </c>
      <c r="C130" s="63"/>
    </row>
    <row r="131" spans="1:11" ht="12" customHeight="1">
      <c r="A131" s="235" t="s">
        <v>88</v>
      </c>
      <c r="B131" s="68" t="s">
        <v>226</v>
      </c>
      <c r="C131" s="63"/>
    </row>
    <row r="132" spans="1:11" ht="12" customHeight="1">
      <c r="A132" s="235" t="s">
        <v>90</v>
      </c>
      <c r="B132" s="68" t="s">
        <v>227</v>
      </c>
      <c r="C132" s="63"/>
    </row>
    <row r="133" spans="1:11" s="257" customFormat="1" ht="12" customHeight="1">
      <c r="A133" s="259" t="s">
        <v>92</v>
      </c>
      <c r="B133" s="69" t="s">
        <v>228</v>
      </c>
      <c r="C133" s="63"/>
    </row>
    <row r="134" spans="1:11" ht="12" customHeight="1">
      <c r="A134" s="43" t="s">
        <v>229</v>
      </c>
      <c r="B134" s="13" t="s">
        <v>230</v>
      </c>
      <c r="C134" s="14">
        <f>+C135+C136+C137+C138</f>
        <v>0</v>
      </c>
      <c r="K134" s="260"/>
    </row>
    <row r="135" spans="1:11">
      <c r="A135" s="235" t="s">
        <v>98</v>
      </c>
      <c r="B135" s="68" t="s">
        <v>231</v>
      </c>
      <c r="C135" s="63"/>
    </row>
    <row r="136" spans="1:11" ht="12" customHeight="1">
      <c r="A136" s="235" t="s">
        <v>100</v>
      </c>
      <c r="B136" s="68" t="s">
        <v>232</v>
      </c>
      <c r="C136" s="63"/>
    </row>
    <row r="137" spans="1:11" s="257" customFormat="1" ht="12" customHeight="1">
      <c r="A137" s="235" t="s">
        <v>102</v>
      </c>
      <c r="B137" s="68" t="s">
        <v>233</v>
      </c>
      <c r="C137" s="63"/>
    </row>
    <row r="138" spans="1:11" s="257" customFormat="1" ht="12" customHeight="1">
      <c r="A138" s="259" t="s">
        <v>104</v>
      </c>
      <c r="B138" s="69" t="s">
        <v>234</v>
      </c>
      <c r="C138" s="63"/>
    </row>
    <row r="139" spans="1:11" s="257" customFormat="1" ht="12" customHeight="1">
      <c r="A139" s="43" t="s">
        <v>106</v>
      </c>
      <c r="B139" s="13" t="s">
        <v>235</v>
      </c>
      <c r="C139" s="70">
        <f>+C140+C141+C142+C143</f>
        <v>0</v>
      </c>
    </row>
    <row r="140" spans="1:11" s="257" customFormat="1" ht="12" customHeight="1">
      <c r="A140" s="235" t="s">
        <v>108</v>
      </c>
      <c r="B140" s="68" t="s">
        <v>236</v>
      </c>
      <c r="C140" s="63"/>
    </row>
    <row r="141" spans="1:11" s="257" customFormat="1" ht="12" customHeight="1">
      <c r="A141" s="235" t="s">
        <v>110</v>
      </c>
      <c r="B141" s="68" t="s">
        <v>237</v>
      </c>
      <c r="C141" s="63"/>
    </row>
    <row r="142" spans="1:11" s="257" customFormat="1" ht="12" customHeight="1">
      <c r="A142" s="235" t="s">
        <v>112</v>
      </c>
      <c r="B142" s="68" t="s">
        <v>238</v>
      </c>
      <c r="C142" s="63"/>
    </row>
    <row r="143" spans="1:11" ht="12.75" customHeight="1">
      <c r="A143" s="235" t="s">
        <v>114</v>
      </c>
      <c r="B143" s="68" t="s">
        <v>239</v>
      </c>
      <c r="C143" s="63"/>
    </row>
    <row r="144" spans="1:11" ht="12" customHeight="1">
      <c r="A144" s="43" t="s">
        <v>116</v>
      </c>
      <c r="B144" s="13" t="s">
        <v>240</v>
      </c>
      <c r="C144" s="71">
        <f>+C125+C129+C134+C139</f>
        <v>0</v>
      </c>
    </row>
    <row r="145" spans="1:3" ht="15" customHeight="1">
      <c r="A145" s="261" t="s">
        <v>241</v>
      </c>
      <c r="B145" s="75" t="s">
        <v>242</v>
      </c>
      <c r="C145" s="71">
        <f>+C124+C144</f>
        <v>235000</v>
      </c>
    </row>
    <row r="147" spans="1:3" ht="15" customHeight="1">
      <c r="A147" s="262" t="s">
        <v>384</v>
      </c>
      <c r="B147" s="263"/>
      <c r="C147" s="264"/>
    </row>
    <row r="148" spans="1:3" ht="14.25" customHeight="1">
      <c r="A148" s="262" t="s">
        <v>385</v>
      </c>
      <c r="B148" s="263"/>
      <c r="C148" s="264">
        <v>0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0" firstPageNumber="0" orientation="portrait" horizontalDpi="300" verticalDpi="300" r:id="rId1"/>
  <headerFooter alignWithMargins="0"/>
  <rowBreaks count="1" manualBreakCount="1"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AA148"/>
  <sheetViews>
    <sheetView view="pageBreakPreview" zoomScale="85" zoomScaleSheetLayoutView="85" workbookViewId="0">
      <selection activeCell="F45" sqref="F45"/>
    </sheetView>
  </sheetViews>
  <sheetFormatPr defaultColWidth="9.33203125" defaultRowHeight="13.2"/>
  <cols>
    <col min="1" max="1" width="19.44140625" style="209" customWidth="1"/>
    <col min="2" max="2" width="72" style="210" customWidth="1"/>
    <col min="3" max="3" width="25" style="211" customWidth="1"/>
    <col min="4" max="16384" width="9.33203125" style="212"/>
  </cols>
  <sheetData>
    <row r="1" spans="1:27" s="214" customFormat="1" ht="16.5" customHeight="1">
      <c r="A1" s="213"/>
      <c r="B1" s="324" t="s">
        <v>396</v>
      </c>
      <c r="C1" s="324"/>
    </row>
    <row r="2" spans="1:27" s="218" customFormat="1" ht="21" customHeight="1">
      <c r="A2" s="215" t="s">
        <v>251</v>
      </c>
      <c r="B2" s="216" t="s">
        <v>373</v>
      </c>
      <c r="C2" s="217" t="s">
        <v>374</v>
      </c>
    </row>
    <row r="3" spans="1:27" s="218" customFormat="1" ht="15.6">
      <c r="A3" s="219" t="s">
        <v>375</v>
      </c>
      <c r="B3" s="220" t="s">
        <v>397</v>
      </c>
      <c r="C3" s="221">
        <v>4</v>
      </c>
    </row>
    <row r="4" spans="1:27" s="224" customFormat="1" ht="15.9" customHeight="1">
      <c r="A4" s="222"/>
      <c r="B4" s="222"/>
      <c r="C4" s="223" t="s">
        <v>2</v>
      </c>
    </row>
    <row r="5" spans="1:27">
      <c r="A5" s="225" t="s">
        <v>377</v>
      </c>
      <c r="B5" s="226" t="s">
        <v>378</v>
      </c>
      <c r="C5" s="227" t="s">
        <v>379</v>
      </c>
    </row>
    <row r="6" spans="1:27" s="231" customFormat="1" ht="12.9" customHeight="1">
      <c r="A6" s="228">
        <v>1</v>
      </c>
      <c r="B6" s="229">
        <v>2</v>
      </c>
      <c r="C6" s="230">
        <v>3</v>
      </c>
    </row>
    <row r="7" spans="1:27" s="231" customFormat="1" ht="15.9" customHeight="1">
      <c r="A7" s="232"/>
      <c r="B7" s="233" t="s">
        <v>249</v>
      </c>
      <c r="C7" s="234"/>
    </row>
    <row r="8" spans="1:27" s="231" customFormat="1" ht="12" customHeight="1">
      <c r="A8" s="43" t="s">
        <v>6</v>
      </c>
      <c r="B8" s="13" t="s">
        <v>7</v>
      </c>
      <c r="C8" s="14"/>
    </row>
    <row r="9" spans="1:27" s="236" customFormat="1" ht="12" customHeight="1">
      <c r="A9" s="235" t="s">
        <v>8</v>
      </c>
      <c r="B9" s="17" t="s">
        <v>9</v>
      </c>
      <c r="C9" s="18"/>
      <c r="AA9" s="238"/>
    </row>
    <row r="10" spans="1:27" s="238" customFormat="1" ht="12" customHeight="1">
      <c r="A10" s="237" t="s">
        <v>10</v>
      </c>
      <c r="B10" s="20" t="s">
        <v>393</v>
      </c>
      <c r="C10" s="21"/>
      <c r="AA10" s="236"/>
    </row>
    <row r="11" spans="1:27" s="238" customFormat="1" ht="12" customHeight="1">
      <c r="A11" s="237" t="s">
        <v>12</v>
      </c>
      <c r="B11" s="20" t="s">
        <v>13</v>
      </c>
      <c r="C11" s="21"/>
    </row>
    <row r="12" spans="1:27" s="238" customFormat="1" ht="12" customHeight="1">
      <c r="A12" s="237" t="s">
        <v>14</v>
      </c>
      <c r="B12" s="20" t="s">
        <v>15</v>
      </c>
      <c r="C12" s="21"/>
    </row>
    <row r="13" spans="1:27" s="238" customFormat="1" ht="12" customHeight="1">
      <c r="A13" s="237" t="s">
        <v>16</v>
      </c>
      <c r="B13" s="20" t="s">
        <v>17</v>
      </c>
      <c r="C13" s="239"/>
    </row>
    <row r="14" spans="1:27" s="236" customFormat="1" ht="12" customHeight="1">
      <c r="A14" s="240" t="s">
        <v>18</v>
      </c>
      <c r="B14" s="23" t="s">
        <v>19</v>
      </c>
      <c r="C14" s="267"/>
    </row>
    <row r="15" spans="1:27" s="236" customFormat="1" ht="12" customHeight="1">
      <c r="A15" s="43" t="s">
        <v>20</v>
      </c>
      <c r="B15" s="24" t="s">
        <v>21</v>
      </c>
      <c r="C15" s="14">
        <f>+C16+C17+C18+C19+C20</f>
        <v>0</v>
      </c>
    </row>
    <row r="16" spans="1:27" s="236" customFormat="1" ht="12" customHeight="1">
      <c r="A16" s="235" t="s">
        <v>22</v>
      </c>
      <c r="B16" s="17" t="s">
        <v>23</v>
      </c>
      <c r="C16" s="18"/>
    </row>
    <row r="17" spans="1:3" s="236" customFormat="1" ht="12" customHeight="1">
      <c r="A17" s="237" t="s">
        <v>24</v>
      </c>
      <c r="B17" s="20" t="s">
        <v>394</v>
      </c>
      <c r="C17" s="21"/>
    </row>
    <row r="18" spans="1:3" s="236" customFormat="1" ht="12" customHeight="1">
      <c r="A18" s="237" t="s">
        <v>26</v>
      </c>
      <c r="B18" s="20" t="s">
        <v>395</v>
      </c>
      <c r="C18" s="21"/>
    </row>
    <row r="19" spans="1:3" s="236" customFormat="1" ht="12" customHeight="1">
      <c r="A19" s="237" t="s">
        <v>28</v>
      </c>
      <c r="B19" s="20" t="s">
        <v>29</v>
      </c>
      <c r="C19" s="21"/>
    </row>
    <row r="20" spans="1:3" s="236" customFormat="1" ht="12" customHeight="1">
      <c r="A20" s="237" t="s">
        <v>30</v>
      </c>
      <c r="B20" s="20" t="s">
        <v>31</v>
      </c>
      <c r="C20" s="21"/>
    </row>
    <row r="21" spans="1:3" s="238" customFormat="1" ht="12" customHeight="1">
      <c r="A21" s="240" t="s">
        <v>32</v>
      </c>
      <c r="B21" s="23" t="s">
        <v>33</v>
      </c>
      <c r="C21" s="26"/>
    </row>
    <row r="22" spans="1:3" s="238" customFormat="1" ht="12" customHeight="1">
      <c r="A22" s="43" t="s">
        <v>34</v>
      </c>
      <c r="B22" s="13" t="s">
        <v>35</v>
      </c>
      <c r="C22" s="14">
        <f>+C23+C24+C25+C26+C27</f>
        <v>0</v>
      </c>
    </row>
    <row r="23" spans="1:3" s="238" customFormat="1" ht="12" customHeight="1">
      <c r="A23" s="235" t="s">
        <v>36</v>
      </c>
      <c r="B23" s="17" t="s">
        <v>37</v>
      </c>
      <c r="C23" s="18"/>
    </row>
    <row r="24" spans="1:3" s="236" customFormat="1" ht="12" customHeight="1">
      <c r="A24" s="237" t="s">
        <v>38</v>
      </c>
      <c r="B24" s="20" t="s">
        <v>39</v>
      </c>
      <c r="C24" s="21"/>
    </row>
    <row r="25" spans="1:3" s="238" customFormat="1" ht="12" customHeight="1">
      <c r="A25" s="237" t="s">
        <v>40</v>
      </c>
      <c r="B25" s="20" t="s">
        <v>41</v>
      </c>
      <c r="C25" s="21"/>
    </row>
    <row r="26" spans="1:3" s="238" customFormat="1" ht="12" customHeight="1">
      <c r="A26" s="237" t="s">
        <v>42</v>
      </c>
      <c r="B26" s="20" t="s">
        <v>43</v>
      </c>
      <c r="C26" s="21"/>
    </row>
    <row r="27" spans="1:3" s="238" customFormat="1" ht="12" customHeight="1">
      <c r="A27" s="237" t="s">
        <v>44</v>
      </c>
      <c r="B27" s="20" t="s">
        <v>45</v>
      </c>
      <c r="C27" s="21"/>
    </row>
    <row r="28" spans="1:3" s="238" customFormat="1" ht="12" customHeight="1">
      <c r="A28" s="240" t="s">
        <v>46</v>
      </c>
      <c r="B28" s="23" t="s">
        <v>47</v>
      </c>
      <c r="C28" s="26"/>
    </row>
    <row r="29" spans="1:3" s="238" customFormat="1" ht="12" customHeight="1">
      <c r="A29" s="43" t="s">
        <v>48</v>
      </c>
      <c r="B29" s="13" t="s">
        <v>49</v>
      </c>
      <c r="C29" s="14"/>
    </row>
    <row r="30" spans="1:3" s="238" customFormat="1" ht="12" customHeight="1">
      <c r="A30" s="235" t="s">
        <v>50</v>
      </c>
      <c r="B30" s="17" t="s">
        <v>51</v>
      </c>
      <c r="C30" s="27"/>
    </row>
    <row r="31" spans="1:3" s="238" customFormat="1" ht="12" customHeight="1">
      <c r="A31" s="237" t="s">
        <v>52</v>
      </c>
      <c r="B31" s="20" t="s">
        <v>53</v>
      </c>
      <c r="C31" s="21"/>
    </row>
    <row r="32" spans="1:3" s="238" customFormat="1" ht="12" customHeight="1">
      <c r="A32" s="237" t="s">
        <v>54</v>
      </c>
      <c r="B32" s="20" t="s">
        <v>55</v>
      </c>
      <c r="C32" s="21"/>
    </row>
    <row r="33" spans="1:3" s="238" customFormat="1" ht="12" customHeight="1">
      <c r="A33" s="237" t="s">
        <v>56</v>
      </c>
      <c r="B33" s="20" t="s">
        <v>57</v>
      </c>
      <c r="C33" s="21"/>
    </row>
    <row r="34" spans="1:3" s="238" customFormat="1" ht="12" customHeight="1">
      <c r="A34" s="237" t="s">
        <v>58</v>
      </c>
      <c r="B34" s="20" t="s">
        <v>59</v>
      </c>
      <c r="C34" s="21"/>
    </row>
    <row r="35" spans="1:3" s="238" customFormat="1" ht="12" customHeight="1">
      <c r="A35" s="240" t="s">
        <v>60</v>
      </c>
      <c r="B35" s="23" t="s">
        <v>61</v>
      </c>
      <c r="C35" s="26"/>
    </row>
    <row r="36" spans="1:3" s="238" customFormat="1" ht="12" customHeight="1">
      <c r="A36" s="43" t="s">
        <v>62</v>
      </c>
      <c r="B36" s="13" t="s">
        <v>63</v>
      </c>
      <c r="C36" s="14"/>
    </row>
    <row r="37" spans="1:3" s="238" customFormat="1" ht="12" customHeight="1">
      <c r="A37" s="235" t="s">
        <v>64</v>
      </c>
      <c r="B37" s="17" t="s">
        <v>65</v>
      </c>
      <c r="C37" s="18"/>
    </row>
    <row r="38" spans="1:3" s="238" customFormat="1" ht="12" customHeight="1">
      <c r="A38" s="237" t="s">
        <v>66</v>
      </c>
      <c r="B38" s="20" t="s">
        <v>67</v>
      </c>
      <c r="C38" s="21"/>
    </row>
    <row r="39" spans="1:3" s="238" customFormat="1" ht="12" customHeight="1">
      <c r="A39" s="237" t="s">
        <v>68</v>
      </c>
      <c r="B39" s="20" t="s">
        <v>69</v>
      </c>
      <c r="C39" s="21"/>
    </row>
    <row r="40" spans="1:3" s="238" customFormat="1" ht="12" customHeight="1">
      <c r="A40" s="237" t="s">
        <v>70</v>
      </c>
      <c r="B40" s="20" t="s">
        <v>71</v>
      </c>
      <c r="C40" s="21"/>
    </row>
    <row r="41" spans="1:3" s="238" customFormat="1" ht="12" customHeight="1">
      <c r="A41" s="237" t="s">
        <v>72</v>
      </c>
      <c r="B41" s="20" t="s">
        <v>73</v>
      </c>
      <c r="C41" s="21"/>
    </row>
    <row r="42" spans="1:3" s="238" customFormat="1" ht="12" customHeight="1">
      <c r="A42" s="237" t="s">
        <v>74</v>
      </c>
      <c r="B42" s="20" t="s">
        <v>75</v>
      </c>
      <c r="C42" s="21"/>
    </row>
    <row r="43" spans="1:3" s="238" customFormat="1" ht="12" customHeight="1">
      <c r="A43" s="237" t="s">
        <v>76</v>
      </c>
      <c r="B43" s="20" t="s">
        <v>77</v>
      </c>
      <c r="C43" s="21"/>
    </row>
    <row r="44" spans="1:3" s="238" customFormat="1" ht="12" customHeight="1">
      <c r="A44" s="237" t="s">
        <v>78</v>
      </c>
      <c r="B44" s="20" t="s">
        <v>79</v>
      </c>
      <c r="C44" s="21"/>
    </row>
    <row r="45" spans="1:3" s="238" customFormat="1" ht="12" customHeight="1">
      <c r="A45" s="237" t="s">
        <v>80</v>
      </c>
      <c r="B45" s="20" t="s">
        <v>81</v>
      </c>
      <c r="C45" s="21"/>
    </row>
    <row r="46" spans="1:3" s="238" customFormat="1" ht="12" customHeight="1">
      <c r="A46" s="240" t="s">
        <v>82</v>
      </c>
      <c r="B46" s="23" t="s">
        <v>83</v>
      </c>
      <c r="C46" s="26"/>
    </row>
    <row r="47" spans="1:3" s="238" customFormat="1" ht="12" customHeight="1">
      <c r="A47" s="43" t="s">
        <v>84</v>
      </c>
      <c r="B47" s="13" t="s">
        <v>85</v>
      </c>
      <c r="C47" s="14">
        <f>SUM(C48:C52)</f>
        <v>0</v>
      </c>
    </row>
    <row r="48" spans="1:3" s="238" customFormat="1" ht="12" customHeight="1">
      <c r="A48" s="235" t="s">
        <v>86</v>
      </c>
      <c r="B48" s="17" t="s">
        <v>87</v>
      </c>
      <c r="C48" s="18"/>
    </row>
    <row r="49" spans="1:3" s="238" customFormat="1" ht="12" customHeight="1">
      <c r="A49" s="237" t="s">
        <v>88</v>
      </c>
      <c r="B49" s="20" t="s">
        <v>89</v>
      </c>
      <c r="C49" s="21"/>
    </row>
    <row r="50" spans="1:3" s="238" customFormat="1" ht="12" customHeight="1">
      <c r="A50" s="237" t="s">
        <v>90</v>
      </c>
      <c r="B50" s="20" t="s">
        <v>91</v>
      </c>
      <c r="C50" s="21"/>
    </row>
    <row r="51" spans="1:3" s="238" customFormat="1" ht="12" customHeight="1">
      <c r="A51" s="237" t="s">
        <v>92</v>
      </c>
      <c r="B51" s="20" t="s">
        <v>93</v>
      </c>
      <c r="C51" s="21"/>
    </row>
    <row r="52" spans="1:3" s="238" customFormat="1" ht="12" customHeight="1">
      <c r="A52" s="240" t="s">
        <v>94</v>
      </c>
      <c r="B52" s="23" t="s">
        <v>95</v>
      </c>
      <c r="C52" s="26"/>
    </row>
    <row r="53" spans="1:3" s="238" customFormat="1" ht="12" customHeight="1">
      <c r="A53" s="43" t="s">
        <v>96</v>
      </c>
      <c r="B53" s="13" t="s">
        <v>97</v>
      </c>
      <c r="C53" s="14"/>
    </row>
    <row r="54" spans="1:3" s="238" customFormat="1" ht="12" customHeight="1">
      <c r="A54" s="235" t="s">
        <v>98</v>
      </c>
      <c r="B54" s="17" t="s">
        <v>99</v>
      </c>
      <c r="C54" s="18"/>
    </row>
    <row r="55" spans="1:3" s="238" customFormat="1" ht="12" customHeight="1">
      <c r="A55" s="237" t="s">
        <v>100</v>
      </c>
      <c r="B55" s="20" t="s">
        <v>101</v>
      </c>
      <c r="C55" s="21"/>
    </row>
    <row r="56" spans="1:3" s="238" customFormat="1" ht="12" customHeight="1">
      <c r="A56" s="237" t="s">
        <v>102</v>
      </c>
      <c r="B56" s="20" t="s">
        <v>103</v>
      </c>
      <c r="C56" s="21"/>
    </row>
    <row r="57" spans="1:3" s="238" customFormat="1" ht="12" customHeight="1">
      <c r="A57" s="240" t="s">
        <v>104</v>
      </c>
      <c r="B57" s="23" t="s">
        <v>105</v>
      </c>
      <c r="C57" s="26"/>
    </row>
    <row r="58" spans="1:3" s="238" customFormat="1" ht="12" customHeight="1">
      <c r="A58" s="43" t="s">
        <v>106</v>
      </c>
      <c r="B58" s="24" t="s">
        <v>107</v>
      </c>
      <c r="C58" s="14">
        <f>SUM(C59:C61)</f>
        <v>0</v>
      </c>
    </row>
    <row r="59" spans="1:3" s="238" customFormat="1" ht="12" customHeight="1">
      <c r="A59" s="235" t="s">
        <v>108</v>
      </c>
      <c r="B59" s="17" t="s">
        <v>109</v>
      </c>
      <c r="C59" s="21"/>
    </row>
    <row r="60" spans="1:3" s="238" customFormat="1" ht="12" customHeight="1">
      <c r="A60" s="237" t="s">
        <v>110</v>
      </c>
      <c r="B60" s="20" t="s">
        <v>111</v>
      </c>
      <c r="C60" s="21"/>
    </row>
    <row r="61" spans="1:3" s="238" customFormat="1" ht="12" customHeight="1">
      <c r="A61" s="237" t="s">
        <v>112</v>
      </c>
      <c r="B61" s="20" t="s">
        <v>113</v>
      </c>
      <c r="C61" s="21"/>
    </row>
    <row r="62" spans="1:3" s="238" customFormat="1" ht="12" customHeight="1">
      <c r="A62" s="240" t="s">
        <v>114</v>
      </c>
      <c r="B62" s="23" t="s">
        <v>115</v>
      </c>
      <c r="C62" s="21"/>
    </row>
    <row r="63" spans="1:3" s="238" customFormat="1" ht="12" customHeight="1">
      <c r="A63" s="43" t="s">
        <v>116</v>
      </c>
      <c r="B63" s="13" t="s">
        <v>117</v>
      </c>
      <c r="C63" s="14">
        <f>+C8+C15+C22+C29+C36+C47+C53+C58</f>
        <v>0</v>
      </c>
    </row>
    <row r="64" spans="1:3" s="238" customFormat="1" ht="12" customHeight="1">
      <c r="A64" s="242" t="s">
        <v>380</v>
      </c>
      <c r="B64" s="24" t="s">
        <v>119</v>
      </c>
      <c r="C64" s="14">
        <f>SUM(C65:C67)</f>
        <v>0</v>
      </c>
    </row>
    <row r="65" spans="1:3" s="238" customFormat="1" ht="12" customHeight="1">
      <c r="A65" s="235" t="s">
        <v>120</v>
      </c>
      <c r="B65" s="17" t="s">
        <v>121</v>
      </c>
      <c r="C65" s="21"/>
    </row>
    <row r="66" spans="1:3" s="238" customFormat="1" ht="12" customHeight="1">
      <c r="A66" s="237" t="s">
        <v>122</v>
      </c>
      <c r="B66" s="20" t="s">
        <v>123</v>
      </c>
      <c r="C66" s="21"/>
    </row>
    <row r="67" spans="1:3" s="238" customFormat="1" ht="12" customHeight="1">
      <c r="A67" s="240" t="s">
        <v>124</v>
      </c>
      <c r="B67" s="29" t="s">
        <v>125</v>
      </c>
      <c r="C67" s="21"/>
    </row>
    <row r="68" spans="1:3" s="238" customFormat="1" ht="12" customHeight="1">
      <c r="A68" s="242" t="s">
        <v>126</v>
      </c>
      <c r="B68" s="24" t="s">
        <v>127</v>
      </c>
      <c r="C68" s="14">
        <f>SUM(C69:C72)</f>
        <v>0</v>
      </c>
    </row>
    <row r="69" spans="1:3" s="238" customFormat="1" ht="12" customHeight="1">
      <c r="A69" s="235" t="s">
        <v>128</v>
      </c>
      <c r="B69" s="17" t="s">
        <v>129</v>
      </c>
      <c r="C69" s="21"/>
    </row>
    <row r="70" spans="1:3" s="238" customFormat="1" ht="12" customHeight="1">
      <c r="A70" s="237" t="s">
        <v>130</v>
      </c>
      <c r="B70" s="20" t="s">
        <v>131</v>
      </c>
      <c r="C70" s="21"/>
    </row>
    <row r="71" spans="1:3" s="238" customFormat="1" ht="12" customHeight="1">
      <c r="A71" s="237" t="s">
        <v>132</v>
      </c>
      <c r="B71" s="20" t="s">
        <v>133</v>
      </c>
      <c r="C71" s="21"/>
    </row>
    <row r="72" spans="1:3" s="238" customFormat="1" ht="12" customHeight="1">
      <c r="A72" s="240" t="s">
        <v>134</v>
      </c>
      <c r="B72" s="23" t="s">
        <v>135</v>
      </c>
      <c r="C72" s="21"/>
    </row>
    <row r="73" spans="1:3" s="238" customFormat="1" ht="12" customHeight="1">
      <c r="A73" s="242" t="s">
        <v>136</v>
      </c>
      <c r="B73" s="24" t="s">
        <v>137</v>
      </c>
      <c r="C73" s="14">
        <v>5843264</v>
      </c>
    </row>
    <row r="74" spans="1:3" s="238" customFormat="1" ht="12" customHeight="1">
      <c r="A74" s="235" t="s">
        <v>138</v>
      </c>
      <c r="B74" s="17" t="s">
        <v>139</v>
      </c>
      <c r="C74" s="21">
        <v>5843264</v>
      </c>
    </row>
    <row r="75" spans="1:3" s="238" customFormat="1" ht="12" customHeight="1">
      <c r="A75" s="240" t="s">
        <v>140</v>
      </c>
      <c r="B75" s="23" t="s">
        <v>141</v>
      </c>
      <c r="C75" s="21"/>
    </row>
    <row r="76" spans="1:3" s="236" customFormat="1" ht="12" customHeight="1">
      <c r="A76" s="242" t="s">
        <v>142</v>
      </c>
      <c r="B76" s="24" t="s">
        <v>143</v>
      </c>
      <c r="C76" s="14">
        <f>SUM(C77:C79)</f>
        <v>0</v>
      </c>
    </row>
    <row r="77" spans="1:3" s="238" customFormat="1" ht="12" customHeight="1">
      <c r="A77" s="235" t="s">
        <v>144</v>
      </c>
      <c r="B77" s="17" t="s">
        <v>145</v>
      </c>
      <c r="C77" s="21"/>
    </row>
    <row r="78" spans="1:3" s="238" customFormat="1" ht="12" customHeight="1">
      <c r="A78" s="237" t="s">
        <v>146</v>
      </c>
      <c r="B78" s="20" t="s">
        <v>147</v>
      </c>
      <c r="C78" s="21"/>
    </row>
    <row r="79" spans="1:3" s="238" customFormat="1" ht="12" customHeight="1">
      <c r="A79" s="240" t="s">
        <v>148</v>
      </c>
      <c r="B79" s="23" t="s">
        <v>149</v>
      </c>
      <c r="C79" s="21"/>
    </row>
    <row r="80" spans="1:3" s="238" customFormat="1" ht="12" customHeight="1">
      <c r="A80" s="242" t="s">
        <v>150</v>
      </c>
      <c r="B80" s="24" t="s">
        <v>151</v>
      </c>
      <c r="C80" s="14">
        <f>SUM(C81:C84)</f>
        <v>0</v>
      </c>
    </row>
    <row r="81" spans="1:3" s="238" customFormat="1" ht="12" customHeight="1">
      <c r="A81" s="243" t="s">
        <v>152</v>
      </c>
      <c r="B81" s="17" t="s">
        <v>153</v>
      </c>
      <c r="C81" s="21"/>
    </row>
    <row r="82" spans="1:3" s="238" customFormat="1" ht="12" customHeight="1">
      <c r="A82" s="244" t="s">
        <v>154</v>
      </c>
      <c r="B82" s="20" t="s">
        <v>155</v>
      </c>
      <c r="C82" s="21"/>
    </row>
    <row r="83" spans="1:3" s="238" customFormat="1" ht="12" customHeight="1">
      <c r="A83" s="244" t="s">
        <v>156</v>
      </c>
      <c r="B83" s="20" t="s">
        <v>157</v>
      </c>
      <c r="C83" s="21"/>
    </row>
    <row r="84" spans="1:3" s="236" customFormat="1" ht="12" customHeight="1">
      <c r="A84" s="245" t="s">
        <v>158</v>
      </c>
      <c r="B84" s="23" t="s">
        <v>159</v>
      </c>
      <c r="C84" s="21"/>
    </row>
    <row r="85" spans="1:3" s="236" customFormat="1" ht="12" customHeight="1">
      <c r="A85" s="242" t="s">
        <v>160</v>
      </c>
      <c r="B85" s="24" t="s">
        <v>161</v>
      </c>
      <c r="C85" s="34"/>
    </row>
    <row r="86" spans="1:3" s="236" customFormat="1" ht="12" customHeight="1">
      <c r="A86" s="242" t="s">
        <v>162</v>
      </c>
      <c r="B86" s="35" t="s">
        <v>163</v>
      </c>
      <c r="C86" s="14">
        <f>+C64+C68+C73+C76+C80+C85</f>
        <v>5843264</v>
      </c>
    </row>
    <row r="87" spans="1:3" s="236" customFormat="1" ht="12" customHeight="1">
      <c r="A87" s="246" t="s">
        <v>164</v>
      </c>
      <c r="B87" s="247" t="s">
        <v>381</v>
      </c>
      <c r="C87" s="14">
        <f>+C63+C86</f>
        <v>5843264</v>
      </c>
    </row>
    <row r="88" spans="1:3" s="238" customFormat="1" ht="15" customHeight="1">
      <c r="A88" s="248"/>
      <c r="B88" s="249"/>
      <c r="C88" s="250"/>
    </row>
    <row r="89" spans="1:3">
      <c r="A89" s="251"/>
      <c r="B89" s="252"/>
      <c r="C89" s="253"/>
    </row>
    <row r="90" spans="1:3" s="231" customFormat="1" ht="16.5" customHeight="1">
      <c r="A90" s="254"/>
      <c r="B90" s="255" t="s">
        <v>250</v>
      </c>
      <c r="C90" s="256"/>
    </row>
    <row r="91" spans="1:3" s="257" customFormat="1" ht="12" customHeight="1">
      <c r="A91" s="8" t="s">
        <v>6</v>
      </c>
      <c r="B91" s="47" t="s">
        <v>170</v>
      </c>
      <c r="C91" s="48">
        <v>5843264</v>
      </c>
    </row>
    <row r="92" spans="1:3" ht="12" customHeight="1">
      <c r="A92" s="258" t="s">
        <v>8</v>
      </c>
      <c r="B92" s="50" t="s">
        <v>171</v>
      </c>
      <c r="C92" s="30">
        <v>3069600</v>
      </c>
    </row>
    <row r="93" spans="1:3" ht="12" customHeight="1">
      <c r="A93" s="237" t="s">
        <v>10</v>
      </c>
      <c r="B93" s="51" t="s">
        <v>172</v>
      </c>
      <c r="C93" s="21">
        <v>461201</v>
      </c>
    </row>
    <row r="94" spans="1:3" ht="12" customHeight="1">
      <c r="A94" s="237" t="s">
        <v>12</v>
      </c>
      <c r="B94" s="51" t="s">
        <v>173</v>
      </c>
      <c r="C94" s="26">
        <v>1696856</v>
      </c>
    </row>
    <row r="95" spans="1:3" ht="12" customHeight="1">
      <c r="A95" s="237" t="s">
        <v>14</v>
      </c>
      <c r="B95" s="52" t="s">
        <v>174</v>
      </c>
      <c r="C95" s="26"/>
    </row>
    <row r="96" spans="1:3" ht="12" customHeight="1">
      <c r="A96" s="237" t="s">
        <v>175</v>
      </c>
      <c r="B96" s="53" t="s">
        <v>176</v>
      </c>
      <c r="C96" s="26">
        <v>615607</v>
      </c>
    </row>
    <row r="97" spans="1:3" ht="12" customHeight="1">
      <c r="A97" s="237" t="s">
        <v>18</v>
      </c>
      <c r="B97" s="51" t="s">
        <v>177</v>
      </c>
      <c r="C97" s="26"/>
    </row>
    <row r="98" spans="1:3" ht="12" customHeight="1">
      <c r="A98" s="237" t="s">
        <v>178</v>
      </c>
      <c r="B98" s="54" t="s">
        <v>179</v>
      </c>
      <c r="C98" s="26"/>
    </row>
    <row r="99" spans="1:3" ht="12" customHeight="1">
      <c r="A99" s="237" t="s">
        <v>180</v>
      </c>
      <c r="B99" s="55" t="s">
        <v>181</v>
      </c>
      <c r="C99" s="26"/>
    </row>
    <row r="100" spans="1:3" ht="12" customHeight="1">
      <c r="A100" s="237" t="s">
        <v>182</v>
      </c>
      <c r="B100" s="55" t="s">
        <v>183</v>
      </c>
      <c r="C100" s="26"/>
    </row>
    <row r="101" spans="1:3" ht="12" customHeight="1">
      <c r="A101" s="237" t="s">
        <v>184</v>
      </c>
      <c r="B101" s="54" t="s">
        <v>185</v>
      </c>
      <c r="C101" s="26">
        <v>575607</v>
      </c>
    </row>
    <row r="102" spans="1:3" ht="12" customHeight="1">
      <c r="A102" s="237" t="s">
        <v>186</v>
      </c>
      <c r="B102" s="54" t="s">
        <v>187</v>
      </c>
      <c r="C102" s="26"/>
    </row>
    <row r="103" spans="1:3" ht="12" customHeight="1">
      <c r="A103" s="237" t="s">
        <v>188</v>
      </c>
      <c r="B103" s="55" t="s">
        <v>189</v>
      </c>
      <c r="C103" s="26"/>
    </row>
    <row r="104" spans="1:3" ht="12" customHeight="1">
      <c r="A104" s="259" t="s">
        <v>190</v>
      </c>
      <c r="B104" s="57" t="s">
        <v>191</v>
      </c>
      <c r="C104" s="26"/>
    </row>
    <row r="105" spans="1:3" ht="12" customHeight="1">
      <c r="A105" s="237" t="s">
        <v>192</v>
      </c>
      <c r="B105" s="57" t="s">
        <v>193</v>
      </c>
      <c r="C105" s="26"/>
    </row>
    <row r="106" spans="1:3" ht="12" customHeight="1">
      <c r="A106" s="266" t="s">
        <v>194</v>
      </c>
      <c r="B106" s="59" t="s">
        <v>195</v>
      </c>
      <c r="C106" s="60">
        <v>40000</v>
      </c>
    </row>
    <row r="107" spans="1:3" ht="12" customHeight="1">
      <c r="A107" s="43" t="s">
        <v>20</v>
      </c>
      <c r="B107" s="61" t="s">
        <v>196</v>
      </c>
      <c r="C107" s="14"/>
    </row>
    <row r="108" spans="1:3" ht="12" customHeight="1">
      <c r="A108" s="235" t="s">
        <v>22</v>
      </c>
      <c r="B108" s="51" t="s">
        <v>197</v>
      </c>
      <c r="C108" s="18"/>
    </row>
    <row r="109" spans="1:3" ht="12" customHeight="1">
      <c r="A109" s="235" t="s">
        <v>24</v>
      </c>
      <c r="B109" s="62" t="s">
        <v>198</v>
      </c>
      <c r="C109" s="18"/>
    </row>
    <row r="110" spans="1:3" ht="12" customHeight="1">
      <c r="A110" s="235" t="s">
        <v>26</v>
      </c>
      <c r="B110" s="62" t="s">
        <v>199</v>
      </c>
      <c r="C110" s="21"/>
    </row>
    <row r="111" spans="1:3" ht="12" customHeight="1">
      <c r="A111" s="235" t="s">
        <v>28</v>
      </c>
      <c r="B111" s="62" t="s">
        <v>200</v>
      </c>
      <c r="C111" s="63"/>
    </row>
    <row r="112" spans="1:3" ht="12" customHeight="1">
      <c r="A112" s="235" t="s">
        <v>30</v>
      </c>
      <c r="B112" s="64" t="s">
        <v>201</v>
      </c>
      <c r="C112" s="63"/>
    </row>
    <row r="113" spans="1:3" ht="12" customHeight="1">
      <c r="A113" s="235" t="s">
        <v>32</v>
      </c>
      <c r="B113" s="65" t="s">
        <v>202</v>
      </c>
      <c r="C113" s="63"/>
    </row>
    <row r="114" spans="1:3" ht="12" customHeight="1">
      <c r="A114" s="235" t="s">
        <v>203</v>
      </c>
      <c r="B114" s="66" t="s">
        <v>204</v>
      </c>
      <c r="C114" s="63"/>
    </row>
    <row r="115" spans="1:3" ht="12" customHeight="1">
      <c r="A115" s="235" t="s">
        <v>205</v>
      </c>
      <c r="B115" s="55" t="s">
        <v>183</v>
      </c>
      <c r="C115" s="63"/>
    </row>
    <row r="116" spans="1:3" ht="12" customHeight="1">
      <c r="A116" s="235" t="s">
        <v>206</v>
      </c>
      <c r="B116" s="55" t="s">
        <v>207</v>
      </c>
      <c r="C116" s="63"/>
    </row>
    <row r="117" spans="1:3" ht="12" customHeight="1">
      <c r="A117" s="235" t="s">
        <v>208</v>
      </c>
      <c r="B117" s="55" t="s">
        <v>209</v>
      </c>
      <c r="C117" s="63"/>
    </row>
    <row r="118" spans="1:3" ht="12" customHeight="1">
      <c r="A118" s="235" t="s">
        <v>210</v>
      </c>
      <c r="B118" s="55" t="s">
        <v>189</v>
      </c>
      <c r="C118" s="63"/>
    </row>
    <row r="119" spans="1:3" ht="12" customHeight="1">
      <c r="A119" s="235" t="s">
        <v>211</v>
      </c>
      <c r="B119" s="55" t="s">
        <v>212</v>
      </c>
      <c r="C119" s="63"/>
    </row>
    <row r="120" spans="1:3" ht="12" customHeight="1">
      <c r="A120" s="259" t="s">
        <v>213</v>
      </c>
      <c r="B120" s="55" t="s">
        <v>214</v>
      </c>
      <c r="C120" s="67"/>
    </row>
    <row r="121" spans="1:3" ht="12" customHeight="1">
      <c r="A121" s="43" t="s">
        <v>34</v>
      </c>
      <c r="B121" s="13" t="s">
        <v>215</v>
      </c>
      <c r="C121" s="14"/>
    </row>
    <row r="122" spans="1:3" ht="12" customHeight="1">
      <c r="A122" s="235" t="s">
        <v>36</v>
      </c>
      <c r="B122" s="68" t="s">
        <v>216</v>
      </c>
      <c r="C122" s="18"/>
    </row>
    <row r="123" spans="1:3" ht="12" customHeight="1">
      <c r="A123" s="240" t="s">
        <v>38</v>
      </c>
      <c r="B123" s="62" t="s">
        <v>217</v>
      </c>
      <c r="C123" s="26"/>
    </row>
    <row r="124" spans="1:3" ht="12" customHeight="1">
      <c r="A124" s="43" t="s">
        <v>218</v>
      </c>
      <c r="B124" s="13" t="s">
        <v>219</v>
      </c>
      <c r="C124" s="14">
        <f>+C91+C107+C121</f>
        <v>5843264</v>
      </c>
    </row>
    <row r="125" spans="1:3" ht="12" customHeight="1">
      <c r="A125" s="43" t="s">
        <v>62</v>
      </c>
      <c r="B125" s="13" t="s">
        <v>220</v>
      </c>
      <c r="C125" s="14">
        <f>+C126+C127+C128</f>
        <v>0</v>
      </c>
    </row>
    <row r="126" spans="1:3" s="257" customFormat="1" ht="12" customHeight="1">
      <c r="A126" s="235" t="s">
        <v>64</v>
      </c>
      <c r="B126" s="68" t="s">
        <v>221</v>
      </c>
      <c r="C126" s="63"/>
    </row>
    <row r="127" spans="1:3" ht="12" customHeight="1">
      <c r="A127" s="235" t="s">
        <v>66</v>
      </c>
      <c r="B127" s="68" t="s">
        <v>222</v>
      </c>
      <c r="C127" s="63"/>
    </row>
    <row r="128" spans="1:3" ht="12" customHeight="1">
      <c r="A128" s="259" t="s">
        <v>68</v>
      </c>
      <c r="B128" s="69" t="s">
        <v>223</v>
      </c>
      <c r="C128" s="63"/>
    </row>
    <row r="129" spans="1:11" ht="12" customHeight="1">
      <c r="A129" s="43" t="s">
        <v>84</v>
      </c>
      <c r="B129" s="13" t="s">
        <v>224</v>
      </c>
      <c r="C129" s="14">
        <f>+C130+C131+C132+C133</f>
        <v>0</v>
      </c>
    </row>
    <row r="130" spans="1:11" ht="12" customHeight="1">
      <c r="A130" s="235" t="s">
        <v>86</v>
      </c>
      <c r="B130" s="68" t="s">
        <v>225</v>
      </c>
      <c r="C130" s="63"/>
    </row>
    <row r="131" spans="1:11" ht="12" customHeight="1">
      <c r="A131" s="235" t="s">
        <v>88</v>
      </c>
      <c r="B131" s="68" t="s">
        <v>226</v>
      </c>
      <c r="C131" s="63"/>
    </row>
    <row r="132" spans="1:11" ht="12" customHeight="1">
      <c r="A132" s="235" t="s">
        <v>90</v>
      </c>
      <c r="B132" s="68" t="s">
        <v>227</v>
      </c>
      <c r="C132" s="63"/>
    </row>
    <row r="133" spans="1:11" s="257" customFormat="1" ht="12" customHeight="1">
      <c r="A133" s="259" t="s">
        <v>92</v>
      </c>
      <c r="B133" s="69" t="s">
        <v>228</v>
      </c>
      <c r="C133" s="63"/>
    </row>
    <row r="134" spans="1:11" ht="12" customHeight="1">
      <c r="A134" s="43" t="s">
        <v>229</v>
      </c>
      <c r="B134" s="13" t="s">
        <v>230</v>
      </c>
      <c r="C134" s="14"/>
      <c r="K134" s="260"/>
    </row>
    <row r="135" spans="1:11">
      <c r="A135" s="235" t="s">
        <v>98</v>
      </c>
      <c r="B135" s="68" t="s">
        <v>231</v>
      </c>
      <c r="C135" s="63"/>
    </row>
    <row r="136" spans="1:11" ht="12" customHeight="1">
      <c r="A136" s="235" t="s">
        <v>100</v>
      </c>
      <c r="B136" s="68" t="s">
        <v>232</v>
      </c>
      <c r="C136" s="63"/>
    </row>
    <row r="137" spans="1:11" s="257" customFormat="1" ht="12" customHeight="1">
      <c r="A137" s="235" t="s">
        <v>102</v>
      </c>
      <c r="B137" s="68" t="s">
        <v>233</v>
      </c>
      <c r="C137" s="63"/>
    </row>
    <row r="138" spans="1:11" s="257" customFormat="1" ht="12" customHeight="1">
      <c r="A138" s="259" t="s">
        <v>104</v>
      </c>
      <c r="B138" s="69" t="s">
        <v>234</v>
      </c>
      <c r="C138" s="63"/>
    </row>
    <row r="139" spans="1:11" s="257" customFormat="1" ht="12" customHeight="1">
      <c r="A139" s="43" t="s">
        <v>106</v>
      </c>
      <c r="B139" s="13" t="s">
        <v>235</v>
      </c>
      <c r="C139" s="70">
        <f>+C140+C141+C142+C143</f>
        <v>0</v>
      </c>
    </row>
    <row r="140" spans="1:11" s="257" customFormat="1" ht="12" customHeight="1">
      <c r="A140" s="235" t="s">
        <v>108</v>
      </c>
      <c r="B140" s="68" t="s">
        <v>236</v>
      </c>
      <c r="C140" s="63"/>
    </row>
    <row r="141" spans="1:11" s="257" customFormat="1" ht="12" customHeight="1">
      <c r="A141" s="235" t="s">
        <v>110</v>
      </c>
      <c r="B141" s="68" t="s">
        <v>237</v>
      </c>
      <c r="C141" s="63"/>
    </row>
    <row r="142" spans="1:11" s="257" customFormat="1" ht="12" customHeight="1">
      <c r="A142" s="235" t="s">
        <v>112</v>
      </c>
      <c r="B142" s="68" t="s">
        <v>238</v>
      </c>
      <c r="C142" s="63"/>
    </row>
    <row r="143" spans="1:11" ht="12.75" customHeight="1">
      <c r="A143" s="235" t="s">
        <v>114</v>
      </c>
      <c r="B143" s="68" t="s">
        <v>239</v>
      </c>
      <c r="C143" s="63"/>
    </row>
    <row r="144" spans="1:11" ht="12" customHeight="1">
      <c r="A144" s="43" t="s">
        <v>116</v>
      </c>
      <c r="B144" s="13" t="s">
        <v>240</v>
      </c>
      <c r="C144" s="71">
        <f>+C125+C129+C134+C139</f>
        <v>0</v>
      </c>
    </row>
    <row r="145" spans="1:3" ht="15" customHeight="1">
      <c r="A145" s="261" t="s">
        <v>241</v>
      </c>
      <c r="B145" s="75" t="s">
        <v>242</v>
      </c>
      <c r="C145" s="71">
        <f>+C124+C144</f>
        <v>5843264</v>
      </c>
    </row>
    <row r="147" spans="1:3" ht="15" customHeight="1">
      <c r="A147" s="262" t="s">
        <v>384</v>
      </c>
      <c r="B147" s="263"/>
      <c r="C147" s="264">
        <v>1</v>
      </c>
    </row>
    <row r="148" spans="1:3" ht="14.25" customHeight="1">
      <c r="A148" s="262" t="s">
        <v>385</v>
      </c>
      <c r="B148" s="263"/>
      <c r="C148" s="264">
        <v>0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60" firstPageNumber="0" orientation="portrait" horizontalDpi="300" verticalDpi="300" r:id="rId1"/>
  <headerFooter alignWithMargins="0"/>
  <rowBreaks count="1" manualBreakCount="1"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enableFormatConditionsCalculation="0">
    <tabColor indexed="50"/>
  </sheetPr>
  <dimension ref="A1:O36"/>
  <sheetViews>
    <sheetView tabSelected="1" view="pageBreakPreview" workbookViewId="0">
      <selection activeCell="J45" sqref="J45"/>
    </sheetView>
  </sheetViews>
  <sheetFormatPr defaultColWidth="9.33203125" defaultRowHeight="15.6"/>
  <cols>
    <col min="1" max="1" width="4.77734375" style="268" customWidth="1"/>
    <col min="2" max="2" width="31.109375" style="269" customWidth="1"/>
    <col min="3" max="14" width="10.6640625" style="269" customWidth="1"/>
    <col min="15" max="15" width="12.6640625" style="268" customWidth="1"/>
    <col min="16" max="16" width="11.77734375" style="269" customWidth="1"/>
    <col min="17" max="16384" width="9.33203125" style="269"/>
  </cols>
  <sheetData>
    <row r="1" spans="1:15" ht="31.5" customHeight="1">
      <c r="A1" s="325" t="s">
        <v>398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</row>
    <row r="2" spans="1:15">
      <c r="O2" s="270" t="s">
        <v>2</v>
      </c>
    </row>
    <row r="3" spans="1:15" s="268" customFormat="1" ht="26.1" customHeight="1">
      <c r="A3" s="271" t="s">
        <v>337</v>
      </c>
      <c r="B3" s="272" t="s">
        <v>251</v>
      </c>
      <c r="C3" s="272" t="s">
        <v>399</v>
      </c>
      <c r="D3" s="272" t="s">
        <v>400</v>
      </c>
      <c r="E3" s="272" t="s">
        <v>401</v>
      </c>
      <c r="F3" s="272" t="s">
        <v>402</v>
      </c>
      <c r="G3" s="272" t="s">
        <v>403</v>
      </c>
      <c r="H3" s="272" t="s">
        <v>404</v>
      </c>
      <c r="I3" s="272" t="s">
        <v>405</v>
      </c>
      <c r="J3" s="272" t="s">
        <v>406</v>
      </c>
      <c r="K3" s="272" t="s">
        <v>407</v>
      </c>
      <c r="L3" s="272" t="s">
        <v>408</v>
      </c>
      <c r="M3" s="272" t="s">
        <v>409</v>
      </c>
      <c r="N3" s="272" t="s">
        <v>410</v>
      </c>
      <c r="O3" s="273" t="s">
        <v>411</v>
      </c>
    </row>
    <row r="4" spans="1:15" s="275" customFormat="1" ht="15" customHeight="1">
      <c r="A4" s="274" t="s">
        <v>6</v>
      </c>
      <c r="B4" s="326" t="s">
        <v>249</v>
      </c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</row>
    <row r="5" spans="1:15" s="275" customFormat="1">
      <c r="A5" s="276" t="s">
        <v>20</v>
      </c>
      <c r="B5" s="277" t="s">
        <v>252</v>
      </c>
      <c r="C5" s="278">
        <v>1885312</v>
      </c>
      <c r="D5" s="278">
        <v>1885312</v>
      </c>
      <c r="E5" s="278">
        <v>1885312</v>
      </c>
      <c r="F5" s="278">
        <v>1885312</v>
      </c>
      <c r="G5" s="278">
        <v>1885312</v>
      </c>
      <c r="H5" s="278">
        <v>1885312</v>
      </c>
      <c r="I5" s="278">
        <v>1885312</v>
      </c>
      <c r="J5" s="278">
        <v>1885312</v>
      </c>
      <c r="K5" s="278">
        <v>1885312</v>
      </c>
      <c r="L5" s="278">
        <v>1885312</v>
      </c>
      <c r="M5" s="278">
        <v>1885312</v>
      </c>
      <c r="N5" s="278">
        <v>1885313</v>
      </c>
      <c r="O5" s="279">
        <v>22623745</v>
      </c>
    </row>
    <row r="6" spans="1:15" s="284" customFormat="1">
      <c r="A6" s="280" t="s">
        <v>34</v>
      </c>
      <c r="B6" s="281" t="s">
        <v>412</v>
      </c>
      <c r="C6" s="282">
        <v>170400</v>
      </c>
      <c r="D6" s="282">
        <v>170400</v>
      </c>
      <c r="E6" s="282">
        <v>170400</v>
      </c>
      <c r="F6" s="282">
        <v>170600</v>
      </c>
      <c r="G6" s="282">
        <v>170400</v>
      </c>
      <c r="H6" s="282">
        <v>170400</v>
      </c>
      <c r="I6" s="282">
        <v>170400</v>
      </c>
      <c r="J6" s="282">
        <v>170400</v>
      </c>
      <c r="K6" s="282">
        <v>170400</v>
      </c>
      <c r="L6" s="282">
        <v>170400</v>
      </c>
      <c r="M6" s="282">
        <v>170400</v>
      </c>
      <c r="N6" s="282">
        <v>170400</v>
      </c>
      <c r="O6" s="283">
        <v>2045000</v>
      </c>
    </row>
    <row r="7" spans="1:15" s="284" customFormat="1">
      <c r="A7" s="280" t="s">
        <v>218</v>
      </c>
      <c r="B7" s="285" t="s">
        <v>413</v>
      </c>
      <c r="C7" s="286"/>
      <c r="D7" s="286"/>
      <c r="E7" s="286"/>
      <c r="F7" s="286">
        <v>2264349</v>
      </c>
      <c r="G7" s="286"/>
      <c r="H7" s="286"/>
      <c r="I7" s="286"/>
      <c r="J7" s="286"/>
      <c r="K7" s="286"/>
      <c r="L7" s="286"/>
      <c r="M7" s="286"/>
      <c r="N7" s="286"/>
      <c r="O7" s="287">
        <v>2264349</v>
      </c>
    </row>
    <row r="8" spans="1:15" s="284" customFormat="1" ht="14.1" customHeight="1">
      <c r="A8" s="280" t="s">
        <v>62</v>
      </c>
      <c r="B8" s="288" t="s">
        <v>257</v>
      </c>
      <c r="C8" s="282"/>
      <c r="D8" s="282"/>
      <c r="E8" s="282">
        <v>375000</v>
      </c>
      <c r="F8" s="282"/>
      <c r="G8" s="282"/>
      <c r="H8" s="282"/>
      <c r="I8" s="282"/>
      <c r="J8" s="282"/>
      <c r="K8" s="282">
        <v>375000</v>
      </c>
      <c r="L8" s="282"/>
      <c r="M8" s="282"/>
      <c r="N8" s="282">
        <v>10000</v>
      </c>
      <c r="O8" s="283">
        <v>760000</v>
      </c>
    </row>
    <row r="9" spans="1:15" s="284" customFormat="1" ht="14.1" customHeight="1">
      <c r="A9" s="280" t="s">
        <v>84</v>
      </c>
      <c r="B9" s="288" t="s">
        <v>414</v>
      </c>
      <c r="C9" s="282"/>
      <c r="D9" s="282"/>
      <c r="E9" s="282"/>
      <c r="F9" s="282"/>
      <c r="G9" s="282"/>
      <c r="H9" s="282"/>
      <c r="I9" s="282"/>
      <c r="J9" s="282">
        <v>15000</v>
      </c>
      <c r="K9" s="282"/>
      <c r="L9" s="282">
        <v>150000</v>
      </c>
      <c r="M9" s="282">
        <v>70000</v>
      </c>
      <c r="N9" s="282"/>
      <c r="O9" s="283">
        <v>235000</v>
      </c>
    </row>
    <row r="10" spans="1:15" s="284" customFormat="1" ht="14.1" customHeight="1">
      <c r="A10" s="280" t="s">
        <v>229</v>
      </c>
      <c r="B10" s="288" t="s">
        <v>306</v>
      </c>
      <c r="C10" s="282"/>
      <c r="D10" s="282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3"/>
    </row>
    <row r="11" spans="1:15" s="284" customFormat="1" ht="14.1" customHeight="1">
      <c r="A11" s="280" t="s">
        <v>106</v>
      </c>
      <c r="B11" s="288" t="s">
        <v>258</v>
      </c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3"/>
    </row>
    <row r="12" spans="1:15" s="284" customFormat="1">
      <c r="A12" s="280" t="s">
        <v>116</v>
      </c>
      <c r="B12" s="281" t="s">
        <v>415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3"/>
    </row>
    <row r="13" spans="1:15" s="284" customFormat="1" ht="14.1" customHeight="1">
      <c r="A13" s="280" t="s">
        <v>241</v>
      </c>
      <c r="B13" s="288" t="s">
        <v>416</v>
      </c>
      <c r="C13" s="282"/>
      <c r="D13" s="282"/>
      <c r="E13" s="282"/>
      <c r="F13" s="282">
        <v>5843264</v>
      </c>
      <c r="G13" s="282"/>
      <c r="H13" s="282"/>
      <c r="I13" s="282"/>
      <c r="J13" s="282"/>
      <c r="K13" s="282"/>
      <c r="L13" s="282"/>
      <c r="M13" s="282"/>
      <c r="N13" s="282"/>
      <c r="O13" s="283">
        <v>5843264</v>
      </c>
    </row>
    <row r="14" spans="1:15" s="275" customFormat="1" ht="15.9" customHeight="1">
      <c r="A14" s="274" t="s">
        <v>261</v>
      </c>
      <c r="B14" s="289" t="s">
        <v>417</v>
      </c>
      <c r="C14" s="290">
        <f t="shared" ref="C14:O14" si="0">SUM(C5:C13)</f>
        <v>2055712</v>
      </c>
      <c r="D14" s="290">
        <f t="shared" si="0"/>
        <v>2055712</v>
      </c>
      <c r="E14" s="290">
        <f t="shared" si="0"/>
        <v>2430712</v>
      </c>
      <c r="F14" s="290">
        <f t="shared" si="0"/>
        <v>10163525</v>
      </c>
      <c r="G14" s="290">
        <f t="shared" si="0"/>
        <v>2055712</v>
      </c>
      <c r="H14" s="290">
        <f t="shared" si="0"/>
        <v>2055712</v>
      </c>
      <c r="I14" s="290">
        <f t="shared" si="0"/>
        <v>2055712</v>
      </c>
      <c r="J14" s="290">
        <f t="shared" si="0"/>
        <v>2070712</v>
      </c>
      <c r="K14" s="290">
        <f t="shared" si="0"/>
        <v>2430712</v>
      </c>
      <c r="L14" s="290">
        <f t="shared" si="0"/>
        <v>2205712</v>
      </c>
      <c r="M14" s="290">
        <f t="shared" si="0"/>
        <v>2125712</v>
      </c>
      <c r="N14" s="290">
        <f t="shared" si="0"/>
        <v>2065713</v>
      </c>
      <c r="O14" s="291">
        <f t="shared" si="0"/>
        <v>33771358</v>
      </c>
    </row>
    <row r="15" spans="1:15" s="275" customFormat="1" ht="15.9" customHeight="1">
      <c r="A15" s="274"/>
      <c r="B15" s="292"/>
      <c r="C15" s="293"/>
      <c r="D15" s="293"/>
      <c r="E15" s="293"/>
      <c r="F15" s="293"/>
      <c r="G15" s="293"/>
      <c r="H15" s="293"/>
      <c r="I15" s="293"/>
      <c r="J15" s="293"/>
      <c r="K15" s="293"/>
      <c r="L15" s="293"/>
      <c r="M15" s="293"/>
      <c r="N15" s="293"/>
      <c r="O15" s="294"/>
    </row>
    <row r="16" spans="1:15" s="275" customFormat="1" ht="15" customHeight="1">
      <c r="A16" s="274" t="s">
        <v>262</v>
      </c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</row>
    <row r="17" spans="1:15" s="284" customFormat="1" ht="14.1" customHeight="1">
      <c r="A17" s="295" t="s">
        <v>263</v>
      </c>
      <c r="B17" s="296" t="s">
        <v>253</v>
      </c>
      <c r="C17" s="286">
        <v>903953</v>
      </c>
      <c r="D17" s="286">
        <v>903953</v>
      </c>
      <c r="E17" s="286">
        <v>903953</v>
      </c>
      <c r="F17" s="286">
        <v>903953</v>
      </c>
      <c r="G17" s="286">
        <v>903953</v>
      </c>
      <c r="H17" s="286">
        <v>903953</v>
      </c>
      <c r="I17" s="286">
        <v>903953</v>
      </c>
      <c r="J17" s="286">
        <v>903953</v>
      </c>
      <c r="K17" s="286">
        <v>903953</v>
      </c>
      <c r="L17" s="286">
        <v>903953</v>
      </c>
      <c r="M17" s="286">
        <v>903953</v>
      </c>
      <c r="N17" s="286">
        <v>903957</v>
      </c>
      <c r="O17" s="287">
        <v>10847440</v>
      </c>
    </row>
    <row r="18" spans="1:15" s="284" customFormat="1" ht="27" customHeight="1">
      <c r="A18" s="280" t="s">
        <v>266</v>
      </c>
      <c r="B18" s="281" t="s">
        <v>172</v>
      </c>
      <c r="C18" s="282">
        <v>125438</v>
      </c>
      <c r="D18" s="282">
        <v>125438</v>
      </c>
      <c r="E18" s="282">
        <v>125438</v>
      </c>
      <c r="F18" s="282">
        <v>125438</v>
      </c>
      <c r="G18" s="282">
        <v>125438</v>
      </c>
      <c r="H18" s="282">
        <v>125438</v>
      </c>
      <c r="I18" s="282">
        <v>125438</v>
      </c>
      <c r="J18" s="282">
        <v>125438</v>
      </c>
      <c r="K18" s="282">
        <v>125438</v>
      </c>
      <c r="L18" s="282">
        <v>125438</v>
      </c>
      <c r="M18" s="282">
        <v>125438</v>
      </c>
      <c r="N18" s="282">
        <v>125440</v>
      </c>
      <c r="O18" s="283">
        <v>1505258</v>
      </c>
    </row>
    <row r="19" spans="1:15" s="284" customFormat="1" ht="14.1" customHeight="1">
      <c r="A19" s="280" t="s">
        <v>269</v>
      </c>
      <c r="B19" s="288" t="s">
        <v>173</v>
      </c>
      <c r="C19" s="282">
        <v>630833</v>
      </c>
      <c r="D19" s="282">
        <v>630833</v>
      </c>
      <c r="E19" s="282">
        <v>630833</v>
      </c>
      <c r="F19" s="282">
        <v>630833</v>
      </c>
      <c r="G19" s="282">
        <v>630833</v>
      </c>
      <c r="H19" s="282">
        <v>630833</v>
      </c>
      <c r="I19" s="282">
        <v>630833</v>
      </c>
      <c r="J19" s="282">
        <v>630833</v>
      </c>
      <c r="K19" s="282">
        <v>630833</v>
      </c>
      <c r="L19" s="282">
        <v>630833</v>
      </c>
      <c r="M19" s="282">
        <v>630833</v>
      </c>
      <c r="N19" s="282">
        <v>630837</v>
      </c>
      <c r="O19" s="283">
        <v>7570000</v>
      </c>
    </row>
    <row r="20" spans="1:15" s="284" customFormat="1" ht="14.1" customHeight="1">
      <c r="A20" s="280" t="s">
        <v>272</v>
      </c>
      <c r="B20" s="288" t="s">
        <v>174</v>
      </c>
      <c r="C20" s="282">
        <v>150000</v>
      </c>
      <c r="D20" s="282">
        <v>150000</v>
      </c>
      <c r="E20" s="282">
        <v>150000</v>
      </c>
      <c r="F20" s="282">
        <v>150000</v>
      </c>
      <c r="G20" s="282">
        <v>150000</v>
      </c>
      <c r="H20" s="282">
        <v>150000</v>
      </c>
      <c r="I20" s="282">
        <v>150000</v>
      </c>
      <c r="J20" s="282">
        <v>750000</v>
      </c>
      <c r="K20" s="282">
        <v>150000</v>
      </c>
      <c r="L20" s="282">
        <v>150000</v>
      </c>
      <c r="M20" s="282">
        <v>150000</v>
      </c>
      <c r="N20" s="282">
        <v>750000</v>
      </c>
      <c r="O20" s="283">
        <v>3000000</v>
      </c>
    </row>
    <row r="21" spans="1:15" s="284" customFormat="1" ht="14.1" customHeight="1">
      <c r="A21" s="280" t="s">
        <v>275</v>
      </c>
      <c r="B21" s="288" t="s">
        <v>418</v>
      </c>
      <c r="C21" s="282"/>
      <c r="D21" s="282"/>
      <c r="E21" s="282">
        <v>287804</v>
      </c>
      <c r="F21" s="282"/>
      <c r="G21" s="282"/>
      <c r="H21" s="282"/>
      <c r="I21" s="282">
        <v>287803</v>
      </c>
      <c r="J21" s="282"/>
      <c r="K21" s="282"/>
      <c r="L21" s="282"/>
      <c r="M21" s="282"/>
      <c r="N21" s="282">
        <v>40000</v>
      </c>
      <c r="O21" s="283">
        <v>615607</v>
      </c>
    </row>
    <row r="22" spans="1:15" s="284" customFormat="1" ht="14.1" customHeight="1">
      <c r="A22" s="280" t="s">
        <v>278</v>
      </c>
      <c r="B22" s="288" t="s">
        <v>197</v>
      </c>
      <c r="C22" s="282"/>
      <c r="D22" s="282"/>
      <c r="E22" s="282">
        <v>2663941</v>
      </c>
      <c r="F22" s="282"/>
      <c r="G22" s="282"/>
      <c r="H22" s="282"/>
      <c r="I22" s="282"/>
      <c r="J22" s="282"/>
      <c r="K22" s="282"/>
      <c r="L22" s="282"/>
      <c r="M22" s="282"/>
      <c r="N22" s="282"/>
      <c r="O22" s="283">
        <v>2663941</v>
      </c>
    </row>
    <row r="23" spans="1:15" s="284" customFormat="1">
      <c r="A23" s="280" t="s">
        <v>281</v>
      </c>
      <c r="B23" s="281" t="s">
        <v>199</v>
      </c>
      <c r="C23" s="282"/>
      <c r="D23" s="282"/>
      <c r="E23" s="282"/>
      <c r="F23" s="282">
        <v>4490741</v>
      </c>
      <c r="G23" s="282"/>
      <c r="H23" s="282"/>
      <c r="I23" s="282"/>
      <c r="J23" s="282"/>
      <c r="K23" s="282"/>
      <c r="L23" s="282"/>
      <c r="M23" s="282"/>
      <c r="N23" s="282"/>
      <c r="O23" s="283">
        <v>4490741</v>
      </c>
    </row>
    <row r="24" spans="1:15" s="284" customFormat="1" ht="14.1" customHeight="1">
      <c r="A24" s="280" t="s">
        <v>284</v>
      </c>
      <c r="B24" s="288" t="s">
        <v>201</v>
      </c>
      <c r="C24" s="282"/>
      <c r="D24" s="282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3"/>
    </row>
    <row r="25" spans="1:15" s="284" customFormat="1" ht="14.1" customHeight="1">
      <c r="A25" s="280">
        <v>21</v>
      </c>
      <c r="B25" s="288" t="s">
        <v>260</v>
      </c>
      <c r="C25" s="282"/>
      <c r="D25" s="282"/>
      <c r="E25" s="282"/>
      <c r="F25" s="282"/>
      <c r="G25" s="282"/>
      <c r="H25" s="282"/>
      <c r="I25" s="282">
        <v>2173421</v>
      </c>
      <c r="J25" s="282"/>
      <c r="K25" s="282"/>
      <c r="L25" s="282"/>
      <c r="M25" s="282"/>
      <c r="N25" s="282"/>
      <c r="O25" s="283">
        <v>2173421</v>
      </c>
    </row>
    <row r="26" spans="1:15" s="284" customFormat="1" ht="14.1" customHeight="1">
      <c r="A26" s="280">
        <v>22</v>
      </c>
      <c r="B26" s="288" t="s">
        <v>419</v>
      </c>
      <c r="C26" s="282">
        <v>904950</v>
      </c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3">
        <v>904950</v>
      </c>
    </row>
    <row r="27" spans="1:15" s="275" customFormat="1" ht="15.9" customHeight="1">
      <c r="A27" s="297">
        <v>23</v>
      </c>
      <c r="B27" s="289" t="s">
        <v>420</v>
      </c>
      <c r="C27" s="290">
        <f t="shared" ref="C27:O27" si="1">SUM(C17:C26)</f>
        <v>2715174</v>
      </c>
      <c r="D27" s="290">
        <f t="shared" si="1"/>
        <v>1810224</v>
      </c>
      <c r="E27" s="290">
        <f t="shared" si="1"/>
        <v>4761969</v>
      </c>
      <c r="F27" s="290">
        <f t="shared" si="1"/>
        <v>6300965</v>
      </c>
      <c r="G27" s="290">
        <f t="shared" si="1"/>
        <v>1810224</v>
      </c>
      <c r="H27" s="290">
        <f t="shared" si="1"/>
        <v>1810224</v>
      </c>
      <c r="I27" s="290">
        <f t="shared" si="1"/>
        <v>4271448</v>
      </c>
      <c r="J27" s="290">
        <f t="shared" si="1"/>
        <v>2410224</v>
      </c>
      <c r="K27" s="290">
        <f t="shared" si="1"/>
        <v>1810224</v>
      </c>
      <c r="L27" s="290">
        <f t="shared" si="1"/>
        <v>1810224</v>
      </c>
      <c r="M27" s="290">
        <f t="shared" si="1"/>
        <v>1810224</v>
      </c>
      <c r="N27" s="290">
        <f t="shared" si="1"/>
        <v>2450234</v>
      </c>
      <c r="O27" s="291">
        <f t="shared" si="1"/>
        <v>33771358</v>
      </c>
    </row>
    <row r="28" spans="1:15">
      <c r="A28" s="297"/>
      <c r="B28" s="298"/>
      <c r="C28" s="299">
        <v>-659462</v>
      </c>
      <c r="D28" s="299">
        <v>245488</v>
      </c>
      <c r="E28" s="299">
        <v>-2331257</v>
      </c>
      <c r="F28" s="299">
        <v>3862560</v>
      </c>
      <c r="G28" s="299">
        <v>245488</v>
      </c>
      <c r="H28" s="299">
        <v>245488</v>
      </c>
      <c r="I28" s="299">
        <v>-2215736</v>
      </c>
      <c r="J28" s="299">
        <v>-339512</v>
      </c>
      <c r="K28" s="299">
        <v>620488</v>
      </c>
      <c r="L28" s="299">
        <v>395488</v>
      </c>
      <c r="M28" s="299">
        <v>315488</v>
      </c>
      <c r="N28" s="299">
        <v>-384521</v>
      </c>
      <c r="O28" s="300">
        <f>SUM(C28:N28)</f>
        <v>0</v>
      </c>
    </row>
    <row r="35" spans="2:15">
      <c r="B35" s="301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3"/>
    </row>
    <row r="36" spans="2:15">
      <c r="B36" s="301"/>
      <c r="C36" s="301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4"/>
    </row>
  </sheetData>
  <sheetProtection selectLockedCells="1" selectUnlockedCells="1"/>
  <mergeCells count="3">
    <mergeCell ref="A1:O1"/>
    <mergeCell ref="B4:O4"/>
    <mergeCell ref="B16:O16"/>
  </mergeCells>
  <printOptions horizontalCentered="1"/>
  <pageMargins left="0.39374999999999999" right="0.39374999999999999" top="1.0625" bottom="0.98402777777777772" header="0.78749999999999998" footer="0.51180555555555551"/>
  <pageSetup paperSize="9" scale="88" firstPageNumber="0" orientation="landscape" horizontalDpi="300" verticalDpi="300" r:id="rId1"/>
  <headerFooter alignWithMargins="0">
    <oddHeader>&amp;R&amp;"Times New Roman CE,Félkövér dőlt"&amp;11 1. számú tájékoztató tábla az 1/2021.(III.05.)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12</vt:i4>
      </vt:variant>
    </vt:vector>
  </HeadingPairs>
  <TitlesOfParts>
    <vt:vector size="25" baseType="lpstr">
      <vt:lpstr>1.1.sz.mell.</vt:lpstr>
      <vt:lpstr>2.1.sz.mell  </vt:lpstr>
      <vt:lpstr>2.2.sz.mell  </vt:lpstr>
      <vt:lpstr>3.sz.mell.  </vt:lpstr>
      <vt:lpstr>4.sz.mell.</vt:lpstr>
      <vt:lpstr>5.sz.mell.</vt:lpstr>
      <vt:lpstr>6.sz.mell.</vt:lpstr>
      <vt:lpstr>7.sz.mell.</vt:lpstr>
      <vt:lpstr>8.1.1. sz. mell</vt:lpstr>
      <vt:lpstr>8.1.2. sz. mell </vt:lpstr>
      <vt:lpstr>8.1.3. sz. mell  </vt:lpstr>
      <vt:lpstr>8.1.4. sz. mell   </vt:lpstr>
      <vt:lpstr>1.sz tájékoztató t.</vt:lpstr>
      <vt:lpstr>'1.1.sz.mell.'!Excel_BuiltIn_Print_Area</vt:lpstr>
      <vt:lpstr>'8.1.1. sz. mell'!Excel_BuiltIn_Print_Area</vt:lpstr>
      <vt:lpstr>'8.1.1. sz. mell'!Excel_BuiltIn_Print_Titles</vt:lpstr>
      <vt:lpstr>'8.1.2. sz. mell '!Excel_BuiltIn_Print_Titles</vt:lpstr>
      <vt:lpstr>'8.1.3. sz. mell  '!Excel_BuiltIn_Print_Titles</vt:lpstr>
      <vt:lpstr>'8.1.4. sz. mell   '!Excel_BuiltIn_Print_Titles</vt:lpstr>
      <vt:lpstr>'8.1.1. sz. mell'!Nyomtatási_cím</vt:lpstr>
      <vt:lpstr>'8.1.2. sz. mell '!Nyomtatási_cím</vt:lpstr>
      <vt:lpstr>'8.1.3. sz. mell  '!Nyomtatási_cím</vt:lpstr>
      <vt:lpstr>'8.1.4. sz. mell   '!Nyomtatási_cím</vt:lpstr>
      <vt:lpstr>'1.1.sz.mell.'!Nyomtatási_terület</vt:lpstr>
      <vt:lpstr>'8.1.1. sz. mell'!Nyomtatási_terület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2021-05-20T13:42:17Z</dcterms:created>
  <dcterms:modified xsi:type="dcterms:W3CDTF">2021-05-20T13:42:30Z</dcterms:modified>
</cp:coreProperties>
</file>