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11.1.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1" i="1" l="1"/>
  <c r="D81" i="1"/>
  <c r="F81" i="1" s="1"/>
  <c r="C81" i="1"/>
  <c r="E80" i="1"/>
  <c r="D80" i="1"/>
  <c r="F80" i="1" s="1"/>
  <c r="C80" i="1"/>
  <c r="E79" i="1"/>
  <c r="D79" i="1"/>
  <c r="F79" i="1" s="1"/>
  <c r="C79" i="1"/>
  <c r="E77" i="1"/>
  <c r="E83" i="1" s="1"/>
  <c r="D77" i="1"/>
  <c r="F77" i="1" s="1"/>
  <c r="C77" i="1"/>
  <c r="C83" i="1" s="1"/>
  <c r="C86" i="1" s="1"/>
  <c r="E75" i="1"/>
  <c r="D75" i="1"/>
  <c r="F75" i="1" s="1"/>
  <c r="C75" i="1"/>
  <c r="E74" i="1"/>
  <c r="D74" i="1"/>
  <c r="F74" i="1" s="1"/>
  <c r="C74" i="1"/>
  <c r="E68" i="1"/>
  <c r="D68" i="1"/>
  <c r="F68" i="1" s="1"/>
  <c r="C68" i="1"/>
  <c r="E67" i="1"/>
  <c r="D67" i="1"/>
  <c r="F67" i="1" s="1"/>
  <c r="C67" i="1"/>
  <c r="E66" i="1"/>
  <c r="D66" i="1"/>
  <c r="F66" i="1" s="1"/>
  <c r="C66" i="1"/>
  <c r="E64" i="1"/>
  <c r="D64" i="1"/>
  <c r="F64" i="1" s="1"/>
  <c r="C64" i="1"/>
  <c r="E61" i="1"/>
  <c r="D61" i="1"/>
  <c r="F61" i="1" s="1"/>
  <c r="C61" i="1"/>
  <c r="E60" i="1"/>
  <c r="D60" i="1"/>
  <c r="F60" i="1" s="1"/>
  <c r="C60" i="1"/>
  <c r="E59" i="1"/>
  <c r="D59" i="1"/>
  <c r="F59" i="1" s="1"/>
  <c r="C59" i="1"/>
  <c r="E58" i="1"/>
  <c r="E76" i="1" s="1"/>
  <c r="D58" i="1"/>
  <c r="D76" i="1" s="1"/>
  <c r="C58" i="1"/>
  <c r="C76" i="1" s="1"/>
  <c r="E45" i="1"/>
  <c r="D45" i="1"/>
  <c r="F45" i="1" s="1"/>
  <c r="C45" i="1"/>
  <c r="E43" i="1"/>
  <c r="D43" i="1"/>
  <c r="F43" i="1" s="1"/>
  <c r="C43" i="1"/>
  <c r="E42" i="1"/>
  <c r="D42" i="1"/>
  <c r="F42" i="1" s="1"/>
  <c r="C42" i="1"/>
  <c r="E41" i="1"/>
  <c r="D41" i="1"/>
  <c r="F41" i="1" s="1"/>
  <c r="C41" i="1"/>
  <c r="E40" i="1"/>
  <c r="E49" i="1" s="1"/>
  <c r="D40" i="1"/>
  <c r="D49" i="1" s="1"/>
  <c r="C40" i="1"/>
  <c r="C49" i="1" s="1"/>
  <c r="E35" i="1"/>
  <c r="D35" i="1"/>
  <c r="F35" i="1" s="1"/>
  <c r="C35" i="1"/>
  <c r="E33" i="1"/>
  <c r="D33" i="1"/>
  <c r="F33" i="1" s="1"/>
  <c r="C33" i="1"/>
  <c r="E31" i="1"/>
  <c r="D31" i="1"/>
  <c r="F31" i="1" s="1"/>
  <c r="C31" i="1"/>
  <c r="E28" i="1"/>
  <c r="D28" i="1"/>
  <c r="F28" i="1" s="1"/>
  <c r="C28" i="1"/>
  <c r="E21" i="1"/>
  <c r="D21" i="1"/>
  <c r="F21" i="1" s="1"/>
  <c r="C21" i="1"/>
  <c r="E20" i="1"/>
  <c r="D20" i="1"/>
  <c r="F20" i="1" s="1"/>
  <c r="C20" i="1"/>
  <c r="E19" i="1"/>
  <c r="D19" i="1"/>
  <c r="F19" i="1" s="1"/>
  <c r="C19" i="1"/>
  <c r="E18" i="1"/>
  <c r="D18" i="1"/>
  <c r="F18" i="1" s="1"/>
  <c r="C18" i="1"/>
  <c r="E15" i="1"/>
  <c r="D15" i="1"/>
  <c r="F15" i="1" s="1"/>
  <c r="C15" i="1"/>
  <c r="E13" i="1"/>
  <c r="D13" i="1"/>
  <c r="F13" i="1" s="1"/>
  <c r="C13" i="1"/>
  <c r="E9" i="1"/>
  <c r="E39" i="1" s="1"/>
  <c r="E52" i="1" s="1"/>
  <c r="D9" i="1"/>
  <c r="F9" i="1" s="1"/>
  <c r="C9" i="1"/>
  <c r="C39" i="1" s="1"/>
  <c r="C52" i="1" s="1"/>
  <c r="F83" i="1" l="1"/>
  <c r="F86" i="1" s="1"/>
  <c r="E86" i="1"/>
  <c r="F39" i="1"/>
  <c r="D39" i="1"/>
  <c r="D52" i="1" s="1"/>
  <c r="D83" i="1"/>
  <c r="D86" i="1" s="1"/>
  <c r="F40" i="1"/>
  <c r="F49" i="1" s="1"/>
  <c r="F58" i="1"/>
  <c r="F76" i="1" s="1"/>
  <c r="F52" i="1" l="1"/>
  <c r="H86" i="1" s="1"/>
</calcChain>
</file>

<file path=xl/sharedStrings.xml><?xml version="1.0" encoding="utf-8"?>
<sst xmlns="http://schemas.openxmlformats.org/spreadsheetml/2006/main" count="170" uniqueCount="124">
  <si>
    <t>2018.évi eredeti előirányzat</t>
  </si>
  <si>
    <t>2018.évi módosított előirányzat V.31.</t>
  </si>
  <si>
    <t>Módosítási javaslat</t>
  </si>
  <si>
    <t>2018.évi módosított előirányzat VIII.31.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</si>
  <si>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</si>
  <si>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</si>
  <si>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</si>
  <si>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</si>
  <si>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</si>
  <si>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</si>
  <si>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</si>
  <si>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</si>
  <si>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</si>
  <si>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</si>
  <si>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 bevételei</t>
  </si>
  <si>
    <t>Elvonások és befizetések</t>
  </si>
  <si>
    <t>Beruházások</t>
  </si>
  <si>
    <t>Felújítások</t>
  </si>
  <si>
    <t>Költségvetési kiadások</t>
  </si>
  <si>
    <t>Belföldi értékpapírok kiadásai</t>
  </si>
  <si>
    <t>Belföldi értékpapírok bevételei</t>
  </si>
  <si>
    <t>Dologi kiadások</t>
  </si>
  <si>
    <t>Tartalékok</t>
  </si>
  <si>
    <t>Működési célú átvett pénzeszközök</t>
  </si>
  <si>
    <t>Egyéb közhatalmi bevételek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</si>
  <si>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</si>
  <si>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</si>
  <si>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</si>
  <si>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</si>
  <si>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</si>
  <si>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</si>
  <si>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</si>
  <si>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</si>
  <si>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</si>
  <si>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Egyéb sajátos forrásoldali elszámolások, kötelezettség jellegű sajátos elszámolások</t>
  </si>
  <si>
    <t>20.</t>
  </si>
  <si>
    <t>Egyéb felh.célú támogatások ÁH-n belülre</t>
  </si>
  <si>
    <t>Egyéb felh.célú támogatások ÁH-n kívülre</t>
  </si>
  <si>
    <t>Egyéb sajátos eszközoldali elszámolások, követelés jellegű sajátos elszámolások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</si>
  <si>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</si>
  <si>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</si>
  <si>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</si>
  <si>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</si>
  <si>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</si>
  <si>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</si>
  <si>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</si>
  <si>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</si>
  <si>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</si>
  <si>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</si>
  <si>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</si>
  <si>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</si>
  <si>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</si>
  <si>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</si>
  <si>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</si>
  <si>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</si>
  <si>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</si>
  <si>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</si>
  <si>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</si>
  <si>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</si>
  <si>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</si>
  <si>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</si>
  <si>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</si>
  <si>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</si>
  <si>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Sor-szám</t>
  </si>
  <si>
    <t>Finanszírozási kiadások összesen</t>
  </si>
  <si>
    <t>"11. melléklet a  4/2018.(II.28.)önkormányzati rendelethez"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</si>
  <si>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</si>
  <si>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</si>
  <si>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</si>
  <si>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</si>
  <si>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</si>
  <si>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Egyéb működési célú támogatások ÁH-n kivülről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</si>
  <si>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</si>
  <si>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</si>
  <si>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</si>
  <si>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</si>
  <si>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</si>
  <si>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Termékek és szolgáltatások adói</t>
  </si>
  <si>
    <t>Készletértékesítés ellenértéke</t>
  </si>
  <si>
    <t>Szolgáltatások ellenértéke</t>
  </si>
  <si>
    <t>Közvetített szolgáltatások ellenértéke</t>
  </si>
  <si>
    <t>Tulajdonosi bevétel</t>
  </si>
  <si>
    <t>Ellátási díjak</t>
  </si>
  <si>
    <t>Kiszámlázott ÁFA és ÁFA visszatérülés</t>
  </si>
  <si>
    <t>Kamatbevételek</t>
  </si>
  <si>
    <t>Biztosító által fizetett kártérítés</t>
  </si>
  <si>
    <t>Működési célú visszatérítendő támog., kölcsönök visszatérülése ÁH-on kívülről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</si>
  <si>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</si>
  <si>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</si>
  <si>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</si>
  <si>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</si>
  <si>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</si>
  <si>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Előző évi pénzmaradvány igénybevétel finanszírozási</t>
  </si>
  <si>
    <t>Államháztartáson belüli megelőlegezés</t>
  </si>
  <si>
    <t>Betét megszüntetés</t>
  </si>
  <si>
    <t>Irányító szervtől kapott támogatás működési</t>
  </si>
  <si>
    <t>Irányító szervtől kapott támogatás felhalmozási</t>
  </si>
  <si>
    <t>Egyéb finanszírozási bevételek</t>
  </si>
  <si>
    <t>Finanszírozási bevételek összesen</t>
  </si>
  <si>
    <t>Korrigált nyitó pénzeszköz</t>
  </si>
  <si>
    <t>Bevételi előirányzatok összesen:</t>
  </si>
  <si>
    <t>Kiadási előirányzatok eFt-ban</t>
  </si>
  <si>
    <t>Személyi juttatás</t>
  </si>
  <si>
    <t>Munkáltatót terhelő jár. és szoc. hj. adó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</si>
  <si>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</si>
  <si>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</si>
  <si>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</si>
  <si>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</si>
  <si>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</si>
  <si>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</si>
  <si>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</si>
  <si>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</si>
  <si>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</si>
  <si>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</si>
  <si>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</si>
  <si>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</si>
  <si>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Betét elhelyezés</t>
  </si>
  <si>
    <t>Záró pénzeszköz</t>
  </si>
  <si>
    <t>Kiadási előirányzat összesen:</t>
  </si>
  <si>
    <t>1. Önkormányzat</t>
  </si>
  <si>
    <t>Bevételi előirányzatok Ft-ban</t>
  </si>
  <si>
    <t>Egyéb működési bevételek</t>
  </si>
  <si>
    <t xml:space="preserve">Tárgyi eszk., immater. javak  értékesítése </t>
  </si>
  <si>
    <t>11. 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</si>
</sst>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5">
    <xf numFmtId="0" fontId="0" fillId="0" borderId="0" xfId="0"/>
    <xf numFmtId="3" fontId="3" fillId="0" borderId="9" xfId="0" applyNumberFormat="1" applyFont="1" applyBorder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3" fontId="1" fillId="0" borderId="17" xfId="0" applyNumberFormat="1" applyFont="1" applyFill="1" applyBorder="1"/>
    <xf numFmtId="3" fontId="3" fillId="0" borderId="16" xfId="0" applyNumberFormat="1" applyFont="1" applyFill="1" applyBorder="1"/>
    <xf numFmtId="3" fontId="3" fillId="0" borderId="18" xfId="0" applyNumberFormat="1" applyFont="1" applyFill="1" applyBorder="1"/>
    <xf numFmtId="3" fontId="3" fillId="0" borderId="17" xfId="0" applyNumberFormat="1" applyFont="1" applyFill="1" applyBorder="1"/>
    <xf numFmtId="3" fontId="3" fillId="0" borderId="17" xfId="0" applyNumberFormat="1" applyFont="1" applyBorder="1"/>
    <xf numFmtId="3" fontId="3" fillId="0" borderId="16" xfId="0" applyNumberFormat="1" applyFont="1" applyBorder="1"/>
    <xf numFmtId="3" fontId="3" fillId="0" borderId="18" xfId="0" applyNumberFormat="1" applyFont="1" applyBorder="1"/>
    <xf numFmtId="3" fontId="1" fillId="0" borderId="18" xfId="0" applyNumberFormat="1" applyFont="1" applyFill="1" applyBorder="1"/>
    <xf numFmtId="0" fontId="1" fillId="0" borderId="0" xfId="0" applyFont="1"/>
    <xf numFmtId="3" fontId="3" fillId="0" borderId="0" xfId="0" applyNumberFormat="1" applyFont="1"/>
    <xf numFmtId="3" fontId="0" fillId="0" borderId="0" xfId="0" applyNumberFormat="1"/>
    <xf numFmtId="3" fontId="1" fillId="0" borderId="18" xfId="0" applyNumberFormat="1" applyFont="1" applyBorder="1"/>
    <xf numFmtId="3" fontId="4" fillId="0" borderId="0" xfId="0" applyNumberFormat="1" applyFont="1"/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6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0" fillId="0" borderId="0" xfId="0" applyNumberFormat="1" applyFill="1"/>
    <xf numFmtId="3" fontId="0" fillId="0" borderId="0" xfId="0" applyNumberFormat="1" applyFill="1" applyBorder="1"/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1" fillId="0" borderId="0" xfId="0" applyNumberFormat="1" applyFont="1"/>
    <xf numFmtId="3" fontId="3" fillId="0" borderId="12" xfId="0" applyNumberFormat="1" applyFont="1" applyBorder="1"/>
    <xf numFmtId="0" fontId="1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3" fontId="3" fillId="0" borderId="15" xfId="0" applyNumberFormat="1" applyFont="1" applyBorder="1"/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31" xfId="0" applyFont="1" applyBorder="1"/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3" fillId="0" borderId="9" xfId="0" applyFont="1" applyBorder="1" applyAlignment="1">
      <alignment wrapText="1"/>
    </xf>
    <xf numFmtId="3" fontId="3" fillId="0" borderId="16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right"/>
    </xf>
    <xf numFmtId="3" fontId="4" fillId="0" borderId="17" xfId="0" applyNumberFormat="1" applyFont="1" applyBorder="1"/>
    <xf numFmtId="0" fontId="3" fillId="0" borderId="9" xfId="0" applyFont="1" applyFill="1" applyBorder="1"/>
    <xf numFmtId="0" fontId="3" fillId="0" borderId="9" xfId="0" applyFont="1" applyBorder="1"/>
    <xf numFmtId="3" fontId="4" fillId="0" borderId="16" xfId="0" applyNumberFormat="1" applyFont="1" applyFill="1" applyBorder="1"/>
    <xf numFmtId="3" fontId="4" fillId="0" borderId="18" xfId="0" applyNumberFormat="1" applyFont="1" applyFill="1" applyBorder="1"/>
    <xf numFmtId="3" fontId="4" fillId="0" borderId="17" xfId="0" applyNumberFormat="1" applyFont="1" applyFill="1" applyBorder="1"/>
    <xf numFmtId="0" fontId="1" fillId="0" borderId="9" xfId="0" applyFont="1" applyBorder="1"/>
    <xf numFmtId="3" fontId="1" fillId="0" borderId="16" xfId="0" applyNumberFormat="1" applyFont="1" applyFill="1" applyBorder="1" applyAlignment="1">
      <alignment horizontal="right"/>
    </xf>
    <xf numFmtId="3" fontId="1" fillId="0" borderId="18" xfId="0" applyNumberFormat="1" applyFont="1" applyFill="1" applyBorder="1" applyAlignment="1">
      <alignment horizontal="right"/>
    </xf>
    <xf numFmtId="3" fontId="1" fillId="0" borderId="17" xfId="0" applyNumberFormat="1" applyFont="1" applyFill="1" applyBorder="1" applyAlignment="1">
      <alignment horizontal="right"/>
    </xf>
    <xf numFmtId="0" fontId="0" fillId="0" borderId="9" xfId="0" applyBorder="1"/>
    <xf numFmtId="0" fontId="1" fillId="0" borderId="9" xfId="0" applyFont="1" applyBorder="1" applyAlignment="1">
      <alignment wrapText="1"/>
    </xf>
    <xf numFmtId="0" fontId="1" fillId="0" borderId="32" xfId="0" applyFont="1" applyBorder="1"/>
    <xf numFmtId="3" fontId="1" fillId="0" borderId="19" xfId="0" applyNumberFormat="1" applyFont="1" applyFill="1" applyBorder="1" applyAlignment="1">
      <alignment horizontal="right"/>
    </xf>
    <xf numFmtId="3" fontId="1" fillId="0" borderId="20" xfId="0" applyNumberFormat="1" applyFont="1" applyFill="1" applyBorder="1" applyAlignment="1">
      <alignment horizontal="right"/>
    </xf>
    <xf numFmtId="3" fontId="3" fillId="0" borderId="20" xfId="0" applyNumberFormat="1" applyFont="1" applyFill="1" applyBorder="1"/>
    <xf numFmtId="3" fontId="3" fillId="0" borderId="21" xfId="0" applyNumberFormat="1" applyFont="1" applyBorder="1"/>
    <xf numFmtId="0" fontId="1" fillId="0" borderId="1" xfId="0" applyFont="1" applyBorder="1"/>
    <xf numFmtId="0" fontId="1" fillId="0" borderId="1" xfId="0" applyFont="1" applyBorder="1" applyAlignment="1"/>
    <xf numFmtId="0" fontId="1" fillId="0" borderId="0" xfId="0" applyFont="1" applyBorder="1" applyAlignment="1"/>
    <xf numFmtId="0" fontId="0" fillId="0" borderId="28" xfId="0" applyBorder="1"/>
    <xf numFmtId="3" fontId="3" fillId="0" borderId="29" xfId="0" applyNumberFormat="1" applyFont="1" applyBorder="1"/>
    <xf numFmtId="3" fontId="3" fillId="0" borderId="30" xfId="0" applyNumberFormat="1" applyFont="1" applyBorder="1"/>
    <xf numFmtId="0" fontId="0" fillId="0" borderId="23" xfId="0" applyBorder="1"/>
    <xf numFmtId="3" fontId="3" fillId="0" borderId="22" xfId="0" applyNumberFormat="1" applyFont="1" applyBorder="1"/>
    <xf numFmtId="0" fontId="3" fillId="0" borderId="23" xfId="0" applyFont="1" applyBorder="1"/>
    <xf numFmtId="3" fontId="3" fillId="0" borderId="22" xfId="0" applyNumberFormat="1" applyFont="1" applyFill="1" applyBorder="1"/>
    <xf numFmtId="0" fontId="3" fillId="0" borderId="23" xfId="0" applyFont="1" applyFill="1" applyBorder="1"/>
    <xf numFmtId="0" fontId="1" fillId="0" borderId="23" xfId="0" applyFont="1" applyBorder="1"/>
    <xf numFmtId="3" fontId="1" fillId="0" borderId="22" xfId="0" applyNumberFormat="1" applyFont="1" applyFill="1" applyBorder="1"/>
    <xf numFmtId="3" fontId="0" fillId="0" borderId="22" xfId="0" applyNumberFormat="1" applyBorder="1"/>
    <xf numFmtId="3" fontId="0" fillId="0" borderId="18" xfId="0" applyNumberFormat="1" applyBorder="1"/>
    <xf numFmtId="3" fontId="4" fillId="0" borderId="22" xfId="0" applyNumberFormat="1" applyFont="1" applyFill="1" applyBorder="1"/>
    <xf numFmtId="3" fontId="1" fillId="0" borderId="22" xfId="0" applyNumberFormat="1" applyFont="1" applyBorder="1"/>
    <xf numFmtId="3" fontId="1" fillId="0" borderId="17" xfId="0" applyNumberFormat="1" applyFont="1" applyBorder="1"/>
    <xf numFmtId="0" fontId="1" fillId="0" borderId="24" xfId="0" applyFont="1" applyBorder="1" applyAlignment="1">
      <alignment wrapText="1"/>
    </xf>
    <xf numFmtId="0" fontId="1" fillId="0" borderId="26" xfId="0" applyFont="1" applyBorder="1"/>
    <xf numFmtId="3" fontId="1" fillId="0" borderId="25" xfId="0" applyNumberFormat="1" applyFont="1" applyBorder="1"/>
    <xf numFmtId="3" fontId="1" fillId="0" borderId="20" xfId="0" applyNumberFormat="1" applyFont="1" applyBorder="1"/>
    <xf numFmtId="3" fontId="3" fillId="0" borderId="20" xfId="0" applyNumberFormat="1" applyFont="1" applyBorder="1"/>
    <xf numFmtId="0" fontId="1" fillId="0" borderId="5" xfId="0" applyFont="1" applyBorder="1"/>
    <xf numFmtId="3" fontId="1" fillId="0" borderId="10" xfId="0" applyNumberFormat="1" applyFont="1" applyBorder="1"/>
    <xf numFmtId="3" fontId="1" fillId="0" borderId="3" xfId="0" applyNumberFormat="1" applyFont="1" applyBorder="1"/>
    <xf numFmtId="0" fontId="5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Fill="1" applyBorder="1" applyAlignment="1">
      <alignment horizontal="right"/>
    </xf>
  </cellXfs>
  <cellStyles count="5">
    <cellStyle name="Normál" xfId="0" builtinId="0"/>
    <cellStyle name="Normál 2 2" xfId="1"/>
    <cellStyle name="Normál 3" xfId="3"/>
    <cellStyle name="Normál 3 2" xfId="4"/>
    <cellStyle name="Normá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%202018/m&#243;dos&#237;t&#225;s/szeptember/V&#233;gleges/14_2018_k&#246;lts&#233;gvet&#233;s_m&#243;dos&#237;t&#225;sa_2018_&#214;R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>
        <row r="28">
          <cell r="E28">
            <v>111284608</v>
          </cell>
          <cell r="F28">
            <v>114593671</v>
          </cell>
          <cell r="G28">
            <v>15888506</v>
          </cell>
        </row>
        <row r="50">
          <cell r="E50">
            <v>21857631</v>
          </cell>
          <cell r="F50">
            <v>21857631</v>
          </cell>
          <cell r="G50">
            <v>5030230</v>
          </cell>
        </row>
        <row r="63">
          <cell r="E63">
            <v>110000000</v>
          </cell>
          <cell r="F63">
            <v>110000000</v>
          </cell>
          <cell r="G63">
            <v>0</v>
          </cell>
        </row>
        <row r="82">
          <cell r="E82">
            <v>383930624</v>
          </cell>
          <cell r="F82">
            <v>383930624</v>
          </cell>
          <cell r="G82">
            <v>69923678</v>
          </cell>
        </row>
        <row r="91">
          <cell r="E91">
            <v>31200000</v>
          </cell>
          <cell r="F91">
            <v>31200000</v>
          </cell>
          <cell r="G91">
            <v>0</v>
          </cell>
        </row>
        <row r="97">
          <cell r="E97">
            <v>23000000</v>
          </cell>
          <cell r="F97">
            <v>23000000</v>
          </cell>
          <cell r="G97">
            <v>0</v>
          </cell>
        </row>
        <row r="108">
          <cell r="E108">
            <v>650000</v>
          </cell>
          <cell r="F108">
            <v>650000</v>
          </cell>
          <cell r="G108">
            <v>0</v>
          </cell>
        </row>
        <row r="117">
          <cell r="F117">
            <v>0</v>
          </cell>
        </row>
        <row r="124">
          <cell r="E124">
            <v>3500000</v>
          </cell>
          <cell r="F124">
            <v>4582560</v>
          </cell>
        </row>
        <row r="152">
          <cell r="E152">
            <v>0</v>
          </cell>
          <cell r="F152">
            <v>0</v>
          </cell>
          <cell r="G152">
            <v>0</v>
          </cell>
        </row>
        <row r="175">
          <cell r="E175">
            <v>6141000</v>
          </cell>
          <cell r="F175">
            <v>6141000</v>
          </cell>
          <cell r="G175">
            <v>0</v>
          </cell>
        </row>
        <row r="182">
          <cell r="E182">
            <v>5448976</v>
          </cell>
          <cell r="F182">
            <v>6643504</v>
          </cell>
        </row>
        <row r="186">
          <cell r="E186">
            <v>207201357</v>
          </cell>
          <cell r="F186">
            <v>245459190</v>
          </cell>
        </row>
        <row r="190">
          <cell r="E190">
            <v>3817813</v>
          </cell>
          <cell r="F190">
            <v>3817813</v>
          </cell>
        </row>
        <row r="196">
          <cell r="E196">
            <v>0</v>
          </cell>
          <cell r="F196">
            <v>801834</v>
          </cell>
          <cell r="G196">
            <v>201452</v>
          </cell>
        </row>
        <row r="204">
          <cell r="E204">
            <v>161000000</v>
          </cell>
          <cell r="F204">
            <v>320000000</v>
          </cell>
          <cell r="G204">
            <v>0</v>
          </cell>
        </row>
      </sheetData>
      <sheetData sheetId="6"/>
      <sheetData sheetId="7">
        <row r="67">
          <cell r="E67">
            <v>30075766</v>
          </cell>
          <cell r="F67">
            <v>31717825</v>
          </cell>
          <cell r="G67">
            <v>551720</v>
          </cell>
        </row>
      </sheetData>
      <sheetData sheetId="8">
        <row r="67">
          <cell r="E67">
            <v>5538831</v>
          </cell>
          <cell r="F67">
            <v>5897464</v>
          </cell>
          <cell r="G67">
            <v>97836</v>
          </cell>
        </row>
      </sheetData>
      <sheetData sheetId="9">
        <row r="67">
          <cell r="E67">
            <v>76478616</v>
          </cell>
          <cell r="F67">
            <v>73012933</v>
          </cell>
          <cell r="G67">
            <v>8320878</v>
          </cell>
        </row>
      </sheetData>
      <sheetData sheetId="10">
        <row r="67">
          <cell r="E67">
            <v>3650000</v>
          </cell>
          <cell r="F67">
            <v>3630300</v>
          </cell>
          <cell r="G67">
            <v>-101600</v>
          </cell>
        </row>
      </sheetData>
      <sheetData sheetId="11"/>
      <sheetData sheetId="12"/>
      <sheetData sheetId="13">
        <row r="22">
          <cell r="C22">
            <v>15889411</v>
          </cell>
          <cell r="D22">
            <v>16218631</v>
          </cell>
          <cell r="E22">
            <v>527800</v>
          </cell>
        </row>
        <row r="50">
          <cell r="C50">
            <v>3530297</v>
          </cell>
          <cell r="D50">
            <v>3550297</v>
          </cell>
          <cell r="E50">
            <v>14926100</v>
          </cell>
        </row>
      </sheetData>
      <sheetData sheetId="14">
        <row r="12">
          <cell r="D12">
            <v>463500</v>
          </cell>
          <cell r="E12">
            <v>463500</v>
          </cell>
        </row>
        <row r="40">
          <cell r="D40">
            <v>536530475</v>
          </cell>
          <cell r="E40">
            <v>572321546</v>
          </cell>
          <cell r="F40">
            <v>19376209</v>
          </cell>
        </row>
        <row r="60">
          <cell r="D60">
            <v>180124711</v>
          </cell>
          <cell r="E60">
            <v>188541473</v>
          </cell>
          <cell r="F60">
            <v>45496871</v>
          </cell>
        </row>
        <row r="74">
          <cell r="D74">
            <v>300000</v>
          </cell>
          <cell r="E74">
            <v>525000</v>
          </cell>
          <cell r="F74">
            <v>0</v>
          </cell>
        </row>
        <row r="80">
          <cell r="D80">
            <v>161000000</v>
          </cell>
          <cell r="E80">
            <v>320000000</v>
          </cell>
          <cell r="F80">
            <v>0</v>
          </cell>
        </row>
        <row r="94">
          <cell r="D94">
            <v>3817813</v>
          </cell>
          <cell r="E94">
            <v>4619647</v>
          </cell>
          <cell r="F94">
            <v>201452</v>
          </cell>
        </row>
      </sheetData>
      <sheetData sheetId="15">
        <row r="19">
          <cell r="B19">
            <v>2927098</v>
          </cell>
          <cell r="C19">
            <v>4712332</v>
          </cell>
          <cell r="D19">
            <v>825600</v>
          </cell>
        </row>
      </sheetData>
      <sheetData sheetId="16"/>
      <sheetData sheetId="17"/>
      <sheetData sheetId="18">
        <row r="46">
          <cell r="C46">
            <v>66724932</v>
          </cell>
          <cell r="D46">
            <v>65486320</v>
          </cell>
          <cell r="E46">
            <v>821000</v>
          </cell>
        </row>
        <row r="47">
          <cell r="C47">
            <v>463500</v>
          </cell>
          <cell r="D47">
            <v>463500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tabSelected="1" topLeftCell="A4" workbookViewId="0">
      <selection activeCell="B6" sqref="B6:F6"/>
    </sheetView>
  </sheetViews>
  <sheetFormatPr defaultColWidth="22.42578125" defaultRowHeight="15" x14ac:dyDescent="0.25"/>
  <cols>
    <col min="1" max="1" width="5.5703125" style="20" bestFit="1" customWidth="1"/>
    <col min="2" max="2" width="71.140625" customWidth="1"/>
    <col min="3" max="4" width="14.7109375" customWidth="1"/>
    <col min="5" max="5" width="14.7109375" style="16" customWidth="1"/>
    <col min="6" max="6" width="16.28515625" style="13" customWidth="1"/>
    <col min="7" max="7" width="9.140625" customWidth="1"/>
    <col min="8" max="8" width="12.7109375" style="14" bestFit="1" customWidth="1"/>
    <col min="9" max="9" width="9.140625" customWidth="1"/>
    <col min="10" max="10" width="9.7109375" bestFit="1" customWidth="1"/>
    <col min="11" max="253" width="9.140625" customWidth="1"/>
    <col min="254" max="254" width="42.7109375" bestFit="1" customWidth="1"/>
  </cols>
  <sheetData>
    <row r="1" spans="1:13" x14ac:dyDescent="0.25">
      <c r="B1" s="92" t="s">
        <v>65</v>
      </c>
      <c r="C1" s="92"/>
      <c r="D1" s="92"/>
      <c r="E1" s="92"/>
      <c r="F1" s="92"/>
    </row>
    <row r="2" spans="1:13" x14ac:dyDescent="0.25">
      <c r="B2" s="93" t="s">
        <v>119</v>
      </c>
      <c r="C2" s="93"/>
      <c r="D2" s="93"/>
      <c r="E2" s="93"/>
      <c r="F2" s="93"/>
    </row>
    <row r="3" spans="1:13" x14ac:dyDescent="0.25">
      <c r="B3" s="91" t="s">
        <v>120</v>
      </c>
      <c r="C3" s="91"/>
      <c r="D3" s="91"/>
      <c r="E3" s="91"/>
      <c r="F3" s="91"/>
    </row>
    <row r="6" spans="1:13" ht="15.75" thickBot="1" x14ac:dyDescent="0.3">
      <c r="B6" s="94" t="s">
        <v>123</v>
      </c>
      <c r="C6" s="94"/>
      <c r="D6" s="94"/>
      <c r="E6" s="94"/>
      <c r="F6" s="94"/>
    </row>
    <row r="7" spans="1:13" ht="51.75" thickBot="1" x14ac:dyDescent="0.3">
      <c r="A7" s="31" t="s">
        <v>63</v>
      </c>
      <c r="B7" s="40" t="s">
        <v>66</v>
      </c>
      <c r="C7" s="17" t="s">
        <v>0</v>
      </c>
      <c r="D7" s="18" t="s">
        <v>1</v>
      </c>
      <c r="E7" s="17" t="s">
        <v>2</v>
      </c>
      <c r="F7" s="18" t="s">
        <v>3</v>
      </c>
    </row>
    <row r="8" spans="1:13" ht="15.75" thickBot="1" x14ac:dyDescent="0.3">
      <c r="A8" s="22"/>
      <c r="B8" s="41" t="s">
        <v>4</v>
      </c>
      <c r="C8" s="40" t="s">
        <v>5</v>
      </c>
      <c r="D8" s="33" t="s">
        <v>6</v>
      </c>
      <c r="E8" s="40" t="s">
        <v>7</v>
      </c>
      <c r="F8" s="33" t="s">
        <v>8</v>
      </c>
    </row>
    <row r="9" spans="1:13" s="43" customFormat="1" ht="12.75" x14ac:dyDescent="0.2">
      <c r="A9" s="34" t="s">
        <v>4</v>
      </c>
      <c r="B9" s="42" t="s">
        <v>67</v>
      </c>
      <c r="C9" s="39">
        <f>'[1]6.mell'!E28</f>
        <v>111284608</v>
      </c>
      <c r="D9" s="39">
        <f>'[1]6.mell'!F28</f>
        <v>114593671</v>
      </c>
      <c r="E9" s="39">
        <f>'[1]6.mell'!G28</f>
        <v>15888506</v>
      </c>
      <c r="F9" s="39">
        <f>SUM(D9:E9)</f>
        <v>130482177</v>
      </c>
      <c r="H9" s="44"/>
      <c r="I9" s="30"/>
      <c r="J9" s="30"/>
      <c r="K9" s="30"/>
      <c r="L9" s="30"/>
      <c r="M9" s="30"/>
    </row>
    <row r="10" spans="1:13" s="2" customFormat="1" ht="12.75" x14ac:dyDescent="0.2">
      <c r="A10" s="23" t="s">
        <v>5</v>
      </c>
      <c r="B10" s="45" t="s">
        <v>14</v>
      </c>
      <c r="C10" s="46">
        <v>0</v>
      </c>
      <c r="D10" s="47"/>
      <c r="E10" s="10"/>
      <c r="F10" s="48"/>
      <c r="H10" s="13"/>
    </row>
    <row r="11" spans="1:13" x14ac:dyDescent="0.25">
      <c r="A11" s="23" t="s">
        <v>6</v>
      </c>
      <c r="B11" s="45" t="s">
        <v>68</v>
      </c>
      <c r="C11" s="46">
        <v>0</v>
      </c>
      <c r="D11" s="47"/>
      <c r="E11" s="10"/>
      <c r="F11" s="48"/>
    </row>
    <row r="12" spans="1:13" x14ac:dyDescent="0.25">
      <c r="A12" s="23" t="s">
        <v>7</v>
      </c>
      <c r="B12" s="45" t="s">
        <v>69</v>
      </c>
      <c r="C12" s="46">
        <v>0</v>
      </c>
      <c r="D12" s="47"/>
      <c r="E12" s="10"/>
      <c r="F12" s="48"/>
    </row>
    <row r="13" spans="1:13" s="21" customFormat="1" x14ac:dyDescent="0.25">
      <c r="A13" s="23" t="s">
        <v>8</v>
      </c>
      <c r="B13" s="49" t="s">
        <v>70</v>
      </c>
      <c r="C13" s="9">
        <f>'[1]6.mell'!E50</f>
        <v>21857631</v>
      </c>
      <c r="D13" s="10">
        <f>'[1]6.mell'!F50</f>
        <v>21857631</v>
      </c>
      <c r="E13" s="10">
        <f>'[1]6.mell'!G50</f>
        <v>5030230</v>
      </c>
      <c r="F13" s="8">
        <f>SUM(D13:E13)</f>
        <v>26887861</v>
      </c>
      <c r="H13" s="24"/>
    </row>
    <row r="14" spans="1:13" s="21" customFormat="1" x14ac:dyDescent="0.25">
      <c r="A14" s="23" t="s">
        <v>9</v>
      </c>
      <c r="B14" s="49" t="s">
        <v>71</v>
      </c>
      <c r="C14" s="46">
        <v>0</v>
      </c>
      <c r="D14" s="47"/>
      <c r="E14" s="6"/>
      <c r="F14" s="48"/>
      <c r="H14" s="24"/>
    </row>
    <row r="15" spans="1:13" x14ac:dyDescent="0.25">
      <c r="A15" s="23" t="s">
        <v>10</v>
      </c>
      <c r="B15" s="50" t="s">
        <v>72</v>
      </c>
      <c r="C15" s="9">
        <f>'[1]6.mell'!E63</f>
        <v>110000000</v>
      </c>
      <c r="D15" s="10">
        <f>'[1]6.mell'!F63</f>
        <v>110000000</v>
      </c>
      <c r="E15" s="10">
        <f>'[1]6.mell'!G63</f>
        <v>0</v>
      </c>
      <c r="F15" s="8">
        <f>SUM(D15:E15)</f>
        <v>110000000</v>
      </c>
    </row>
    <row r="16" spans="1:13" ht="15" customHeight="1" x14ac:dyDescent="0.25">
      <c r="A16" s="23" t="s">
        <v>11</v>
      </c>
      <c r="B16" s="45" t="s">
        <v>73</v>
      </c>
      <c r="C16" s="46">
        <v>0</v>
      </c>
      <c r="D16" s="47"/>
      <c r="E16" s="10"/>
      <c r="F16" s="48"/>
    </row>
    <row r="17" spans="1:10" ht="15" customHeight="1" x14ac:dyDescent="0.25">
      <c r="A17" s="23" t="s">
        <v>12</v>
      </c>
      <c r="B17" s="45" t="s">
        <v>74</v>
      </c>
      <c r="C17" s="46">
        <v>0</v>
      </c>
      <c r="D17" s="47"/>
      <c r="E17" s="10"/>
      <c r="F17" s="48"/>
    </row>
    <row r="18" spans="1:10" x14ac:dyDescent="0.25">
      <c r="A18" s="23" t="s">
        <v>13</v>
      </c>
      <c r="B18" s="50" t="s">
        <v>75</v>
      </c>
      <c r="C18" s="9">
        <f>'[1]6.mell'!E82</f>
        <v>383930624</v>
      </c>
      <c r="D18" s="10">
        <f>'[1]6.mell'!F82</f>
        <v>383930624</v>
      </c>
      <c r="E18" s="10">
        <f>'[1]6.mell'!G82</f>
        <v>69923678</v>
      </c>
      <c r="F18" s="8">
        <f>SUM(D18:E18)</f>
        <v>453854302</v>
      </c>
    </row>
    <row r="19" spans="1:10" x14ac:dyDescent="0.25">
      <c r="A19" s="23" t="s">
        <v>25</v>
      </c>
      <c r="B19" s="45" t="s">
        <v>76</v>
      </c>
      <c r="C19" s="9">
        <f>'[1]6.mell'!E91</f>
        <v>31200000</v>
      </c>
      <c r="D19" s="10">
        <f>'[1]6.mell'!F91</f>
        <v>31200000</v>
      </c>
      <c r="E19" s="10">
        <f>'[1]6.mell'!G91</f>
        <v>0</v>
      </c>
      <c r="F19" s="8">
        <f>SUM(D19:E19)</f>
        <v>31200000</v>
      </c>
    </row>
    <row r="20" spans="1:10" x14ac:dyDescent="0.25">
      <c r="A20" s="23" t="s">
        <v>26</v>
      </c>
      <c r="B20" s="50" t="s">
        <v>77</v>
      </c>
      <c r="C20" s="9">
        <f>'[1]6.mell'!E97</f>
        <v>23000000</v>
      </c>
      <c r="D20" s="10">
        <f>'[1]6.mell'!F97</f>
        <v>23000000</v>
      </c>
      <c r="E20" s="10">
        <f>'[1]6.mell'!G97</f>
        <v>0</v>
      </c>
      <c r="F20" s="8">
        <f>SUM(D20:E20)</f>
        <v>23000000</v>
      </c>
      <c r="J20" s="2"/>
    </row>
    <row r="21" spans="1:10" x14ac:dyDescent="0.25">
      <c r="A21" s="23" t="s">
        <v>27</v>
      </c>
      <c r="B21" s="50" t="s">
        <v>24</v>
      </c>
      <c r="C21" s="9">
        <f>'[1]6.mell'!E108</f>
        <v>650000</v>
      </c>
      <c r="D21" s="10">
        <f>'[1]6.mell'!F108</f>
        <v>650000</v>
      </c>
      <c r="E21" s="10">
        <f>'[1]6.mell'!G108</f>
        <v>0</v>
      </c>
      <c r="F21" s="8">
        <f>SUM(D21:E21)</f>
        <v>650000</v>
      </c>
      <c r="J21" s="25"/>
    </row>
    <row r="22" spans="1:10" x14ac:dyDescent="0.25">
      <c r="A22" s="23" t="s">
        <v>28</v>
      </c>
      <c r="B22" s="50" t="s">
        <v>78</v>
      </c>
      <c r="C22" s="51"/>
      <c r="D22" s="52"/>
      <c r="E22" s="52"/>
      <c r="F22" s="53"/>
      <c r="G22" s="2"/>
      <c r="J22" s="25"/>
    </row>
    <row r="23" spans="1:10" x14ac:dyDescent="0.25">
      <c r="A23" s="23" t="s">
        <v>29</v>
      </c>
      <c r="B23" s="49" t="s">
        <v>79</v>
      </c>
      <c r="C23" s="5">
        <v>1134480</v>
      </c>
      <c r="D23" s="7">
        <v>1134480</v>
      </c>
      <c r="E23" s="6"/>
      <c r="F23" s="7">
        <v>1134480</v>
      </c>
      <c r="G23" s="2"/>
    </row>
    <row r="24" spans="1:10" x14ac:dyDescent="0.25">
      <c r="A24" s="23" t="s">
        <v>30</v>
      </c>
      <c r="B24" s="49" t="s">
        <v>80</v>
      </c>
      <c r="C24" s="5">
        <v>1485900</v>
      </c>
      <c r="D24" s="7">
        <v>1485900</v>
      </c>
      <c r="E24" s="6"/>
      <c r="F24" s="7">
        <v>1485900</v>
      </c>
      <c r="G24" s="2"/>
    </row>
    <row r="25" spans="1:10" x14ac:dyDescent="0.25">
      <c r="A25" s="23" t="s">
        <v>31</v>
      </c>
      <c r="B25" s="49" t="s">
        <v>81</v>
      </c>
      <c r="C25" s="5">
        <v>5037960</v>
      </c>
      <c r="D25" s="7">
        <v>5037960</v>
      </c>
      <c r="E25" s="6"/>
      <c r="F25" s="7">
        <v>5037960</v>
      </c>
      <c r="G25" s="2"/>
    </row>
    <row r="26" spans="1:10" s="2" customFormat="1" ht="12.75" x14ac:dyDescent="0.2">
      <c r="A26" s="23" t="s">
        <v>32</v>
      </c>
      <c r="B26" s="49" t="s">
        <v>82</v>
      </c>
      <c r="C26" s="5">
        <v>5702285</v>
      </c>
      <c r="D26" s="7">
        <v>5702285</v>
      </c>
      <c r="E26" s="6"/>
      <c r="F26" s="7">
        <v>5702285</v>
      </c>
      <c r="H26" s="13"/>
    </row>
    <row r="27" spans="1:10" x14ac:dyDescent="0.25">
      <c r="A27" s="23" t="s">
        <v>33</v>
      </c>
      <c r="B27" s="49" t="s">
        <v>83</v>
      </c>
      <c r="C27" s="5">
        <v>4195316</v>
      </c>
      <c r="D27" s="7">
        <v>4195316</v>
      </c>
      <c r="E27" s="6"/>
      <c r="F27" s="7">
        <v>4195316</v>
      </c>
      <c r="G27" s="2"/>
    </row>
    <row r="28" spans="1:10" x14ac:dyDescent="0.25">
      <c r="A28" s="23" t="s">
        <v>35</v>
      </c>
      <c r="B28" s="49" t="s">
        <v>84</v>
      </c>
      <c r="C28" s="9">
        <f>'[1]6.mell'!E124</f>
        <v>3500000</v>
      </c>
      <c r="D28" s="10">
        <f>'[1]6.mell'!F124</f>
        <v>4582560</v>
      </c>
      <c r="E28" s="10">
        <f>'[1]6.mell'!G124</f>
        <v>0</v>
      </c>
      <c r="F28" s="8">
        <f>SUM(D28:E28)</f>
        <v>4582560</v>
      </c>
    </row>
    <row r="29" spans="1:10" x14ac:dyDescent="0.25">
      <c r="A29" s="23" t="s">
        <v>39</v>
      </c>
      <c r="B29" s="49" t="s">
        <v>85</v>
      </c>
      <c r="C29" s="46">
        <v>0</v>
      </c>
      <c r="D29" s="47"/>
      <c r="E29" s="10"/>
      <c r="F29" s="8"/>
    </row>
    <row r="30" spans="1:10" x14ac:dyDescent="0.25">
      <c r="A30" s="23" t="s">
        <v>40</v>
      </c>
      <c r="B30" s="49" t="s">
        <v>121</v>
      </c>
      <c r="C30" s="46">
        <v>0</v>
      </c>
      <c r="D30" s="47"/>
      <c r="E30" s="10"/>
      <c r="F30" s="8"/>
    </row>
    <row r="31" spans="1:10" x14ac:dyDescent="0.25">
      <c r="A31" s="23" t="s">
        <v>41</v>
      </c>
      <c r="B31" s="50" t="s">
        <v>122</v>
      </c>
      <c r="C31" s="9">
        <f>'[1]6.mell'!E152</f>
        <v>0</v>
      </c>
      <c r="D31" s="10">
        <f>'[1]6.mell'!F152</f>
        <v>0</v>
      </c>
      <c r="E31" s="10">
        <f>'[1]6.mell'!G152</f>
        <v>0</v>
      </c>
      <c r="F31" s="8">
        <f>SUM(D31:E31)</f>
        <v>0</v>
      </c>
    </row>
    <row r="32" spans="1:10" x14ac:dyDescent="0.25">
      <c r="A32" s="23" t="s">
        <v>42</v>
      </c>
      <c r="B32" s="45" t="s">
        <v>86</v>
      </c>
      <c r="C32" s="46">
        <v>0</v>
      </c>
      <c r="D32" s="47"/>
      <c r="E32" s="10"/>
      <c r="F32" s="8"/>
    </row>
    <row r="33" spans="1:8" s="21" customFormat="1" x14ac:dyDescent="0.25">
      <c r="A33" s="23" t="s">
        <v>43</v>
      </c>
      <c r="B33" s="49" t="s">
        <v>23</v>
      </c>
      <c r="C33" s="9">
        <f>'[1]6.mell'!E117</f>
        <v>0</v>
      </c>
      <c r="D33" s="10">
        <f>'[1]6.mell'!F117</f>
        <v>0</v>
      </c>
      <c r="E33" s="10">
        <f>'[1]6.mell'!G117</f>
        <v>0</v>
      </c>
      <c r="F33" s="8">
        <f>SUM(D33:E33)</f>
        <v>0</v>
      </c>
      <c r="H33" s="24"/>
    </row>
    <row r="34" spans="1:8" ht="15" customHeight="1" x14ac:dyDescent="0.25">
      <c r="A34" s="23" t="s">
        <v>44</v>
      </c>
      <c r="B34" s="45" t="s">
        <v>87</v>
      </c>
      <c r="C34" s="46">
        <v>0</v>
      </c>
      <c r="D34" s="47"/>
      <c r="E34" s="10"/>
      <c r="F34" s="8">
        <v>0</v>
      </c>
    </row>
    <row r="35" spans="1:8" x14ac:dyDescent="0.25">
      <c r="A35" s="23" t="s">
        <v>45</v>
      </c>
      <c r="B35" s="50" t="s">
        <v>88</v>
      </c>
      <c r="C35" s="9">
        <f>'[1]6.mell'!E175</f>
        <v>6141000</v>
      </c>
      <c r="D35" s="10">
        <f>'[1]6.mell'!F175</f>
        <v>6141000</v>
      </c>
      <c r="E35" s="10">
        <f>'[1]6.mell'!G175</f>
        <v>0</v>
      </c>
      <c r="F35" s="8">
        <f>SUM(D35:E35)</f>
        <v>6141000</v>
      </c>
    </row>
    <row r="36" spans="1:8" x14ac:dyDescent="0.25">
      <c r="A36" s="23" t="s">
        <v>46</v>
      </c>
      <c r="B36" s="50"/>
      <c r="C36" s="46"/>
      <c r="D36" s="47"/>
      <c r="E36" s="10"/>
      <c r="F36" s="8">
        <v>0</v>
      </c>
    </row>
    <row r="37" spans="1:8" x14ac:dyDescent="0.25">
      <c r="A37" s="23" t="s">
        <v>47</v>
      </c>
      <c r="B37" s="50"/>
      <c r="C37" s="46"/>
      <c r="D37" s="47"/>
      <c r="E37" s="10"/>
      <c r="F37" s="8">
        <v>0</v>
      </c>
    </row>
    <row r="38" spans="1:8" s="12" customFormat="1" ht="12.75" x14ac:dyDescent="0.2">
      <c r="A38" s="23" t="s">
        <v>48</v>
      </c>
      <c r="B38" s="50"/>
      <c r="C38" s="46"/>
      <c r="D38" s="47"/>
      <c r="E38" s="10"/>
      <c r="F38" s="8">
        <v>0</v>
      </c>
      <c r="H38" s="28"/>
    </row>
    <row r="39" spans="1:8" x14ac:dyDescent="0.25">
      <c r="A39" s="23" t="s">
        <v>49</v>
      </c>
      <c r="B39" s="54" t="s">
        <v>89</v>
      </c>
      <c r="C39" s="55">
        <f>SUM(C9:C38)</f>
        <v>709119804</v>
      </c>
      <c r="D39" s="55">
        <f>SUM(D9:D38)</f>
        <v>713511427</v>
      </c>
      <c r="E39" s="56">
        <f>SUM(E9:E38)</f>
        <v>90842414</v>
      </c>
      <c r="F39" s="57">
        <f>SUM(F9:F38)</f>
        <v>804353841</v>
      </c>
    </row>
    <row r="40" spans="1:8" x14ac:dyDescent="0.25">
      <c r="A40" s="23" t="s">
        <v>50</v>
      </c>
      <c r="B40" s="58" t="s">
        <v>90</v>
      </c>
      <c r="C40" s="9">
        <f>'[1]6.mell'!E182</f>
        <v>5448976</v>
      </c>
      <c r="D40" s="6">
        <f>'[1]6.mell'!F182</f>
        <v>6643504</v>
      </c>
      <c r="E40" s="10">
        <f>'[1]6.mell'!G182</f>
        <v>0</v>
      </c>
      <c r="F40" s="8">
        <f>SUM(D40:E40)</f>
        <v>6643504</v>
      </c>
    </row>
    <row r="41" spans="1:8" x14ac:dyDescent="0.25">
      <c r="A41" s="23" t="s">
        <v>51</v>
      </c>
      <c r="B41" s="58" t="s">
        <v>91</v>
      </c>
      <c r="C41" s="9">
        <f>'[1]6.mell'!E186</f>
        <v>207201357</v>
      </c>
      <c r="D41" s="10">
        <f>'[1]6.mell'!F186</f>
        <v>245459190</v>
      </c>
      <c r="E41" s="10">
        <f>'[1]6.mell'!G186</f>
        <v>0</v>
      </c>
      <c r="F41" s="8">
        <f>SUM(D41:E41)</f>
        <v>245459190</v>
      </c>
    </row>
    <row r="42" spans="1:8" x14ac:dyDescent="0.25">
      <c r="A42" s="23" t="s">
        <v>52</v>
      </c>
      <c r="B42" s="50" t="s">
        <v>92</v>
      </c>
      <c r="C42" s="9">
        <f>'[1]6.mell'!E190</f>
        <v>3817813</v>
      </c>
      <c r="D42" s="10">
        <f>'[1]6.mell'!F190</f>
        <v>3817813</v>
      </c>
      <c r="E42" s="10">
        <f>'[1]6.mell'!G190</f>
        <v>0</v>
      </c>
      <c r="F42" s="8">
        <f>SUM(D42:E42)</f>
        <v>3817813</v>
      </c>
    </row>
    <row r="43" spans="1:8" x14ac:dyDescent="0.25">
      <c r="A43" s="23" t="s">
        <v>53</v>
      </c>
      <c r="B43" s="50" t="s">
        <v>93</v>
      </c>
      <c r="C43" s="9">
        <f>'[1]6.mell'!E196</f>
        <v>0</v>
      </c>
      <c r="D43" s="10">
        <f>'[1]6.mell'!F196</f>
        <v>801834</v>
      </c>
      <c r="E43" s="10">
        <f>'[1]6.mell'!G196</f>
        <v>201452</v>
      </c>
      <c r="F43" s="8">
        <f>SUM(D43:E43)</f>
        <v>1003286</v>
      </c>
    </row>
    <row r="44" spans="1:8" x14ac:dyDescent="0.25">
      <c r="A44" s="23" t="s">
        <v>54</v>
      </c>
      <c r="B44" s="50" t="s">
        <v>94</v>
      </c>
      <c r="C44" s="46">
        <v>0</v>
      </c>
      <c r="D44" s="47"/>
      <c r="E44" s="10"/>
      <c r="F44" s="8">
        <v>0</v>
      </c>
    </row>
    <row r="45" spans="1:8" s="21" customFormat="1" x14ac:dyDescent="0.25">
      <c r="A45" s="23" t="s">
        <v>55</v>
      </c>
      <c r="B45" s="49" t="s">
        <v>20</v>
      </c>
      <c r="C45" s="5">
        <f>'[1]6.mell'!E204</f>
        <v>161000000</v>
      </c>
      <c r="D45" s="6">
        <f>'[1]6.mell'!F204</f>
        <v>320000000</v>
      </c>
      <c r="E45" s="6">
        <f>'[1]6.mell'!G204</f>
        <v>0</v>
      </c>
      <c r="F45" s="7">
        <f>SUM(D45:E45)</f>
        <v>320000000</v>
      </c>
      <c r="H45" s="24"/>
    </row>
    <row r="46" spans="1:8" x14ac:dyDescent="0.25">
      <c r="A46" s="23" t="s">
        <v>56</v>
      </c>
      <c r="B46" s="50" t="s">
        <v>95</v>
      </c>
      <c r="C46" s="46">
        <v>0</v>
      </c>
      <c r="D46" s="47"/>
      <c r="E46" s="10"/>
      <c r="F46" s="8"/>
    </row>
    <row r="47" spans="1:8" x14ac:dyDescent="0.25">
      <c r="A47" s="23" t="s">
        <v>57</v>
      </c>
      <c r="B47" s="50" t="s">
        <v>96</v>
      </c>
      <c r="C47" s="46">
        <v>0</v>
      </c>
      <c r="D47" s="47"/>
      <c r="E47" s="10"/>
      <c r="F47" s="8"/>
    </row>
    <row r="48" spans="1:8" x14ac:dyDescent="0.25">
      <c r="A48" s="23" t="s">
        <v>58</v>
      </c>
      <c r="B48" s="50" t="s">
        <v>97</v>
      </c>
      <c r="C48" s="46">
        <v>0</v>
      </c>
      <c r="D48" s="47"/>
      <c r="E48" s="10"/>
      <c r="F48" s="8"/>
    </row>
    <row r="49" spans="1:10" x14ac:dyDescent="0.25">
      <c r="A49" s="23" t="s">
        <v>59</v>
      </c>
      <c r="B49" s="54" t="s">
        <v>98</v>
      </c>
      <c r="C49" s="55">
        <f>SUM(C40:C48)</f>
        <v>377468146</v>
      </c>
      <c r="D49" s="55">
        <f>SUM(D40:D48)</f>
        <v>576722341</v>
      </c>
      <c r="E49" s="56">
        <f>SUM(E40:E47)</f>
        <v>201452</v>
      </c>
      <c r="F49" s="57">
        <f>SUM(F40:F47)</f>
        <v>576923793</v>
      </c>
    </row>
    <row r="50" spans="1:10" ht="26.25" x14ac:dyDescent="0.25">
      <c r="A50" s="23" t="s">
        <v>60</v>
      </c>
      <c r="B50" s="59" t="s">
        <v>34</v>
      </c>
      <c r="C50" s="55"/>
      <c r="D50" s="56"/>
      <c r="E50" s="56"/>
      <c r="F50" s="57"/>
    </row>
    <row r="51" spans="1:10" ht="15.75" thickBot="1" x14ac:dyDescent="0.3">
      <c r="A51" s="35" t="s">
        <v>61</v>
      </c>
      <c r="B51" s="60" t="s">
        <v>99</v>
      </c>
      <c r="C51" s="61">
        <v>0</v>
      </c>
      <c r="D51" s="62"/>
      <c r="E51" s="63"/>
      <c r="F51" s="64">
        <v>0</v>
      </c>
    </row>
    <row r="52" spans="1:10" ht="15.75" thickBot="1" x14ac:dyDescent="0.3">
      <c r="A52" s="27" t="s">
        <v>62</v>
      </c>
      <c r="B52" s="65" t="s">
        <v>100</v>
      </c>
      <c r="C52" s="19">
        <f>SUM(C39,C49,C51)</f>
        <v>1086587950</v>
      </c>
      <c r="D52" s="19">
        <f>SUM(D39,D49,D51)</f>
        <v>1290233768</v>
      </c>
      <c r="E52" s="19">
        <f t="shared" ref="E52:F52" si="0">SUM(E39,E49,E51)</f>
        <v>91043866</v>
      </c>
      <c r="F52" s="19">
        <f t="shared" si="0"/>
        <v>1381277634</v>
      </c>
      <c r="J52" s="14"/>
    </row>
    <row r="53" spans="1:10" x14ac:dyDescent="0.25">
      <c r="B53" s="36"/>
      <c r="C53" s="37"/>
      <c r="D53" s="37"/>
    </row>
    <row r="54" spans="1:10" x14ac:dyDescent="0.25">
      <c r="B54" s="91" t="s">
        <v>101</v>
      </c>
      <c r="C54" s="91"/>
      <c r="D54" s="91"/>
      <c r="E54" s="91"/>
      <c r="F54" s="91"/>
    </row>
    <row r="55" spans="1:10" ht="15.75" thickBot="1" x14ac:dyDescent="0.3">
      <c r="B55" s="66"/>
      <c r="C55" s="66"/>
      <c r="D55" s="67"/>
    </row>
    <row r="56" spans="1:10" ht="51.75" thickBot="1" x14ac:dyDescent="0.3">
      <c r="A56" s="31" t="s">
        <v>63</v>
      </c>
      <c r="B56" s="32" t="s">
        <v>66</v>
      </c>
      <c r="C56" s="17" t="s">
        <v>0</v>
      </c>
      <c r="D56" s="18" t="s">
        <v>1</v>
      </c>
      <c r="E56" s="17" t="s">
        <v>2</v>
      </c>
      <c r="F56" s="18" t="s">
        <v>3</v>
      </c>
    </row>
    <row r="57" spans="1:10" ht="15.75" thickBot="1" x14ac:dyDescent="0.3">
      <c r="A57" s="38"/>
      <c r="B57" s="33" t="s">
        <v>4</v>
      </c>
      <c r="C57" s="40" t="s">
        <v>5</v>
      </c>
      <c r="D57" s="3" t="s">
        <v>6</v>
      </c>
      <c r="E57" s="40" t="s">
        <v>7</v>
      </c>
      <c r="F57" s="3" t="s">
        <v>8</v>
      </c>
    </row>
    <row r="58" spans="1:10" x14ac:dyDescent="0.25">
      <c r="A58" s="34" t="s">
        <v>4</v>
      </c>
      <c r="B58" s="68" t="s">
        <v>102</v>
      </c>
      <c r="C58" s="69">
        <f>'[1]7.1.mell'!E67</f>
        <v>30075766</v>
      </c>
      <c r="D58" s="70">
        <f>'[1]7.1.mell'!F67</f>
        <v>31717825</v>
      </c>
      <c r="E58" s="70">
        <f>'[1]7.1.mell'!G67</f>
        <v>551720</v>
      </c>
      <c r="F58" s="39">
        <f>SUM(D58:E58)</f>
        <v>32269545</v>
      </c>
    </row>
    <row r="59" spans="1:10" x14ac:dyDescent="0.25">
      <c r="A59" s="23" t="s">
        <v>5</v>
      </c>
      <c r="B59" s="71" t="s">
        <v>103</v>
      </c>
      <c r="C59" s="72">
        <f>'[1]7.2.mell'!E67</f>
        <v>5538831</v>
      </c>
      <c r="D59" s="10">
        <f>'[1]7.2.mell'!F67</f>
        <v>5897464</v>
      </c>
      <c r="E59" s="10">
        <f>'[1]7.2.mell'!G67</f>
        <v>97836</v>
      </c>
      <c r="F59" s="8">
        <f>SUM(D59:E59)</f>
        <v>5995300</v>
      </c>
    </row>
    <row r="60" spans="1:10" x14ac:dyDescent="0.25">
      <c r="A60" s="23" t="s">
        <v>6</v>
      </c>
      <c r="B60" s="73" t="s">
        <v>21</v>
      </c>
      <c r="C60" s="72">
        <f>'[1]7.3.mell'!E67</f>
        <v>76478616</v>
      </c>
      <c r="D60" s="10">
        <f>'[1]7.3.mell'!F67</f>
        <v>73012933</v>
      </c>
      <c r="E60" s="10">
        <f>'[1]7.3.mell'!G67</f>
        <v>8320878</v>
      </c>
      <c r="F60" s="8">
        <f>SUM(D60:E60)</f>
        <v>81333811</v>
      </c>
    </row>
    <row r="61" spans="1:10" x14ac:dyDescent="0.25">
      <c r="A61" s="23" t="s">
        <v>7</v>
      </c>
      <c r="B61" s="73" t="s">
        <v>104</v>
      </c>
      <c r="C61" s="72">
        <f>'[1]7.4.mell'!E67</f>
        <v>3650000</v>
      </c>
      <c r="D61" s="10">
        <f>'[1]7.4.mell'!F67</f>
        <v>3630300</v>
      </c>
      <c r="E61" s="10">
        <f>'[1]7.4.mell'!G67</f>
        <v>-101600</v>
      </c>
      <c r="F61" s="8">
        <f>SUM(D61:E61)</f>
        <v>3528700</v>
      </c>
    </row>
    <row r="62" spans="1:10" x14ac:dyDescent="0.25">
      <c r="A62" s="23" t="s">
        <v>8</v>
      </c>
      <c r="B62" s="73" t="s">
        <v>15</v>
      </c>
      <c r="C62" s="74"/>
      <c r="D62" s="6"/>
      <c r="E62" s="10"/>
      <c r="F62" s="8"/>
    </row>
    <row r="63" spans="1:10" x14ac:dyDescent="0.25">
      <c r="A63" s="23" t="s">
        <v>9</v>
      </c>
      <c r="B63" s="73" t="s">
        <v>105</v>
      </c>
      <c r="C63" s="74">
        <v>0</v>
      </c>
      <c r="D63" s="6"/>
      <c r="E63" s="10"/>
      <c r="F63" s="8"/>
    </row>
    <row r="64" spans="1:10" x14ac:dyDescent="0.25">
      <c r="A64" s="23" t="s">
        <v>10</v>
      </c>
      <c r="B64" s="73" t="s">
        <v>106</v>
      </c>
      <c r="C64" s="72">
        <f>'[1]8.mell'!C22</f>
        <v>15889411</v>
      </c>
      <c r="D64" s="10">
        <f>'[1]8.mell'!D22</f>
        <v>16218631</v>
      </c>
      <c r="E64" s="10">
        <f>'[1]8.mell'!E22</f>
        <v>527800</v>
      </c>
      <c r="F64" s="8">
        <f>SUM(D64:E64)</f>
        <v>16746431</v>
      </c>
    </row>
    <row r="65" spans="1:8" x14ac:dyDescent="0.25">
      <c r="A65" s="23" t="s">
        <v>11</v>
      </c>
      <c r="B65" s="73" t="s">
        <v>107</v>
      </c>
      <c r="C65" s="74">
        <v>0</v>
      </c>
      <c r="D65" s="10"/>
      <c r="E65" s="10"/>
      <c r="F65" s="8"/>
    </row>
    <row r="66" spans="1:8" x14ac:dyDescent="0.25">
      <c r="A66" s="23" t="s">
        <v>12</v>
      </c>
      <c r="B66" s="73" t="s">
        <v>108</v>
      </c>
      <c r="C66" s="72">
        <f>'[1]8.mell'!C50</f>
        <v>3530297</v>
      </c>
      <c r="D66" s="10">
        <f>'[1]8.mell'!D50</f>
        <v>3550297</v>
      </c>
      <c r="E66" s="10">
        <f>'[1]8.mell'!E50</f>
        <v>14926100</v>
      </c>
      <c r="F66" s="8">
        <f>SUM(D66:E66)</f>
        <v>18476397</v>
      </c>
    </row>
    <row r="67" spans="1:8" x14ac:dyDescent="0.25">
      <c r="A67" s="23" t="s">
        <v>13</v>
      </c>
      <c r="B67" s="73" t="s">
        <v>17</v>
      </c>
      <c r="C67" s="72">
        <f>'[1]9.mell'!D60</f>
        <v>180124711</v>
      </c>
      <c r="D67" s="10">
        <f>'[1]9.mell'!E60</f>
        <v>188541473</v>
      </c>
      <c r="E67" s="10">
        <f>'[1]9.mell'!F60</f>
        <v>45496871</v>
      </c>
      <c r="F67" s="8">
        <f>SUM(D67:E67)</f>
        <v>234038344</v>
      </c>
    </row>
    <row r="68" spans="1:8" x14ac:dyDescent="0.25">
      <c r="A68" s="23" t="s">
        <v>25</v>
      </c>
      <c r="B68" s="73" t="s">
        <v>16</v>
      </c>
      <c r="C68" s="72">
        <f>'[1]9.mell'!D40-'[1]9.mell'!D12</f>
        <v>536066975</v>
      </c>
      <c r="D68" s="10">
        <f>'[1]9.mell'!E40-'[1]9.mell'!E12</f>
        <v>571858046</v>
      </c>
      <c r="E68" s="10">
        <f>'[1]9.mell'!F40-'[1]9.mell'!F12</f>
        <v>19376209</v>
      </c>
      <c r="F68" s="8">
        <f>SUM(D68:E68)</f>
        <v>591234255</v>
      </c>
    </row>
    <row r="69" spans="1:8" x14ac:dyDescent="0.25">
      <c r="A69" s="23" t="s">
        <v>26</v>
      </c>
      <c r="B69" s="73" t="s">
        <v>109</v>
      </c>
      <c r="C69" s="74">
        <v>0</v>
      </c>
      <c r="D69" s="6"/>
      <c r="E69" s="10"/>
      <c r="F69" s="8"/>
    </row>
    <row r="70" spans="1:8" x14ac:dyDescent="0.25">
      <c r="A70" s="23" t="s">
        <v>27</v>
      </c>
      <c r="B70" s="73" t="s">
        <v>110</v>
      </c>
      <c r="C70" s="74">
        <v>0</v>
      </c>
      <c r="D70" s="6"/>
      <c r="E70" s="10"/>
      <c r="F70" s="8"/>
    </row>
    <row r="71" spans="1:8" s="12" customFormat="1" ht="12.75" x14ac:dyDescent="0.2">
      <c r="A71" s="23" t="s">
        <v>28</v>
      </c>
      <c r="B71" s="73" t="s">
        <v>36</v>
      </c>
      <c r="C71" s="72">
        <v>0</v>
      </c>
      <c r="D71" s="10"/>
      <c r="E71" s="10"/>
      <c r="F71" s="8"/>
      <c r="H71" s="28"/>
    </row>
    <row r="72" spans="1:8" s="12" customFormat="1" ht="12.75" x14ac:dyDescent="0.2">
      <c r="A72" s="23" t="s">
        <v>29</v>
      </c>
      <c r="B72" s="75" t="s">
        <v>111</v>
      </c>
      <c r="C72" s="74">
        <v>0</v>
      </c>
      <c r="D72" s="6"/>
      <c r="E72" s="6"/>
      <c r="F72" s="8"/>
      <c r="H72" s="28"/>
    </row>
    <row r="73" spans="1:8" x14ac:dyDescent="0.25">
      <c r="A73" s="23" t="s">
        <v>30</v>
      </c>
      <c r="B73" s="75" t="s">
        <v>112</v>
      </c>
      <c r="C73" s="74">
        <v>0</v>
      </c>
      <c r="D73" s="6"/>
      <c r="E73" s="10"/>
      <c r="F73" s="8"/>
    </row>
    <row r="74" spans="1:8" x14ac:dyDescent="0.25">
      <c r="A74" s="23" t="s">
        <v>31</v>
      </c>
      <c r="B74" s="75" t="s">
        <v>37</v>
      </c>
      <c r="C74" s="29">
        <f>'[1]9.mell'!D74</f>
        <v>300000</v>
      </c>
      <c r="D74" s="10">
        <f>'[1]9.mell'!E74</f>
        <v>525000</v>
      </c>
      <c r="E74" s="10">
        <f>'[1]9.mell'!F74</f>
        <v>0</v>
      </c>
      <c r="F74" s="1">
        <f>SUM(D74:E74)</f>
        <v>525000</v>
      </c>
    </row>
    <row r="75" spans="1:8" x14ac:dyDescent="0.25">
      <c r="A75" s="23" t="s">
        <v>32</v>
      </c>
      <c r="B75" s="71" t="s">
        <v>22</v>
      </c>
      <c r="C75" s="72">
        <f>'[1]10.mell'!B19</f>
        <v>2927098</v>
      </c>
      <c r="D75" s="10">
        <f>'[1]10.mell'!C19</f>
        <v>4712332</v>
      </c>
      <c r="E75" s="10">
        <f>'[1]10.mell'!D19</f>
        <v>825600</v>
      </c>
      <c r="F75" s="8">
        <f>SUM(D75:E75)</f>
        <v>5537932</v>
      </c>
    </row>
    <row r="76" spans="1:8" x14ac:dyDescent="0.25">
      <c r="A76" s="23" t="s">
        <v>33</v>
      </c>
      <c r="B76" s="76" t="s">
        <v>18</v>
      </c>
      <c r="C76" s="77">
        <f>SUM(C58:C75)</f>
        <v>854581705</v>
      </c>
      <c r="D76" s="11">
        <f>SUM(D58:D75)</f>
        <v>899664301</v>
      </c>
      <c r="E76" s="11">
        <f>SUM(E58:E75)</f>
        <v>90021414</v>
      </c>
      <c r="F76" s="4">
        <f>SUM(F58:F75)</f>
        <v>989685715</v>
      </c>
    </row>
    <row r="77" spans="1:8" x14ac:dyDescent="0.25">
      <c r="A77" s="23" t="s">
        <v>35</v>
      </c>
      <c r="B77" s="73" t="s">
        <v>19</v>
      </c>
      <c r="C77" s="74">
        <f>'[1]9.mell'!D80</f>
        <v>161000000</v>
      </c>
      <c r="D77" s="6">
        <f>'[1]9.mell'!E80</f>
        <v>320000000</v>
      </c>
      <c r="E77" s="6">
        <f>'[1]9.mell'!F80</f>
        <v>0</v>
      </c>
      <c r="F77" s="7">
        <f>SUM(D77:E77)</f>
        <v>320000000</v>
      </c>
    </row>
    <row r="78" spans="1:8" x14ac:dyDescent="0.25">
      <c r="A78" s="23" t="s">
        <v>39</v>
      </c>
      <c r="B78" s="71" t="s">
        <v>113</v>
      </c>
      <c r="C78" s="78">
        <v>0</v>
      </c>
      <c r="D78" s="79"/>
      <c r="E78" s="10">
        <v>0</v>
      </c>
      <c r="F78" s="8">
        <v>0</v>
      </c>
    </row>
    <row r="79" spans="1:8" x14ac:dyDescent="0.25">
      <c r="A79" s="23" t="s">
        <v>40</v>
      </c>
      <c r="B79" s="73" t="s">
        <v>114</v>
      </c>
      <c r="C79" s="72">
        <f>'[1]11.2.mell'!C46</f>
        <v>66724932</v>
      </c>
      <c r="D79" s="10">
        <f>'[1]11.2.mell'!D46</f>
        <v>65486320</v>
      </c>
      <c r="E79" s="10">
        <f>'[1]11.2.mell'!E46</f>
        <v>821000</v>
      </c>
      <c r="F79" s="8">
        <f>SUM(D79:E79)</f>
        <v>66307320</v>
      </c>
    </row>
    <row r="80" spans="1:8" x14ac:dyDescent="0.25">
      <c r="A80" s="23" t="s">
        <v>41</v>
      </c>
      <c r="B80" s="73" t="s">
        <v>115</v>
      </c>
      <c r="C80" s="72">
        <f>'[1]11.2.mell'!C47</f>
        <v>463500</v>
      </c>
      <c r="D80" s="10">
        <f>'[1]11.2.mell'!D47</f>
        <v>463500</v>
      </c>
      <c r="E80" s="10">
        <f>'[1]11.2.mell'!E47</f>
        <v>0</v>
      </c>
      <c r="F80" s="8">
        <f>SUM(D80:E80)</f>
        <v>463500</v>
      </c>
    </row>
    <row r="81" spans="1:8" x14ac:dyDescent="0.25">
      <c r="A81" s="23" t="s">
        <v>42</v>
      </c>
      <c r="B81" s="73" t="s">
        <v>93</v>
      </c>
      <c r="C81" s="72">
        <f>'[1]9.mell'!D94</f>
        <v>3817813</v>
      </c>
      <c r="D81" s="10">
        <f>'[1]9.mell'!E94</f>
        <v>4619647</v>
      </c>
      <c r="E81" s="10">
        <f>'[1]9.mell'!F94</f>
        <v>201452</v>
      </c>
      <c r="F81" s="8">
        <f>SUM(D81:E81)</f>
        <v>4821099</v>
      </c>
    </row>
    <row r="82" spans="1:8" x14ac:dyDescent="0.25">
      <c r="A82" s="23" t="s">
        <v>43</v>
      </c>
      <c r="B82" s="73" t="s">
        <v>116</v>
      </c>
      <c r="C82" s="80"/>
      <c r="D82" s="6"/>
      <c r="E82" s="10"/>
      <c r="F82" s="8"/>
    </row>
    <row r="83" spans="1:8" x14ac:dyDescent="0.25">
      <c r="A83" s="23" t="s">
        <v>44</v>
      </c>
      <c r="B83" s="76" t="s">
        <v>64</v>
      </c>
      <c r="C83" s="81">
        <f>SUM(C77:C81)</f>
        <v>232006245</v>
      </c>
      <c r="D83" s="81">
        <f>SUM(D77:D81)</f>
        <v>390569467</v>
      </c>
      <c r="E83" s="15">
        <f>SUM(E77:E82)</f>
        <v>1022452</v>
      </c>
      <c r="F83" s="82">
        <f>SUM(F77:F81)</f>
        <v>391591919</v>
      </c>
    </row>
    <row r="84" spans="1:8" ht="26.25" x14ac:dyDescent="0.25">
      <c r="A84" s="23" t="s">
        <v>45</v>
      </c>
      <c r="B84" s="83" t="s">
        <v>38</v>
      </c>
      <c r="C84" s="81"/>
      <c r="D84" s="15"/>
      <c r="E84" s="15"/>
      <c r="F84" s="82"/>
    </row>
    <row r="85" spans="1:8" ht="15.75" thickBot="1" x14ac:dyDescent="0.3">
      <c r="A85" s="26" t="s">
        <v>46</v>
      </c>
      <c r="B85" s="84" t="s">
        <v>117</v>
      </c>
      <c r="C85" s="85">
        <v>0</v>
      </c>
      <c r="D85" s="86"/>
      <c r="E85" s="87"/>
      <c r="F85" s="64">
        <v>0</v>
      </c>
    </row>
    <row r="86" spans="1:8" ht="15.75" thickBot="1" x14ac:dyDescent="0.3">
      <c r="A86" s="27" t="s">
        <v>47</v>
      </c>
      <c r="B86" s="88" t="s">
        <v>118</v>
      </c>
      <c r="C86" s="89">
        <f>SUM(C83,C76,C85)</f>
        <v>1086587950</v>
      </c>
      <c r="D86" s="89">
        <f t="shared" ref="D86:E86" si="1">SUM(D83,D76,D85)</f>
        <v>1290233768</v>
      </c>
      <c r="E86" s="89">
        <f t="shared" si="1"/>
        <v>91043866</v>
      </c>
      <c r="F86" s="90">
        <f>SUM(F83,F76,F85)</f>
        <v>1381277634</v>
      </c>
      <c r="H86" s="14">
        <f>F52-F86</f>
        <v>0</v>
      </c>
    </row>
  </sheetData>
  <mergeCells count="5">
    <mergeCell ref="B54:F54"/>
    <mergeCell ref="B1:F1"/>
    <mergeCell ref="B2:F2"/>
    <mergeCell ref="B3:F3"/>
    <mergeCell ref="B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11.1.melléklet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2018-09-25T05:57:54Z</dcterms:modified>
</cp:coreProperties>
</file>