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Kiadások ÖNK" sheetId="4" r:id="rId1"/>
    <sheet name="Munka1" sheetId="1" r:id="rId2"/>
    <sheet name="Munka2" sheetId="2" r:id="rId3"/>
    <sheet name="Munka3" sheetId="3" r:id="rId4"/>
  </sheets>
  <externalReferences>
    <externalReference r:id="rId5"/>
  </externalReferences>
  <definedNames>
    <definedName name="_xlnm.Print_Area" localSheetId="0">'Kiadások ÖNK'!$A$1:$G$124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F7" i="4"/>
  <c r="F82" l="1"/>
  <c r="F77"/>
  <c r="F72" l="1"/>
  <c r="F122"/>
  <c r="G117"/>
  <c r="G118"/>
  <c r="G119"/>
  <c r="G120"/>
  <c r="G121"/>
  <c r="G122"/>
  <c r="G116"/>
  <c r="G101"/>
  <c r="G102"/>
  <c r="G103"/>
  <c r="G104"/>
  <c r="G105"/>
  <c r="G106"/>
  <c r="G107"/>
  <c r="G108"/>
  <c r="G109"/>
  <c r="G110"/>
  <c r="G111"/>
  <c r="G112"/>
  <c r="G113"/>
  <c r="G114"/>
  <c r="G100"/>
  <c r="G90"/>
  <c r="G91"/>
  <c r="G92"/>
  <c r="G93"/>
  <c r="G94"/>
  <c r="G95"/>
  <c r="G96"/>
  <c r="G89"/>
  <c r="G85"/>
  <c r="G86"/>
  <c r="G87"/>
  <c r="G84"/>
  <c r="G77"/>
  <c r="G78"/>
  <c r="G79"/>
  <c r="G80"/>
  <c r="G81"/>
  <c r="G82"/>
  <c r="G76"/>
  <c r="G62"/>
  <c r="G63"/>
  <c r="G64"/>
  <c r="G65"/>
  <c r="G66"/>
  <c r="G67"/>
  <c r="G68"/>
  <c r="G69"/>
  <c r="G70"/>
  <c r="G71"/>
  <c r="G72"/>
  <c r="G73"/>
  <c r="G61"/>
  <c r="G53"/>
  <c r="G54"/>
  <c r="G55"/>
  <c r="G56"/>
  <c r="G57"/>
  <c r="G58"/>
  <c r="G59"/>
  <c r="G52"/>
  <c r="G46"/>
  <c r="G47"/>
  <c r="G48"/>
  <c r="G49"/>
  <c r="G45"/>
  <c r="G43"/>
  <c r="G42"/>
  <c r="G35"/>
  <c r="G36"/>
  <c r="G37"/>
  <c r="G38"/>
  <c r="G40"/>
  <c r="G34"/>
  <c r="G33"/>
  <c r="G32"/>
  <c r="G31"/>
  <c r="G30"/>
  <c r="G27"/>
  <c r="G28"/>
  <c r="G29"/>
  <c r="G26"/>
  <c r="G22"/>
  <c r="G23"/>
  <c r="G24"/>
  <c r="G21"/>
  <c r="G8"/>
  <c r="G9"/>
  <c r="G10"/>
  <c r="G11"/>
  <c r="G12"/>
  <c r="G13"/>
  <c r="G14"/>
  <c r="G15"/>
  <c r="G16"/>
  <c r="G17"/>
  <c r="G18"/>
  <c r="G19"/>
  <c r="G115"/>
  <c r="F115"/>
  <c r="F97"/>
  <c r="G97"/>
  <c r="F88"/>
  <c r="G88"/>
  <c r="F83"/>
  <c r="F98" s="1"/>
  <c r="G83"/>
  <c r="G98" s="1"/>
  <c r="F74"/>
  <c r="G74"/>
  <c r="F60"/>
  <c r="G60"/>
  <c r="F50"/>
  <c r="G50"/>
  <c r="F44"/>
  <c r="G44"/>
  <c r="F33"/>
  <c r="F30"/>
  <c r="F24"/>
  <c r="F20"/>
  <c r="F25" s="1"/>
  <c r="F39"/>
  <c r="G39" s="1"/>
  <c r="G41" s="1"/>
  <c r="G51" s="1"/>
  <c r="G7"/>
  <c r="G20" s="1"/>
  <c r="G25" s="1"/>
  <c r="D121"/>
  <c r="E120"/>
  <c r="D120"/>
  <c r="D119"/>
  <c r="D118"/>
  <c r="D117"/>
  <c r="D116"/>
  <c r="E115"/>
  <c r="E122" s="1"/>
  <c r="D122" s="1"/>
  <c r="D114"/>
  <c r="D113"/>
  <c r="D112"/>
  <c r="D111"/>
  <c r="D110"/>
  <c r="D109"/>
  <c r="D108"/>
  <c r="D107"/>
  <c r="D106"/>
  <c r="D105"/>
  <c r="D104"/>
  <c r="D103"/>
  <c r="D102"/>
  <c r="D101"/>
  <c r="D100"/>
  <c r="E97"/>
  <c r="D97" s="1"/>
  <c r="C97"/>
  <c r="D96"/>
  <c r="D95"/>
  <c r="D94"/>
  <c r="D93"/>
  <c r="D92"/>
  <c r="D91"/>
  <c r="D90"/>
  <c r="D89"/>
  <c r="E88"/>
  <c r="D88"/>
  <c r="C88"/>
  <c r="C98" s="1"/>
  <c r="D87"/>
  <c r="D86"/>
  <c r="D85"/>
  <c r="D84"/>
  <c r="E83"/>
  <c r="E98" s="1"/>
  <c r="D82"/>
  <c r="D81"/>
  <c r="D80"/>
  <c r="D79"/>
  <c r="D78"/>
  <c r="D77"/>
  <c r="D76"/>
  <c r="E74"/>
  <c r="D74" s="1"/>
  <c r="C74"/>
  <c r="C75" s="1"/>
  <c r="C99" s="1"/>
  <c r="C123" s="1"/>
  <c r="D73"/>
  <c r="D72"/>
  <c r="D71"/>
  <c r="D70"/>
  <c r="D69"/>
  <c r="D68"/>
  <c r="D67"/>
  <c r="D66"/>
  <c r="D65"/>
  <c r="D64"/>
  <c r="D63"/>
  <c r="D62"/>
  <c r="D61"/>
  <c r="E60"/>
  <c r="D60" s="1"/>
  <c r="D59"/>
  <c r="D58"/>
  <c r="D57"/>
  <c r="D56"/>
  <c r="D55"/>
  <c r="D54"/>
  <c r="D53"/>
  <c r="D52"/>
  <c r="E50"/>
  <c r="D50" s="1"/>
  <c r="D49"/>
  <c r="D48"/>
  <c r="D47"/>
  <c r="D46"/>
  <c r="D45"/>
  <c r="E44"/>
  <c r="D44"/>
  <c r="C44"/>
  <c r="D43"/>
  <c r="D42"/>
  <c r="E41"/>
  <c r="D41" s="1"/>
  <c r="D40"/>
  <c r="D39"/>
  <c r="D38"/>
  <c r="D37"/>
  <c r="D36"/>
  <c r="D35"/>
  <c r="D34"/>
  <c r="E33"/>
  <c r="D33"/>
  <c r="D32"/>
  <c r="D31"/>
  <c r="E30"/>
  <c r="E51" s="1"/>
  <c r="D51" s="1"/>
  <c r="D30"/>
  <c r="D29"/>
  <c r="D28"/>
  <c r="D27"/>
  <c r="D26"/>
  <c r="E24"/>
  <c r="D24"/>
  <c r="D23"/>
  <c r="D22"/>
  <c r="D21"/>
  <c r="E20"/>
  <c r="E25" s="1"/>
  <c r="D19"/>
  <c r="D18"/>
  <c r="D17"/>
  <c r="D16"/>
  <c r="D15"/>
  <c r="D14"/>
  <c r="D13"/>
  <c r="D12"/>
  <c r="D11"/>
  <c r="D10"/>
  <c r="D9"/>
  <c r="D8"/>
  <c r="D7"/>
  <c r="F41" l="1"/>
  <c r="F51" s="1"/>
  <c r="F75" s="1"/>
  <c r="F99" s="1"/>
  <c r="F123" s="1"/>
  <c r="G75"/>
  <c r="G99" s="1"/>
  <c r="G123" s="1"/>
  <c r="D25"/>
  <c r="E75"/>
  <c r="D98"/>
  <c r="D20"/>
  <c r="D83"/>
  <c r="D115"/>
  <c r="E99" l="1"/>
  <c r="D75"/>
  <c r="E123" l="1"/>
  <c r="D123" s="1"/>
  <c r="D99"/>
</calcChain>
</file>

<file path=xl/sharedStrings.xml><?xml version="1.0" encoding="utf-8"?>
<sst xmlns="http://schemas.openxmlformats.org/spreadsheetml/2006/main" count="242" uniqueCount="240">
  <si>
    <t>Kiadások (E Ft)</t>
  </si>
  <si>
    <t>ÖNKORMÁNYZATI ELŐIRÁNYZATOK</t>
  </si>
  <si>
    <t>Rovat megnevezése</t>
  </si>
  <si>
    <t>Rovat-szám</t>
  </si>
  <si>
    <t>eredeti ei.</t>
  </si>
  <si>
    <t>módosítás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</si>
  <si>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</si>
  <si>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</si>
  <si>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</si>
  <si>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</si>
  <si>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</si>
  <si>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</si>
  <si>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</si>
  <si>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</si>
  <si>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</si>
  <si>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</si>
  <si>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</si>
  <si>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</si>
  <si>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</si>
  <si>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</si>
  <si>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</si>
  <si>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</si>
  <si>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</si>
  <si>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</si>
  <si>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</si>
  <si>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</si>
  <si>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</si>
  <si>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</si>
  <si>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</si>
  <si>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</si>
  <si>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</si>
  <si>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</si>
  <si>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</si>
  <si>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</si>
  <si>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</si>
  <si>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</si>
  <si>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</si>
  <si>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</si>
  <si>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</si>
  <si>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</si>
  <si>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</si>
  <si>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</si>
  <si>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</si>
  <si>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</si>
  <si>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</si>
  <si>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</si>
  <si>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</si>
  <si>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</si>
  <si>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</si>
  <si>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</si>
  <si>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</si>
  <si>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</si>
  <si>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 xml:space="preserve">Készletbeszerzés </t>
  </si>
  <si>
    <t>K31</t>
  </si>
  <si>
    <t>Informatikai szolgáltatások igénybevétele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</si>
  <si>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</si>
  <si>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</si>
  <si>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</si>
  <si>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</si>
  <si>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</si>
  <si>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</si>
  <si>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</si>
  <si>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</si>
  <si>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</si>
  <si>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</si>
  <si>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</si>
  <si>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</si>
  <si>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</si>
  <si>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</si>
  <si>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</si>
  <si>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 xml:space="preserve">Szakmai tevékenységet segítő szolgáltatások </t>
  </si>
  <si>
    <t>K336</t>
  </si>
  <si>
    <t>Egyéb szolgáltatások</t>
  </si>
  <si>
    <t>K337</t>
  </si>
  <si>
    <t xml:space="preserve">Szolgáltatási kiadások </t>
  </si>
  <si>
    <t>K33</t>
  </si>
  <si>
    <t>Kiküldetések kiadásai</t>
  </si>
  <si>
    <t>K341</t>
  </si>
  <si>
    <t>Reklám- és propagandakiadások</t>
  </si>
  <si>
    <t>K342</t>
  </si>
  <si>
    <t xml:space="preserve">Kiküldetések, reklám- és propagandakiadások 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</si>
  <si>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</si>
  <si>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</si>
  <si>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</si>
  <si>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</si>
  <si>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</si>
  <si>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</si>
  <si>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</si>
  <si>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</si>
  <si>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</si>
  <si>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</si>
  <si>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</si>
  <si>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</si>
  <si>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</si>
  <si>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</si>
  <si>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</si>
  <si>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</si>
  <si>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</si>
  <si>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</si>
  <si>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</si>
  <si>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</si>
  <si>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</si>
  <si>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</si>
  <si>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</si>
  <si>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</si>
  <si>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</si>
  <si>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</si>
  <si>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</si>
  <si>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</si>
  <si>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</si>
  <si>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</si>
  <si>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</si>
  <si>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</si>
  <si>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</si>
  <si>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</si>
  <si>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</si>
  <si>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</si>
  <si>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</si>
  <si>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</si>
  <si>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</si>
  <si>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</si>
  <si>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</si>
  <si>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</si>
  <si>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</si>
  <si>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</si>
  <si>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</si>
  <si>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</si>
  <si>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</si>
  <si>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</si>
  <si>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</si>
  <si>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</si>
  <si>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</si>
  <si>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</si>
  <si>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</si>
  <si>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</si>
  <si>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</si>
  <si>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</si>
  <si>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</si>
  <si>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</si>
  <si>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</si>
  <si>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</si>
  <si>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</si>
  <si>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</si>
  <si>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</si>
  <si>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</si>
  <si>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</si>
  <si>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</si>
  <si>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</si>
  <si>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</si>
  <si>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</si>
  <si>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</si>
  <si>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</si>
  <si>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</si>
  <si>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</si>
  <si>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</si>
  <si>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</si>
  <si>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</si>
  <si>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</si>
  <si>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</si>
  <si>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</si>
  <si>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</si>
  <si>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</si>
  <si>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</si>
  <si>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</si>
  <si>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</si>
  <si>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</si>
  <si>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</si>
  <si>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</si>
  <si>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</si>
  <si>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</si>
  <si>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</si>
  <si>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</si>
  <si>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</si>
  <si>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</si>
  <si>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</si>
  <si>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</si>
  <si>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</si>
  <si>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</si>
  <si>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</si>
  <si>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</si>
  <si>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</si>
  <si>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</si>
  <si>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</si>
  <si>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</si>
  <si>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</si>
  <si>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</si>
  <si>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</si>
  <si>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</si>
  <si>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</si>
  <si>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</si>
  <si>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</si>
  <si>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</si>
  <si>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</si>
  <si>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</si>
  <si>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</si>
  <si>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</si>
  <si>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</si>
  <si>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</si>
  <si>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</si>
  <si>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</si>
  <si>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</si>
  <si>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</si>
  <si>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</si>
  <si>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</si>
  <si>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</si>
  <si>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</si>
  <si>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</si>
  <si>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</si>
  <si>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</si>
  <si>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</si>
  <si>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</si>
  <si>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</si>
  <si>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</si>
  <si>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</si>
  <si>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</si>
  <si>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</si>
  <si>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</si>
  <si>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</si>
  <si>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</si>
  <si>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</si>
  <si>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</si>
  <si>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</si>
  <si>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</si>
  <si>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</si>
  <si>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</si>
  <si>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</si>
  <si>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</si>
  <si>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</si>
  <si>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</si>
  <si>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</si>
  <si>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</si>
  <si>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</si>
  <si>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</si>
  <si>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</si>
  <si>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</si>
  <si>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KIADÁSOK ÖSSZESEN (K1-9)</t>
  </si>
  <si>
    <t>módosított ei. VIII.12</t>
  </si>
  <si>
    <t>módosított ei. XI.17.</t>
  </si>
  <si>
    <t>Az Önkormányzat 2015. évi költségvetése</t>
  </si>
  <si>
    <t xml:space="preserve">2. melléklet a 15/2015. (XI.17.) Önkormányzati rendelethez </t>
  </si>
</sst>
</file>

<file path=xl/styles.xml><?xml version="1.0" encoding="utf-8"?>
<styleSheet xmlns="http://schemas.openxmlformats.org/spreadsheetml/2006/main">
  <numFmts count="2">
    <numFmt numFmtId="164" formatCode="\ ##########"/>
    <numFmt numFmtId="165" formatCode="0__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Bookman Old Style"/>
      <family val="1"/>
      <charset val="238"/>
    </font>
    <font>
      <b/>
      <sz val="10"/>
      <name val="Arial"/>
      <family val="2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8" fillId="0" borderId="0"/>
  </cellStyleXfs>
  <cellXfs count="56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1" xfId="0" applyNumberFormat="1" applyFont="1" applyBorder="1"/>
    <xf numFmtId="164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/>
    </xf>
    <xf numFmtId="3" fontId="1" fillId="0" borderId="1" xfId="0" applyNumberFormat="1" applyFont="1" applyBorder="1"/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10" fillId="3" borderId="1" xfId="0" applyFont="1" applyFill="1" applyBorder="1"/>
    <xf numFmtId="165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164" fontId="11" fillId="4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13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/>
    <xf numFmtId="0" fontId="16" fillId="5" borderId="1" xfId="0" applyFont="1" applyFill="1" applyBorder="1"/>
    <xf numFmtId="3" fontId="0" fillId="0" borderId="0" xfId="0" applyNumberFormat="1" applyBorder="1"/>
    <xf numFmtId="3" fontId="0" fillId="0" borderId="2" xfId="0" applyNumberFormat="1" applyBorder="1"/>
    <xf numFmtId="3" fontId="1" fillId="0" borderId="2" xfId="0" applyNumberFormat="1" applyFont="1" applyBorder="1"/>
    <xf numFmtId="3" fontId="12" fillId="0" borderId="1" xfId="0" applyNumberFormat="1" applyFont="1" applyFill="1" applyBorder="1" applyAlignment="1">
      <alignment horizontal="left" vertical="center" wrapText="1"/>
    </xf>
    <xf numFmtId="3" fontId="14" fillId="0" borderId="1" xfId="0" applyNumberFormat="1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left" vertical="center"/>
    </xf>
    <xf numFmtId="3" fontId="14" fillId="0" borderId="1" xfId="0" applyNumberFormat="1" applyFont="1" applyFill="1" applyBorder="1" applyAlignment="1">
      <alignment horizontal="left" vertical="center"/>
    </xf>
    <xf numFmtId="3" fontId="12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I/Asztal/2015/I.-III.n&#233;-i%20besz&#225;mol&#243;%20test&#252;letire/I.-III.%20n&#233;%20&#214;NK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"/>
      <sheetName val="03"/>
      <sheetName val="04"/>
    </sheetNames>
    <sheetDataSet>
      <sheetData sheetId="0">
        <row r="24">
          <cell r="G24">
            <v>636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2"/>
  <sheetViews>
    <sheetView tabSelected="1" zoomScaleNormal="100" workbookViewId="0">
      <selection activeCell="I9" sqref="I9"/>
    </sheetView>
  </sheetViews>
  <sheetFormatPr defaultRowHeight="15"/>
  <cols>
    <col min="1" max="1" width="59.85546875" customWidth="1"/>
    <col min="3" max="3" width="11.85546875" customWidth="1"/>
    <col min="4" max="4" width="11.85546875" hidden="1" customWidth="1"/>
    <col min="5" max="5" width="11.7109375" style="1" customWidth="1"/>
    <col min="6" max="6" width="11.28515625" customWidth="1"/>
    <col min="7" max="7" width="12" customWidth="1"/>
    <col min="256" max="256" width="105.140625" customWidth="1"/>
    <col min="258" max="258" width="17.140625" customWidth="1"/>
    <col min="259" max="259" width="20.140625" customWidth="1"/>
    <col min="260" max="260" width="18.85546875" customWidth="1"/>
    <col min="261" max="261" width="15.5703125" customWidth="1"/>
    <col min="512" max="512" width="105.140625" customWidth="1"/>
    <col min="514" max="514" width="17.140625" customWidth="1"/>
    <col min="515" max="515" width="20.140625" customWidth="1"/>
    <col min="516" max="516" width="18.85546875" customWidth="1"/>
    <col min="517" max="517" width="15.5703125" customWidth="1"/>
    <col min="768" max="768" width="105.140625" customWidth="1"/>
    <col min="770" max="770" width="17.140625" customWidth="1"/>
    <col min="771" max="771" width="20.140625" customWidth="1"/>
    <col min="772" max="772" width="18.85546875" customWidth="1"/>
    <col min="773" max="773" width="15.5703125" customWidth="1"/>
    <col min="1024" max="1024" width="105.140625" customWidth="1"/>
    <col min="1026" max="1026" width="17.140625" customWidth="1"/>
    <col min="1027" max="1027" width="20.140625" customWidth="1"/>
    <col min="1028" max="1028" width="18.85546875" customWidth="1"/>
    <col min="1029" max="1029" width="15.5703125" customWidth="1"/>
    <col min="1280" max="1280" width="105.140625" customWidth="1"/>
    <col min="1282" max="1282" width="17.140625" customWidth="1"/>
    <col min="1283" max="1283" width="20.140625" customWidth="1"/>
    <col min="1284" max="1284" width="18.85546875" customWidth="1"/>
    <col min="1285" max="1285" width="15.5703125" customWidth="1"/>
    <col min="1536" max="1536" width="105.140625" customWidth="1"/>
    <col min="1538" max="1538" width="17.140625" customWidth="1"/>
    <col min="1539" max="1539" width="20.140625" customWidth="1"/>
    <col min="1540" max="1540" width="18.85546875" customWidth="1"/>
    <col min="1541" max="1541" width="15.5703125" customWidth="1"/>
    <col min="1792" max="1792" width="105.140625" customWidth="1"/>
    <col min="1794" max="1794" width="17.140625" customWidth="1"/>
    <col min="1795" max="1795" width="20.140625" customWidth="1"/>
    <col min="1796" max="1796" width="18.85546875" customWidth="1"/>
    <col min="1797" max="1797" width="15.5703125" customWidth="1"/>
    <col min="2048" max="2048" width="105.140625" customWidth="1"/>
    <col min="2050" max="2050" width="17.140625" customWidth="1"/>
    <col min="2051" max="2051" width="20.140625" customWidth="1"/>
    <col min="2052" max="2052" width="18.85546875" customWidth="1"/>
    <col min="2053" max="2053" width="15.5703125" customWidth="1"/>
    <col min="2304" max="2304" width="105.140625" customWidth="1"/>
    <col min="2306" max="2306" width="17.140625" customWidth="1"/>
    <col min="2307" max="2307" width="20.140625" customWidth="1"/>
    <col min="2308" max="2308" width="18.85546875" customWidth="1"/>
    <col min="2309" max="2309" width="15.5703125" customWidth="1"/>
    <col min="2560" max="2560" width="105.140625" customWidth="1"/>
    <col min="2562" max="2562" width="17.140625" customWidth="1"/>
    <col min="2563" max="2563" width="20.140625" customWidth="1"/>
    <col min="2564" max="2564" width="18.85546875" customWidth="1"/>
    <col min="2565" max="2565" width="15.5703125" customWidth="1"/>
    <col min="2816" max="2816" width="105.140625" customWidth="1"/>
    <col min="2818" max="2818" width="17.140625" customWidth="1"/>
    <col min="2819" max="2819" width="20.140625" customWidth="1"/>
    <col min="2820" max="2820" width="18.85546875" customWidth="1"/>
    <col min="2821" max="2821" width="15.5703125" customWidth="1"/>
    <col min="3072" max="3072" width="105.140625" customWidth="1"/>
    <col min="3074" max="3074" width="17.140625" customWidth="1"/>
    <col min="3075" max="3075" width="20.140625" customWidth="1"/>
    <col min="3076" max="3076" width="18.85546875" customWidth="1"/>
    <col min="3077" max="3077" width="15.5703125" customWidth="1"/>
    <col min="3328" max="3328" width="105.140625" customWidth="1"/>
    <col min="3330" max="3330" width="17.140625" customWidth="1"/>
    <col min="3331" max="3331" width="20.140625" customWidth="1"/>
    <col min="3332" max="3332" width="18.85546875" customWidth="1"/>
    <col min="3333" max="3333" width="15.5703125" customWidth="1"/>
    <col min="3584" max="3584" width="105.140625" customWidth="1"/>
    <col min="3586" max="3586" width="17.140625" customWidth="1"/>
    <col min="3587" max="3587" width="20.140625" customWidth="1"/>
    <col min="3588" max="3588" width="18.85546875" customWidth="1"/>
    <col min="3589" max="3589" width="15.5703125" customWidth="1"/>
    <col min="3840" max="3840" width="105.140625" customWidth="1"/>
    <col min="3842" max="3842" width="17.140625" customWidth="1"/>
    <col min="3843" max="3843" width="20.140625" customWidth="1"/>
    <col min="3844" max="3844" width="18.85546875" customWidth="1"/>
    <col min="3845" max="3845" width="15.5703125" customWidth="1"/>
    <col min="4096" max="4096" width="105.140625" customWidth="1"/>
    <col min="4098" max="4098" width="17.140625" customWidth="1"/>
    <col min="4099" max="4099" width="20.140625" customWidth="1"/>
    <col min="4100" max="4100" width="18.85546875" customWidth="1"/>
    <col min="4101" max="4101" width="15.5703125" customWidth="1"/>
    <col min="4352" max="4352" width="105.140625" customWidth="1"/>
    <col min="4354" max="4354" width="17.140625" customWidth="1"/>
    <col min="4355" max="4355" width="20.140625" customWidth="1"/>
    <col min="4356" max="4356" width="18.85546875" customWidth="1"/>
    <col min="4357" max="4357" width="15.5703125" customWidth="1"/>
    <col min="4608" max="4608" width="105.140625" customWidth="1"/>
    <col min="4610" max="4610" width="17.140625" customWidth="1"/>
    <col min="4611" max="4611" width="20.140625" customWidth="1"/>
    <col min="4612" max="4612" width="18.85546875" customWidth="1"/>
    <col min="4613" max="4613" width="15.5703125" customWidth="1"/>
    <col min="4864" max="4864" width="105.140625" customWidth="1"/>
    <col min="4866" max="4866" width="17.140625" customWidth="1"/>
    <col min="4867" max="4867" width="20.140625" customWidth="1"/>
    <col min="4868" max="4868" width="18.85546875" customWidth="1"/>
    <col min="4869" max="4869" width="15.5703125" customWidth="1"/>
    <col min="5120" max="5120" width="105.140625" customWidth="1"/>
    <col min="5122" max="5122" width="17.140625" customWidth="1"/>
    <col min="5123" max="5123" width="20.140625" customWidth="1"/>
    <col min="5124" max="5124" width="18.85546875" customWidth="1"/>
    <col min="5125" max="5125" width="15.5703125" customWidth="1"/>
    <col min="5376" max="5376" width="105.140625" customWidth="1"/>
    <col min="5378" max="5378" width="17.140625" customWidth="1"/>
    <col min="5379" max="5379" width="20.140625" customWidth="1"/>
    <col min="5380" max="5380" width="18.85546875" customWidth="1"/>
    <col min="5381" max="5381" width="15.5703125" customWidth="1"/>
    <col min="5632" max="5632" width="105.140625" customWidth="1"/>
    <col min="5634" max="5634" width="17.140625" customWidth="1"/>
    <col min="5635" max="5635" width="20.140625" customWidth="1"/>
    <col min="5636" max="5636" width="18.85546875" customWidth="1"/>
    <col min="5637" max="5637" width="15.5703125" customWidth="1"/>
    <col min="5888" max="5888" width="105.140625" customWidth="1"/>
    <col min="5890" max="5890" width="17.140625" customWidth="1"/>
    <col min="5891" max="5891" width="20.140625" customWidth="1"/>
    <col min="5892" max="5892" width="18.85546875" customWidth="1"/>
    <col min="5893" max="5893" width="15.5703125" customWidth="1"/>
    <col min="6144" max="6144" width="105.140625" customWidth="1"/>
    <col min="6146" max="6146" width="17.140625" customWidth="1"/>
    <col min="6147" max="6147" width="20.140625" customWidth="1"/>
    <col min="6148" max="6148" width="18.85546875" customWidth="1"/>
    <col min="6149" max="6149" width="15.5703125" customWidth="1"/>
    <col min="6400" max="6400" width="105.140625" customWidth="1"/>
    <col min="6402" max="6402" width="17.140625" customWidth="1"/>
    <col min="6403" max="6403" width="20.140625" customWidth="1"/>
    <col min="6404" max="6404" width="18.85546875" customWidth="1"/>
    <col min="6405" max="6405" width="15.5703125" customWidth="1"/>
    <col min="6656" max="6656" width="105.140625" customWidth="1"/>
    <col min="6658" max="6658" width="17.140625" customWidth="1"/>
    <col min="6659" max="6659" width="20.140625" customWidth="1"/>
    <col min="6660" max="6660" width="18.85546875" customWidth="1"/>
    <col min="6661" max="6661" width="15.5703125" customWidth="1"/>
    <col min="6912" max="6912" width="105.140625" customWidth="1"/>
    <col min="6914" max="6914" width="17.140625" customWidth="1"/>
    <col min="6915" max="6915" width="20.140625" customWidth="1"/>
    <col min="6916" max="6916" width="18.85546875" customWidth="1"/>
    <col min="6917" max="6917" width="15.5703125" customWidth="1"/>
    <col min="7168" max="7168" width="105.140625" customWidth="1"/>
    <col min="7170" max="7170" width="17.140625" customWidth="1"/>
    <col min="7171" max="7171" width="20.140625" customWidth="1"/>
    <col min="7172" max="7172" width="18.85546875" customWidth="1"/>
    <col min="7173" max="7173" width="15.5703125" customWidth="1"/>
    <col min="7424" max="7424" width="105.140625" customWidth="1"/>
    <col min="7426" max="7426" width="17.140625" customWidth="1"/>
    <col min="7427" max="7427" width="20.140625" customWidth="1"/>
    <col min="7428" max="7428" width="18.85546875" customWidth="1"/>
    <col min="7429" max="7429" width="15.5703125" customWidth="1"/>
    <col min="7680" max="7680" width="105.140625" customWidth="1"/>
    <col min="7682" max="7682" width="17.140625" customWidth="1"/>
    <col min="7683" max="7683" width="20.140625" customWidth="1"/>
    <col min="7684" max="7684" width="18.85546875" customWidth="1"/>
    <col min="7685" max="7685" width="15.5703125" customWidth="1"/>
    <col min="7936" max="7936" width="105.140625" customWidth="1"/>
    <col min="7938" max="7938" width="17.140625" customWidth="1"/>
    <col min="7939" max="7939" width="20.140625" customWidth="1"/>
    <col min="7940" max="7940" width="18.85546875" customWidth="1"/>
    <col min="7941" max="7941" width="15.5703125" customWidth="1"/>
    <col min="8192" max="8192" width="105.140625" customWidth="1"/>
    <col min="8194" max="8194" width="17.140625" customWidth="1"/>
    <col min="8195" max="8195" width="20.140625" customWidth="1"/>
    <col min="8196" max="8196" width="18.85546875" customWidth="1"/>
    <col min="8197" max="8197" width="15.5703125" customWidth="1"/>
    <col min="8448" max="8448" width="105.140625" customWidth="1"/>
    <col min="8450" max="8450" width="17.140625" customWidth="1"/>
    <col min="8451" max="8451" width="20.140625" customWidth="1"/>
    <col min="8452" max="8452" width="18.85546875" customWidth="1"/>
    <col min="8453" max="8453" width="15.5703125" customWidth="1"/>
    <col min="8704" max="8704" width="105.140625" customWidth="1"/>
    <col min="8706" max="8706" width="17.140625" customWidth="1"/>
    <col min="8707" max="8707" width="20.140625" customWidth="1"/>
    <col min="8708" max="8708" width="18.85546875" customWidth="1"/>
    <col min="8709" max="8709" width="15.5703125" customWidth="1"/>
    <col min="8960" max="8960" width="105.140625" customWidth="1"/>
    <col min="8962" max="8962" width="17.140625" customWidth="1"/>
    <col min="8963" max="8963" width="20.140625" customWidth="1"/>
    <col min="8964" max="8964" width="18.85546875" customWidth="1"/>
    <col min="8965" max="8965" width="15.5703125" customWidth="1"/>
    <col min="9216" max="9216" width="105.140625" customWidth="1"/>
    <col min="9218" max="9218" width="17.140625" customWidth="1"/>
    <col min="9219" max="9219" width="20.140625" customWidth="1"/>
    <col min="9220" max="9220" width="18.85546875" customWidth="1"/>
    <col min="9221" max="9221" width="15.5703125" customWidth="1"/>
    <col min="9472" max="9472" width="105.140625" customWidth="1"/>
    <col min="9474" max="9474" width="17.140625" customWidth="1"/>
    <col min="9475" max="9475" width="20.140625" customWidth="1"/>
    <col min="9476" max="9476" width="18.85546875" customWidth="1"/>
    <col min="9477" max="9477" width="15.5703125" customWidth="1"/>
    <col min="9728" max="9728" width="105.140625" customWidth="1"/>
    <col min="9730" max="9730" width="17.140625" customWidth="1"/>
    <col min="9731" max="9731" width="20.140625" customWidth="1"/>
    <col min="9732" max="9732" width="18.85546875" customWidth="1"/>
    <col min="9733" max="9733" width="15.5703125" customWidth="1"/>
    <col min="9984" max="9984" width="105.140625" customWidth="1"/>
    <col min="9986" max="9986" width="17.140625" customWidth="1"/>
    <col min="9987" max="9987" width="20.140625" customWidth="1"/>
    <col min="9988" max="9988" width="18.85546875" customWidth="1"/>
    <col min="9989" max="9989" width="15.5703125" customWidth="1"/>
    <col min="10240" max="10240" width="105.140625" customWidth="1"/>
    <col min="10242" max="10242" width="17.140625" customWidth="1"/>
    <col min="10243" max="10243" width="20.140625" customWidth="1"/>
    <col min="10244" max="10244" width="18.85546875" customWidth="1"/>
    <col min="10245" max="10245" width="15.5703125" customWidth="1"/>
    <col min="10496" max="10496" width="105.140625" customWidth="1"/>
    <col min="10498" max="10498" width="17.140625" customWidth="1"/>
    <col min="10499" max="10499" width="20.140625" customWidth="1"/>
    <col min="10500" max="10500" width="18.85546875" customWidth="1"/>
    <col min="10501" max="10501" width="15.5703125" customWidth="1"/>
    <col min="10752" max="10752" width="105.140625" customWidth="1"/>
    <col min="10754" max="10754" width="17.140625" customWidth="1"/>
    <col min="10755" max="10755" width="20.140625" customWidth="1"/>
    <col min="10756" max="10756" width="18.85546875" customWidth="1"/>
    <col min="10757" max="10757" width="15.5703125" customWidth="1"/>
    <col min="11008" max="11008" width="105.140625" customWidth="1"/>
    <col min="11010" max="11010" width="17.140625" customWidth="1"/>
    <col min="11011" max="11011" width="20.140625" customWidth="1"/>
    <col min="11012" max="11012" width="18.85546875" customWidth="1"/>
    <col min="11013" max="11013" width="15.5703125" customWidth="1"/>
    <col min="11264" max="11264" width="105.140625" customWidth="1"/>
    <col min="11266" max="11266" width="17.140625" customWidth="1"/>
    <col min="11267" max="11267" width="20.140625" customWidth="1"/>
    <col min="11268" max="11268" width="18.85546875" customWidth="1"/>
    <col min="11269" max="11269" width="15.5703125" customWidth="1"/>
    <col min="11520" max="11520" width="105.140625" customWidth="1"/>
    <col min="11522" max="11522" width="17.140625" customWidth="1"/>
    <col min="11523" max="11523" width="20.140625" customWidth="1"/>
    <col min="11524" max="11524" width="18.85546875" customWidth="1"/>
    <col min="11525" max="11525" width="15.5703125" customWidth="1"/>
    <col min="11776" max="11776" width="105.140625" customWidth="1"/>
    <col min="11778" max="11778" width="17.140625" customWidth="1"/>
    <col min="11779" max="11779" width="20.140625" customWidth="1"/>
    <col min="11780" max="11780" width="18.85546875" customWidth="1"/>
    <col min="11781" max="11781" width="15.5703125" customWidth="1"/>
    <col min="12032" max="12032" width="105.140625" customWidth="1"/>
    <col min="12034" max="12034" width="17.140625" customWidth="1"/>
    <col min="12035" max="12035" width="20.140625" customWidth="1"/>
    <col min="12036" max="12036" width="18.85546875" customWidth="1"/>
    <col min="12037" max="12037" width="15.5703125" customWidth="1"/>
    <col min="12288" max="12288" width="105.140625" customWidth="1"/>
    <col min="12290" max="12290" width="17.140625" customWidth="1"/>
    <col min="12291" max="12291" width="20.140625" customWidth="1"/>
    <col min="12292" max="12292" width="18.85546875" customWidth="1"/>
    <col min="12293" max="12293" width="15.5703125" customWidth="1"/>
    <col min="12544" max="12544" width="105.140625" customWidth="1"/>
    <col min="12546" max="12546" width="17.140625" customWidth="1"/>
    <col min="12547" max="12547" width="20.140625" customWidth="1"/>
    <col min="12548" max="12548" width="18.85546875" customWidth="1"/>
    <col min="12549" max="12549" width="15.5703125" customWidth="1"/>
    <col min="12800" max="12800" width="105.140625" customWidth="1"/>
    <col min="12802" max="12802" width="17.140625" customWidth="1"/>
    <col min="12803" max="12803" width="20.140625" customWidth="1"/>
    <col min="12804" max="12804" width="18.85546875" customWidth="1"/>
    <col min="12805" max="12805" width="15.5703125" customWidth="1"/>
    <col min="13056" max="13056" width="105.140625" customWidth="1"/>
    <col min="13058" max="13058" width="17.140625" customWidth="1"/>
    <col min="13059" max="13059" width="20.140625" customWidth="1"/>
    <col min="13060" max="13060" width="18.85546875" customWidth="1"/>
    <col min="13061" max="13061" width="15.5703125" customWidth="1"/>
    <col min="13312" max="13312" width="105.140625" customWidth="1"/>
    <col min="13314" max="13314" width="17.140625" customWidth="1"/>
    <col min="13315" max="13315" width="20.140625" customWidth="1"/>
    <col min="13316" max="13316" width="18.85546875" customWidth="1"/>
    <col min="13317" max="13317" width="15.5703125" customWidth="1"/>
    <col min="13568" max="13568" width="105.140625" customWidth="1"/>
    <col min="13570" max="13570" width="17.140625" customWidth="1"/>
    <col min="13571" max="13571" width="20.140625" customWidth="1"/>
    <col min="13572" max="13572" width="18.85546875" customWidth="1"/>
    <col min="13573" max="13573" width="15.5703125" customWidth="1"/>
    <col min="13824" max="13824" width="105.140625" customWidth="1"/>
    <col min="13826" max="13826" width="17.140625" customWidth="1"/>
    <col min="13827" max="13827" width="20.140625" customWidth="1"/>
    <col min="13828" max="13828" width="18.85546875" customWidth="1"/>
    <col min="13829" max="13829" width="15.5703125" customWidth="1"/>
    <col min="14080" max="14080" width="105.140625" customWidth="1"/>
    <col min="14082" max="14082" width="17.140625" customWidth="1"/>
    <col min="14083" max="14083" width="20.140625" customWidth="1"/>
    <col min="14084" max="14084" width="18.85546875" customWidth="1"/>
    <col min="14085" max="14085" width="15.5703125" customWidth="1"/>
    <col min="14336" max="14336" width="105.140625" customWidth="1"/>
    <col min="14338" max="14338" width="17.140625" customWidth="1"/>
    <col min="14339" max="14339" width="20.140625" customWidth="1"/>
    <col min="14340" max="14340" width="18.85546875" customWidth="1"/>
    <col min="14341" max="14341" width="15.5703125" customWidth="1"/>
    <col min="14592" max="14592" width="105.140625" customWidth="1"/>
    <col min="14594" max="14594" width="17.140625" customWidth="1"/>
    <col min="14595" max="14595" width="20.140625" customWidth="1"/>
    <col min="14596" max="14596" width="18.85546875" customWidth="1"/>
    <col min="14597" max="14597" width="15.5703125" customWidth="1"/>
    <col min="14848" max="14848" width="105.140625" customWidth="1"/>
    <col min="14850" max="14850" width="17.140625" customWidth="1"/>
    <col min="14851" max="14851" width="20.140625" customWidth="1"/>
    <col min="14852" max="14852" width="18.85546875" customWidth="1"/>
    <col min="14853" max="14853" width="15.5703125" customWidth="1"/>
    <col min="15104" max="15104" width="105.140625" customWidth="1"/>
    <col min="15106" max="15106" width="17.140625" customWidth="1"/>
    <col min="15107" max="15107" width="20.140625" customWidth="1"/>
    <col min="15108" max="15108" width="18.85546875" customWidth="1"/>
    <col min="15109" max="15109" width="15.5703125" customWidth="1"/>
    <col min="15360" max="15360" width="105.140625" customWidth="1"/>
    <col min="15362" max="15362" width="17.140625" customWidth="1"/>
    <col min="15363" max="15363" width="20.140625" customWidth="1"/>
    <col min="15364" max="15364" width="18.85546875" customWidth="1"/>
    <col min="15365" max="15365" width="15.5703125" customWidth="1"/>
    <col min="15616" max="15616" width="105.140625" customWidth="1"/>
    <col min="15618" max="15618" width="17.140625" customWidth="1"/>
    <col min="15619" max="15619" width="20.140625" customWidth="1"/>
    <col min="15620" max="15620" width="18.85546875" customWidth="1"/>
    <col min="15621" max="15621" width="15.5703125" customWidth="1"/>
    <col min="15872" max="15872" width="105.140625" customWidth="1"/>
    <col min="15874" max="15874" width="17.140625" customWidth="1"/>
    <col min="15875" max="15875" width="20.140625" customWidth="1"/>
    <col min="15876" max="15876" width="18.85546875" customWidth="1"/>
    <col min="15877" max="15877" width="15.5703125" customWidth="1"/>
    <col min="16128" max="16128" width="105.140625" customWidth="1"/>
    <col min="16130" max="16130" width="17.140625" customWidth="1"/>
    <col min="16131" max="16131" width="20.140625" customWidth="1"/>
    <col min="16132" max="16132" width="18.85546875" customWidth="1"/>
    <col min="16133" max="16133" width="15.5703125" customWidth="1"/>
  </cols>
  <sheetData>
    <row r="1" spans="1:7">
      <c r="A1" t="s">
        <v>239</v>
      </c>
    </row>
    <row r="2" spans="1:7" ht="21" customHeight="1">
      <c r="A2" s="53" t="s">
        <v>238</v>
      </c>
      <c r="B2" s="54"/>
      <c r="C2" s="54"/>
      <c r="D2" s="54"/>
      <c r="E2" s="54"/>
      <c r="F2" s="55"/>
      <c r="G2" s="55"/>
    </row>
    <row r="3" spans="1:7" ht="18.75" customHeight="1">
      <c r="A3" s="53" t="s">
        <v>0</v>
      </c>
      <c r="B3" s="54"/>
      <c r="C3" s="54"/>
      <c r="D3" s="54"/>
      <c r="E3" s="54"/>
      <c r="F3" s="55"/>
      <c r="G3" s="55"/>
    </row>
    <row r="4" spans="1:7" ht="18">
      <c r="A4" s="2"/>
    </row>
    <row r="5" spans="1:7">
      <c r="A5" s="3" t="s">
        <v>1</v>
      </c>
    </row>
    <row r="6" spans="1:7" ht="38.25">
      <c r="A6" s="4" t="s">
        <v>2</v>
      </c>
      <c r="B6" s="5" t="s">
        <v>3</v>
      </c>
      <c r="C6" s="5" t="s">
        <v>4</v>
      </c>
      <c r="D6" s="5" t="s">
        <v>5</v>
      </c>
      <c r="E6" s="5" t="s">
        <v>236</v>
      </c>
      <c r="F6" s="5" t="s">
        <v>5</v>
      </c>
      <c r="G6" s="5" t="s">
        <v>237</v>
      </c>
    </row>
    <row r="7" spans="1:7">
      <c r="A7" s="6" t="s">
        <v>6</v>
      </c>
      <c r="B7" s="7" t="s">
        <v>7</v>
      </c>
      <c r="C7" s="8">
        <v>10270.343999999999</v>
      </c>
      <c r="D7" s="9">
        <f>E7-C7</f>
        <v>2379.6560000000009</v>
      </c>
      <c r="E7" s="9">
        <v>12650</v>
      </c>
      <c r="F7" s="8">
        <f>3925+215-998</f>
        <v>3142</v>
      </c>
      <c r="G7" s="46">
        <f>E7+F7</f>
        <v>15792</v>
      </c>
    </row>
    <row r="8" spans="1:7">
      <c r="A8" s="6" t="s">
        <v>8</v>
      </c>
      <c r="B8" s="10" t="s">
        <v>9</v>
      </c>
      <c r="C8" s="8"/>
      <c r="D8" s="9">
        <f t="shared" ref="D8:D71" si="0">E8-C8</f>
        <v>0</v>
      </c>
      <c r="E8" s="9">
        <v>0</v>
      </c>
      <c r="F8" s="8"/>
      <c r="G8" s="46">
        <f t="shared" ref="G8:G49" si="1">E8+F8</f>
        <v>0</v>
      </c>
    </row>
    <row r="9" spans="1:7">
      <c r="A9" s="6" t="s">
        <v>10</v>
      </c>
      <c r="B9" s="10" t="s">
        <v>11</v>
      </c>
      <c r="C9" s="8"/>
      <c r="D9" s="9">
        <f t="shared" si="0"/>
        <v>0</v>
      </c>
      <c r="E9" s="9">
        <v>0</v>
      </c>
      <c r="F9" s="8"/>
      <c r="G9" s="46">
        <f t="shared" si="1"/>
        <v>0</v>
      </c>
    </row>
    <row r="10" spans="1:7">
      <c r="A10" s="11" t="s">
        <v>12</v>
      </c>
      <c r="B10" s="10" t="s">
        <v>13</v>
      </c>
      <c r="C10" s="8"/>
      <c r="D10" s="9">
        <f t="shared" si="0"/>
        <v>0</v>
      </c>
      <c r="E10" s="9">
        <v>0</v>
      </c>
      <c r="F10" s="8"/>
      <c r="G10" s="46">
        <f t="shared" si="1"/>
        <v>0</v>
      </c>
    </row>
    <row r="11" spans="1:7">
      <c r="A11" s="11" t="s">
        <v>14</v>
      </c>
      <c r="B11" s="10" t="s">
        <v>15</v>
      </c>
      <c r="C11" s="8"/>
      <c r="D11" s="9">
        <f t="shared" si="0"/>
        <v>0</v>
      </c>
      <c r="E11" s="9">
        <v>0</v>
      </c>
      <c r="F11" s="8"/>
      <c r="G11" s="46">
        <f t="shared" si="1"/>
        <v>0</v>
      </c>
    </row>
    <row r="12" spans="1:7">
      <c r="A12" s="11" t="s">
        <v>16</v>
      </c>
      <c r="B12" s="10" t="s">
        <v>17</v>
      </c>
      <c r="C12" s="8"/>
      <c r="D12" s="9">
        <f t="shared" si="0"/>
        <v>0</v>
      </c>
      <c r="E12" s="9">
        <v>0</v>
      </c>
      <c r="F12" s="8"/>
      <c r="G12" s="46">
        <f t="shared" si="1"/>
        <v>0</v>
      </c>
    </row>
    <row r="13" spans="1:7">
      <c r="A13" s="11" t="s">
        <v>18</v>
      </c>
      <c r="B13" s="10" t="s">
        <v>19</v>
      </c>
      <c r="C13" s="8">
        <v>577.3839351510685</v>
      </c>
      <c r="D13" s="9">
        <f t="shared" si="0"/>
        <v>-9.3839351510684992</v>
      </c>
      <c r="E13" s="9">
        <v>568</v>
      </c>
      <c r="F13" s="8"/>
      <c r="G13" s="46">
        <f t="shared" si="1"/>
        <v>568</v>
      </c>
    </row>
    <row r="14" spans="1:7">
      <c r="A14" s="11" t="s">
        <v>20</v>
      </c>
      <c r="B14" s="10" t="s">
        <v>21</v>
      </c>
      <c r="C14" s="8"/>
      <c r="D14" s="9">
        <f t="shared" si="0"/>
        <v>0</v>
      </c>
      <c r="E14" s="9">
        <v>0</v>
      </c>
      <c r="F14" s="8"/>
      <c r="G14" s="46">
        <f t="shared" si="1"/>
        <v>0</v>
      </c>
    </row>
    <row r="15" spans="1:7">
      <c r="A15" s="12" t="s">
        <v>22</v>
      </c>
      <c r="B15" s="10" t="s">
        <v>23</v>
      </c>
      <c r="C15" s="8">
        <v>61.32</v>
      </c>
      <c r="D15" s="9">
        <f t="shared" si="0"/>
        <v>0</v>
      </c>
      <c r="E15" s="9">
        <v>61.32</v>
      </c>
      <c r="F15" s="8"/>
      <c r="G15" s="46">
        <f t="shared" si="1"/>
        <v>61.32</v>
      </c>
    </row>
    <row r="16" spans="1:7">
      <c r="A16" s="12" t="s">
        <v>24</v>
      </c>
      <c r="B16" s="10" t="s">
        <v>25</v>
      </c>
      <c r="C16" s="8"/>
      <c r="D16" s="9">
        <f t="shared" si="0"/>
        <v>10</v>
      </c>
      <c r="E16" s="9">
        <v>10</v>
      </c>
      <c r="F16" s="8"/>
      <c r="G16" s="46">
        <f t="shared" si="1"/>
        <v>10</v>
      </c>
    </row>
    <row r="17" spans="1:7">
      <c r="A17" s="12" t="s">
        <v>26</v>
      </c>
      <c r="B17" s="10" t="s">
        <v>27</v>
      </c>
      <c r="C17" s="8"/>
      <c r="D17" s="9">
        <f t="shared" si="0"/>
        <v>0</v>
      </c>
      <c r="E17" s="9">
        <v>0</v>
      </c>
      <c r="F17" s="8"/>
      <c r="G17" s="46">
        <f t="shared" si="1"/>
        <v>0</v>
      </c>
    </row>
    <row r="18" spans="1:7">
      <c r="A18" s="12" t="s">
        <v>28</v>
      </c>
      <c r="B18" s="10" t="s">
        <v>29</v>
      </c>
      <c r="C18" s="8"/>
      <c r="D18" s="9">
        <f t="shared" si="0"/>
        <v>0</v>
      </c>
      <c r="E18" s="9">
        <v>0</v>
      </c>
      <c r="F18" s="8"/>
      <c r="G18" s="46">
        <f t="shared" si="1"/>
        <v>0</v>
      </c>
    </row>
    <row r="19" spans="1:7">
      <c r="A19" s="12" t="s">
        <v>30</v>
      </c>
      <c r="B19" s="10" t="s">
        <v>31</v>
      </c>
      <c r="C19" s="8">
        <v>3141.732</v>
      </c>
      <c r="D19" s="9">
        <f t="shared" si="0"/>
        <v>458.26800000000003</v>
      </c>
      <c r="E19" s="9">
        <v>3600</v>
      </c>
      <c r="F19" s="8"/>
      <c r="G19" s="46">
        <f t="shared" si="1"/>
        <v>3600</v>
      </c>
    </row>
    <row r="20" spans="1:7">
      <c r="A20" s="13" t="s">
        <v>32</v>
      </c>
      <c r="B20" s="14" t="s">
        <v>33</v>
      </c>
      <c r="C20" s="15">
        <v>14050.779935151068</v>
      </c>
      <c r="D20" s="15">
        <f t="shared" si="0"/>
        <v>2838.5400648489322</v>
      </c>
      <c r="E20" s="15">
        <f>SUM(E7:E19)</f>
        <v>16889.32</v>
      </c>
      <c r="F20" s="15">
        <f>SUM(F7:F19)</f>
        <v>3142</v>
      </c>
      <c r="G20" s="15">
        <f>SUM(G7:G19)</f>
        <v>20031.32</v>
      </c>
    </row>
    <row r="21" spans="1:7">
      <c r="A21" s="12" t="s">
        <v>34</v>
      </c>
      <c r="B21" s="10" t="s">
        <v>35</v>
      </c>
      <c r="C21" s="8">
        <v>5425.0939189388364</v>
      </c>
      <c r="D21" s="9">
        <f t="shared" si="0"/>
        <v>-9.3918938836395682E-2</v>
      </c>
      <c r="E21" s="9">
        <v>5425</v>
      </c>
      <c r="F21" s="8"/>
      <c r="G21" s="46">
        <f t="shared" si="1"/>
        <v>5425</v>
      </c>
    </row>
    <row r="22" spans="1:7" ht="30">
      <c r="A22" s="12" t="s">
        <v>36</v>
      </c>
      <c r="B22" s="10" t="s">
        <v>37</v>
      </c>
      <c r="C22" s="8"/>
      <c r="D22" s="9">
        <f t="shared" si="0"/>
        <v>0</v>
      </c>
      <c r="E22" s="9">
        <v>0</v>
      </c>
      <c r="F22" s="8"/>
      <c r="G22" s="46">
        <f t="shared" si="1"/>
        <v>0</v>
      </c>
    </row>
    <row r="23" spans="1:7">
      <c r="A23" s="16" t="s">
        <v>38</v>
      </c>
      <c r="B23" s="10" t="s">
        <v>39</v>
      </c>
      <c r="C23" s="8"/>
      <c r="D23" s="9">
        <f t="shared" si="0"/>
        <v>2002</v>
      </c>
      <c r="E23" s="9">
        <v>2002</v>
      </c>
      <c r="F23" s="8"/>
      <c r="G23" s="46">
        <f t="shared" si="1"/>
        <v>2002</v>
      </c>
    </row>
    <row r="24" spans="1:7">
      <c r="A24" s="17" t="s">
        <v>40</v>
      </c>
      <c r="B24" s="14" t="s">
        <v>41</v>
      </c>
      <c r="C24" s="15">
        <v>5425.0939189388364</v>
      </c>
      <c r="D24" s="15">
        <f t="shared" si="0"/>
        <v>2001.9060810611636</v>
      </c>
      <c r="E24" s="15">
        <f>SUM(E21:E23)</f>
        <v>7427</v>
      </c>
      <c r="F24" s="15">
        <f>SUM(F21:F23)</f>
        <v>0</v>
      </c>
      <c r="G24" s="46">
        <f t="shared" si="1"/>
        <v>7427</v>
      </c>
    </row>
    <row r="25" spans="1:7">
      <c r="A25" s="18" t="s">
        <v>42</v>
      </c>
      <c r="B25" s="19" t="s">
        <v>43</v>
      </c>
      <c r="C25" s="15">
        <v>19475.873854089903</v>
      </c>
      <c r="D25" s="15">
        <f t="shared" si="0"/>
        <v>4840.4461459100967</v>
      </c>
      <c r="E25" s="15">
        <f>E20+E24</f>
        <v>24316.32</v>
      </c>
      <c r="F25" s="15">
        <f>F20+F24</f>
        <v>3142</v>
      </c>
      <c r="G25" s="15">
        <f>G20+G24</f>
        <v>27458.32</v>
      </c>
    </row>
    <row r="26" spans="1:7" ht="30">
      <c r="A26" s="20" t="s">
        <v>44</v>
      </c>
      <c r="B26" s="19" t="s">
        <v>45</v>
      </c>
      <c r="C26" s="15">
        <v>5089.3062259100961</v>
      </c>
      <c r="D26" s="15">
        <f t="shared" si="0"/>
        <v>1795.6937740899039</v>
      </c>
      <c r="E26" s="15">
        <v>6885</v>
      </c>
      <c r="F26" s="15">
        <v>0</v>
      </c>
      <c r="G26" s="47">
        <f t="shared" si="1"/>
        <v>6885</v>
      </c>
    </row>
    <row r="27" spans="1:7">
      <c r="A27" s="12" t="s">
        <v>46</v>
      </c>
      <c r="B27" s="10" t="s">
        <v>47</v>
      </c>
      <c r="C27" s="8">
        <v>728.78</v>
      </c>
      <c r="D27" s="9">
        <f t="shared" si="0"/>
        <v>271.22000000000003</v>
      </c>
      <c r="E27" s="9">
        <v>1000</v>
      </c>
      <c r="F27" s="8"/>
      <c r="G27" s="46">
        <f t="shared" si="1"/>
        <v>1000</v>
      </c>
    </row>
    <row r="28" spans="1:7">
      <c r="A28" s="12" t="s">
        <v>48</v>
      </c>
      <c r="B28" s="10" t="s">
        <v>49</v>
      </c>
      <c r="C28" s="8">
        <v>2148.8580000000002</v>
      </c>
      <c r="D28" s="9">
        <f t="shared" si="0"/>
        <v>351.14199999999983</v>
      </c>
      <c r="E28" s="9">
        <v>2500</v>
      </c>
      <c r="F28" s="8"/>
      <c r="G28" s="46">
        <f t="shared" si="1"/>
        <v>2500</v>
      </c>
    </row>
    <row r="29" spans="1:7">
      <c r="A29" s="12" t="s">
        <v>50</v>
      </c>
      <c r="B29" s="10" t="s">
        <v>51</v>
      </c>
      <c r="C29" s="8"/>
      <c r="D29" s="9">
        <f t="shared" si="0"/>
        <v>0</v>
      </c>
      <c r="E29" s="9">
        <v>0</v>
      </c>
      <c r="F29" s="8"/>
      <c r="G29" s="46">
        <f t="shared" si="1"/>
        <v>0</v>
      </c>
    </row>
    <row r="30" spans="1:7">
      <c r="A30" s="17" t="s">
        <v>52</v>
      </c>
      <c r="B30" s="14" t="s">
        <v>53</v>
      </c>
      <c r="C30" s="15">
        <v>2877.6379999999999</v>
      </c>
      <c r="D30" s="15">
        <f t="shared" si="0"/>
        <v>622.36200000000008</v>
      </c>
      <c r="E30" s="15">
        <f>SUM(E27:E29)</f>
        <v>3500</v>
      </c>
      <c r="F30" s="15">
        <f>SUM(F27:F29)</f>
        <v>0</v>
      </c>
      <c r="G30" s="15">
        <f>SUM(G27:G29)</f>
        <v>3500</v>
      </c>
    </row>
    <row r="31" spans="1:7">
      <c r="A31" s="12" t="s">
        <v>54</v>
      </c>
      <c r="B31" s="10" t="s">
        <v>55</v>
      </c>
      <c r="C31" s="8">
        <v>417.78399999999999</v>
      </c>
      <c r="D31" s="9">
        <f t="shared" si="0"/>
        <v>32.216000000000008</v>
      </c>
      <c r="E31" s="9">
        <v>450</v>
      </c>
      <c r="F31" s="8">
        <v>177</v>
      </c>
      <c r="G31" s="46">
        <f t="shared" si="1"/>
        <v>627</v>
      </c>
    </row>
    <row r="32" spans="1:7">
      <c r="A32" s="12" t="s">
        <v>56</v>
      </c>
      <c r="B32" s="10" t="s">
        <v>57</v>
      </c>
      <c r="C32" s="8">
        <v>387.279</v>
      </c>
      <c r="D32" s="9">
        <f t="shared" si="0"/>
        <v>112.721</v>
      </c>
      <c r="E32" s="9">
        <v>500</v>
      </c>
      <c r="F32" s="8"/>
      <c r="G32" s="46">
        <f t="shared" si="1"/>
        <v>500</v>
      </c>
    </row>
    <row r="33" spans="1:7" ht="15" customHeight="1">
      <c r="A33" s="17" t="s">
        <v>58</v>
      </c>
      <c r="B33" s="14" t="s">
        <v>59</v>
      </c>
      <c r="C33" s="15">
        <v>805.06299999999999</v>
      </c>
      <c r="D33" s="15">
        <f t="shared" si="0"/>
        <v>144.93700000000001</v>
      </c>
      <c r="E33" s="15">
        <f>SUM(E31:E32)</f>
        <v>950</v>
      </c>
      <c r="F33" s="15">
        <f>SUM(F31:F32)</f>
        <v>177</v>
      </c>
      <c r="G33" s="15">
        <f>SUM(G31:G32)</f>
        <v>1127</v>
      </c>
    </row>
    <row r="34" spans="1:7">
      <c r="A34" s="12" t="s">
        <v>60</v>
      </c>
      <c r="B34" s="10" t="s">
        <v>61</v>
      </c>
      <c r="C34" s="8">
        <v>8223.3389999999999</v>
      </c>
      <c r="D34" s="9">
        <f t="shared" si="0"/>
        <v>4276.6610000000001</v>
      </c>
      <c r="E34" s="9">
        <v>12500</v>
      </c>
      <c r="F34" s="8"/>
      <c r="G34" s="46">
        <f t="shared" si="1"/>
        <v>12500</v>
      </c>
    </row>
    <row r="35" spans="1:7">
      <c r="A35" s="12" t="s">
        <v>62</v>
      </c>
      <c r="B35" s="10" t="s">
        <v>63</v>
      </c>
      <c r="C35" s="8"/>
      <c r="D35" s="9">
        <f t="shared" si="0"/>
        <v>0</v>
      </c>
      <c r="E35" s="9">
        <v>0</v>
      </c>
      <c r="F35" s="8"/>
      <c r="G35" s="46">
        <f t="shared" si="1"/>
        <v>0</v>
      </c>
    </row>
    <row r="36" spans="1:7">
      <c r="A36" s="12" t="s">
        <v>64</v>
      </c>
      <c r="B36" s="10" t="s">
        <v>65</v>
      </c>
      <c r="C36" s="8">
        <v>130.63</v>
      </c>
      <c r="D36" s="9">
        <f t="shared" si="0"/>
        <v>0.37000000000000455</v>
      </c>
      <c r="E36" s="9">
        <v>131</v>
      </c>
      <c r="F36" s="8"/>
      <c r="G36" s="46">
        <f t="shared" si="1"/>
        <v>131</v>
      </c>
    </row>
    <row r="37" spans="1:7">
      <c r="A37" s="12" t="s">
        <v>66</v>
      </c>
      <c r="B37" s="10" t="s">
        <v>67</v>
      </c>
      <c r="C37" s="8">
        <v>399.31400000000002</v>
      </c>
      <c r="D37" s="9">
        <f t="shared" si="0"/>
        <v>400.68599999999998</v>
      </c>
      <c r="E37" s="9">
        <v>800</v>
      </c>
      <c r="F37" s="8"/>
      <c r="G37" s="46">
        <f t="shared" si="1"/>
        <v>800</v>
      </c>
    </row>
    <row r="38" spans="1:7">
      <c r="A38" s="21" t="s">
        <v>68</v>
      </c>
      <c r="B38" s="10" t="s">
        <v>69</v>
      </c>
      <c r="C38" s="8">
        <v>1077.732</v>
      </c>
      <c r="D38" s="9">
        <f t="shared" si="0"/>
        <v>0</v>
      </c>
      <c r="E38" s="9">
        <v>1077.732</v>
      </c>
      <c r="F38" s="8"/>
      <c r="G38" s="46">
        <f t="shared" si="1"/>
        <v>1077.732</v>
      </c>
    </row>
    <row r="39" spans="1:7">
      <c r="A39" s="16" t="s">
        <v>70</v>
      </c>
      <c r="B39" s="10" t="s">
        <v>71</v>
      </c>
      <c r="C39" s="8">
        <v>2259.6390000000001</v>
      </c>
      <c r="D39" s="9">
        <f t="shared" si="0"/>
        <v>5740.3609999999999</v>
      </c>
      <c r="E39" s="9">
        <v>8000</v>
      </c>
      <c r="F39" s="8">
        <f>'[1]01'!$G$24</f>
        <v>636</v>
      </c>
      <c r="G39" s="46">
        <f t="shared" si="1"/>
        <v>8636</v>
      </c>
    </row>
    <row r="40" spans="1:7">
      <c r="A40" s="12" t="s">
        <v>72</v>
      </c>
      <c r="B40" s="10" t="s">
        <v>73</v>
      </c>
      <c r="C40" s="8">
        <v>2915.6619999999998</v>
      </c>
      <c r="D40" s="9">
        <f t="shared" si="0"/>
        <v>584.33800000000019</v>
      </c>
      <c r="E40" s="9">
        <v>3500</v>
      </c>
      <c r="F40" s="8"/>
      <c r="G40" s="46">
        <f t="shared" si="1"/>
        <v>3500</v>
      </c>
    </row>
    <row r="41" spans="1:7">
      <c r="A41" s="17" t="s">
        <v>74</v>
      </c>
      <c r="B41" s="14" t="s">
        <v>75</v>
      </c>
      <c r="C41" s="15">
        <v>15006.315999999999</v>
      </c>
      <c r="D41" s="15">
        <f t="shared" si="0"/>
        <v>11002.416000000001</v>
      </c>
      <c r="E41" s="15">
        <f>SUM(E34:E40)</f>
        <v>26008.732</v>
      </c>
      <c r="F41" s="15">
        <f t="shared" ref="F41:G41" si="2">SUM(F34:F40)</f>
        <v>636</v>
      </c>
      <c r="G41" s="47">
        <f t="shared" si="2"/>
        <v>26644.732</v>
      </c>
    </row>
    <row r="42" spans="1:7">
      <c r="A42" s="12" t="s">
        <v>76</v>
      </c>
      <c r="B42" s="10" t="s">
        <v>77</v>
      </c>
      <c r="C42" s="8">
        <v>75.805000000000007</v>
      </c>
      <c r="D42" s="9">
        <f t="shared" si="0"/>
        <v>0.19499999999999318</v>
      </c>
      <c r="E42" s="9">
        <v>76</v>
      </c>
      <c r="F42" s="8">
        <v>59</v>
      </c>
      <c r="G42" s="46">
        <f t="shared" si="1"/>
        <v>135</v>
      </c>
    </row>
    <row r="43" spans="1:7">
      <c r="A43" s="12" t="s">
        <v>78</v>
      </c>
      <c r="B43" s="10" t="s">
        <v>79</v>
      </c>
      <c r="C43" s="8">
        <v>3.6539999999999999</v>
      </c>
      <c r="D43" s="9">
        <f t="shared" si="0"/>
        <v>-3.6539999999999999</v>
      </c>
      <c r="E43" s="9">
        <v>0</v>
      </c>
      <c r="F43" s="8"/>
      <c r="G43" s="46">
        <f t="shared" si="1"/>
        <v>0</v>
      </c>
    </row>
    <row r="44" spans="1:7">
      <c r="A44" s="17" t="s">
        <v>80</v>
      </c>
      <c r="B44" s="14" t="s">
        <v>81</v>
      </c>
      <c r="C44" s="15">
        <f t="shared" ref="C44" si="3">SUM(C42:C43)</f>
        <v>79.459000000000003</v>
      </c>
      <c r="D44" s="15">
        <f t="shared" si="0"/>
        <v>-3.4590000000000032</v>
      </c>
      <c r="E44" s="15">
        <f>SUM(E42:E43)</f>
        <v>76</v>
      </c>
      <c r="F44" s="15">
        <f t="shared" ref="F44:G44" si="4">SUM(F42:F43)</f>
        <v>59</v>
      </c>
      <c r="G44" s="47">
        <f t="shared" si="4"/>
        <v>135</v>
      </c>
    </row>
    <row r="45" spans="1:7" ht="23.25" customHeight="1">
      <c r="A45" s="12" t="s">
        <v>82</v>
      </c>
      <c r="B45" s="10" t="s">
        <v>83</v>
      </c>
      <c r="C45" s="8">
        <v>3521.2336500000001</v>
      </c>
      <c r="D45" s="9">
        <f t="shared" si="0"/>
        <v>478.76634999999987</v>
      </c>
      <c r="E45" s="9">
        <v>4000</v>
      </c>
      <c r="F45" s="8"/>
      <c r="G45" s="46">
        <f t="shared" si="1"/>
        <v>4000</v>
      </c>
    </row>
    <row r="46" spans="1:7">
      <c r="A46" s="12" t="s">
        <v>84</v>
      </c>
      <c r="B46" s="10" t="s">
        <v>85</v>
      </c>
      <c r="C46" s="8">
        <v>3844</v>
      </c>
      <c r="D46" s="9">
        <f t="shared" si="0"/>
        <v>0</v>
      </c>
      <c r="E46" s="9">
        <v>3844</v>
      </c>
      <c r="F46" s="8"/>
      <c r="G46" s="46">
        <f t="shared" si="1"/>
        <v>3844</v>
      </c>
    </row>
    <row r="47" spans="1:7">
      <c r="A47" s="12" t="s">
        <v>86</v>
      </c>
      <c r="B47" s="10" t="s">
        <v>87</v>
      </c>
      <c r="C47" s="8">
        <v>0.17599999999999999</v>
      </c>
      <c r="D47" s="9">
        <f t="shared" si="0"/>
        <v>0</v>
      </c>
      <c r="E47" s="9">
        <v>0.17599999999999999</v>
      </c>
      <c r="F47" s="8"/>
      <c r="G47" s="46">
        <f t="shared" si="1"/>
        <v>0.17599999999999999</v>
      </c>
    </row>
    <row r="48" spans="1:7">
      <c r="A48" s="12" t="s">
        <v>88</v>
      </c>
      <c r="B48" s="10" t="s">
        <v>89</v>
      </c>
      <c r="C48" s="8"/>
      <c r="D48" s="9">
        <f t="shared" si="0"/>
        <v>0</v>
      </c>
      <c r="E48" s="9">
        <v>0</v>
      </c>
      <c r="F48" s="8"/>
      <c r="G48" s="46">
        <f t="shared" si="1"/>
        <v>0</v>
      </c>
    </row>
    <row r="49" spans="1:7">
      <c r="A49" s="12" t="s">
        <v>90</v>
      </c>
      <c r="B49" s="10" t="s">
        <v>91</v>
      </c>
      <c r="C49" s="8"/>
      <c r="D49" s="9">
        <f t="shared" si="0"/>
        <v>128</v>
      </c>
      <c r="E49" s="9">
        <v>128</v>
      </c>
      <c r="F49" s="8">
        <v>81</v>
      </c>
      <c r="G49" s="46">
        <f t="shared" si="1"/>
        <v>209</v>
      </c>
    </row>
    <row r="50" spans="1:7">
      <c r="A50" s="17" t="s">
        <v>92</v>
      </c>
      <c r="B50" s="14" t="s">
        <v>93</v>
      </c>
      <c r="C50" s="15">
        <v>7365.4096500000005</v>
      </c>
      <c r="D50" s="15">
        <f t="shared" si="0"/>
        <v>606.76634999999987</v>
      </c>
      <c r="E50" s="15">
        <f>SUM(E45:E49)</f>
        <v>7972.1760000000004</v>
      </c>
      <c r="F50" s="15">
        <f t="shared" ref="F50:G50" si="5">SUM(F45:F49)</f>
        <v>81</v>
      </c>
      <c r="G50" s="47">
        <f t="shared" si="5"/>
        <v>8053.1760000000004</v>
      </c>
    </row>
    <row r="51" spans="1:7">
      <c r="A51" s="20" t="s">
        <v>94</v>
      </c>
      <c r="B51" s="19" t="s">
        <v>95</v>
      </c>
      <c r="C51" s="15">
        <v>26133.88565</v>
      </c>
      <c r="D51" s="15">
        <f t="shared" si="0"/>
        <v>12373.022350000003</v>
      </c>
      <c r="E51" s="15">
        <f>E30+E33+E41+E44+E50</f>
        <v>38506.908000000003</v>
      </c>
      <c r="F51" s="15">
        <f t="shared" ref="F51:G51" si="6">F30+F33+F41+F44+F50</f>
        <v>953</v>
      </c>
      <c r="G51" s="47">
        <f t="shared" si="6"/>
        <v>39459.908000000003</v>
      </c>
    </row>
    <row r="52" spans="1:7">
      <c r="A52" s="22" t="s">
        <v>96</v>
      </c>
      <c r="B52" s="10" t="s">
        <v>97</v>
      </c>
      <c r="C52" s="8"/>
      <c r="D52" s="9">
        <f t="shared" si="0"/>
        <v>0</v>
      </c>
      <c r="E52" s="9">
        <v>0</v>
      </c>
      <c r="F52" s="8"/>
      <c r="G52" s="46">
        <f t="shared" ref="G52:G73" si="7">E52+F52</f>
        <v>0</v>
      </c>
    </row>
    <row r="53" spans="1:7">
      <c r="A53" s="22" t="s">
        <v>98</v>
      </c>
      <c r="B53" s="10" t="s">
        <v>99</v>
      </c>
      <c r="C53" s="8"/>
      <c r="D53" s="9">
        <f t="shared" si="0"/>
        <v>625</v>
      </c>
      <c r="E53" s="9">
        <v>625</v>
      </c>
      <c r="F53" s="8">
        <v>783</v>
      </c>
      <c r="G53" s="46">
        <f t="shared" si="7"/>
        <v>1408</v>
      </c>
    </row>
    <row r="54" spans="1:7">
      <c r="A54" s="23" t="s">
        <v>100</v>
      </c>
      <c r="B54" s="10" t="s">
        <v>101</v>
      </c>
      <c r="C54" s="8"/>
      <c r="D54" s="9">
        <f t="shared" si="0"/>
        <v>0</v>
      </c>
      <c r="E54" s="9">
        <v>0</v>
      </c>
      <c r="F54" s="8"/>
      <c r="G54" s="46">
        <f t="shared" si="7"/>
        <v>0</v>
      </c>
    </row>
    <row r="55" spans="1:7" ht="30">
      <c r="A55" s="23" t="s">
        <v>102</v>
      </c>
      <c r="B55" s="10" t="s">
        <v>103</v>
      </c>
      <c r="C55" s="8">
        <v>460.11500000000001</v>
      </c>
      <c r="D55" s="9">
        <f t="shared" si="0"/>
        <v>0</v>
      </c>
      <c r="E55" s="9">
        <v>460.11500000000001</v>
      </c>
      <c r="F55" s="8"/>
      <c r="G55" s="46">
        <f t="shared" si="7"/>
        <v>460.11500000000001</v>
      </c>
    </row>
    <row r="56" spans="1:7" ht="30">
      <c r="A56" s="23" t="s">
        <v>104</v>
      </c>
      <c r="B56" s="10" t="s">
        <v>105</v>
      </c>
      <c r="C56" s="8">
        <v>172.66060000000002</v>
      </c>
      <c r="D56" s="9">
        <f t="shared" si="0"/>
        <v>1018.3394</v>
      </c>
      <c r="E56" s="9">
        <v>1191</v>
      </c>
      <c r="F56" s="8"/>
      <c r="G56" s="46">
        <f t="shared" si="7"/>
        <v>1191</v>
      </c>
    </row>
    <row r="57" spans="1:7">
      <c r="A57" s="22" t="s">
        <v>106</v>
      </c>
      <c r="B57" s="10" t="s">
        <v>107</v>
      </c>
      <c r="C57" s="8">
        <v>204.39</v>
      </c>
      <c r="D57" s="9">
        <f t="shared" si="0"/>
        <v>795.61</v>
      </c>
      <c r="E57" s="9">
        <v>1000</v>
      </c>
      <c r="F57" s="8"/>
      <c r="G57" s="46">
        <f t="shared" si="7"/>
        <v>1000</v>
      </c>
    </row>
    <row r="58" spans="1:7">
      <c r="A58" s="22" t="s">
        <v>108</v>
      </c>
      <c r="B58" s="10" t="s">
        <v>109</v>
      </c>
      <c r="C58" s="8"/>
      <c r="D58" s="9">
        <f t="shared" si="0"/>
        <v>0</v>
      </c>
      <c r="E58" s="9">
        <v>0</v>
      </c>
      <c r="F58" s="8"/>
      <c r="G58" s="46">
        <f t="shared" si="7"/>
        <v>0</v>
      </c>
    </row>
    <row r="59" spans="1:7">
      <c r="A59" s="22" t="s">
        <v>110</v>
      </c>
      <c r="B59" s="10" t="s">
        <v>111</v>
      </c>
      <c r="C59" s="8">
        <v>1735.2949999999998</v>
      </c>
      <c r="D59" s="9">
        <f t="shared" si="0"/>
        <v>0</v>
      </c>
      <c r="E59" s="9">
        <v>1735.2949999999998</v>
      </c>
      <c r="F59" s="8">
        <v>1402</v>
      </c>
      <c r="G59" s="46">
        <f t="shared" si="7"/>
        <v>3137.2950000000001</v>
      </c>
    </row>
    <row r="60" spans="1:7">
      <c r="A60" s="24" t="s">
        <v>112</v>
      </c>
      <c r="B60" s="19" t="s">
        <v>113</v>
      </c>
      <c r="C60" s="15">
        <v>2572.4605999999999</v>
      </c>
      <c r="D60" s="15">
        <f t="shared" si="0"/>
        <v>2438.9494</v>
      </c>
      <c r="E60" s="15">
        <f>SUM(E52:E59)</f>
        <v>5011.41</v>
      </c>
      <c r="F60" s="15">
        <f t="shared" ref="F60:G60" si="8">SUM(F52:F59)</f>
        <v>2185</v>
      </c>
      <c r="G60" s="47">
        <f t="shared" si="8"/>
        <v>7196.41</v>
      </c>
    </row>
    <row r="61" spans="1:7">
      <c r="A61" s="25" t="s">
        <v>114</v>
      </c>
      <c r="B61" s="10" t="s">
        <v>115</v>
      </c>
      <c r="C61" s="8"/>
      <c r="D61" s="9">
        <f t="shared" si="0"/>
        <v>0</v>
      </c>
      <c r="E61" s="9">
        <v>0</v>
      </c>
      <c r="F61" s="8"/>
      <c r="G61" s="46">
        <f t="shared" si="7"/>
        <v>0</v>
      </c>
    </row>
    <row r="62" spans="1:7">
      <c r="A62" s="25" t="s">
        <v>116</v>
      </c>
      <c r="B62" s="10" t="s">
        <v>117</v>
      </c>
      <c r="C62" s="8"/>
      <c r="D62" s="9">
        <f t="shared" si="0"/>
        <v>2553</v>
      </c>
      <c r="E62" s="9">
        <v>2553</v>
      </c>
      <c r="F62" s="8"/>
      <c r="G62" s="46">
        <f t="shared" si="7"/>
        <v>2553</v>
      </c>
    </row>
    <row r="63" spans="1:7" ht="30">
      <c r="A63" s="25" t="s">
        <v>118</v>
      </c>
      <c r="B63" s="10" t="s">
        <v>119</v>
      </c>
      <c r="C63" s="8"/>
      <c r="D63" s="9">
        <f t="shared" si="0"/>
        <v>0</v>
      </c>
      <c r="E63" s="9">
        <v>0</v>
      </c>
      <c r="F63" s="8"/>
      <c r="G63" s="46">
        <f t="shared" si="7"/>
        <v>0</v>
      </c>
    </row>
    <row r="64" spans="1:7" ht="30">
      <c r="A64" s="25" t="s">
        <v>120</v>
      </c>
      <c r="B64" s="10" t="s">
        <v>121</v>
      </c>
      <c r="C64" s="8"/>
      <c r="D64" s="9">
        <f t="shared" si="0"/>
        <v>0</v>
      </c>
      <c r="E64" s="9">
        <v>0</v>
      </c>
      <c r="F64" s="8"/>
      <c r="G64" s="46">
        <f t="shared" si="7"/>
        <v>0</v>
      </c>
    </row>
    <row r="65" spans="1:7" ht="30">
      <c r="A65" s="25" t="s">
        <v>122</v>
      </c>
      <c r="B65" s="10" t="s">
        <v>123</v>
      </c>
      <c r="C65" s="8"/>
      <c r="D65" s="9">
        <f t="shared" si="0"/>
        <v>0</v>
      </c>
      <c r="E65" s="9">
        <v>0</v>
      </c>
      <c r="F65" s="8"/>
      <c r="G65" s="46">
        <f t="shared" si="7"/>
        <v>0</v>
      </c>
    </row>
    <row r="66" spans="1:7">
      <c r="A66" s="25" t="s">
        <v>124</v>
      </c>
      <c r="B66" s="10" t="s">
        <v>125</v>
      </c>
      <c r="C66" s="8"/>
      <c r="D66" s="9">
        <f t="shared" si="0"/>
        <v>0</v>
      </c>
      <c r="E66" s="9">
        <v>0</v>
      </c>
      <c r="F66" s="8"/>
      <c r="G66" s="46">
        <f t="shared" si="7"/>
        <v>0</v>
      </c>
    </row>
    <row r="67" spans="1:7" ht="30">
      <c r="A67" s="25" t="s">
        <v>126</v>
      </c>
      <c r="B67" s="10" t="s">
        <v>127</v>
      </c>
      <c r="C67" s="8"/>
      <c r="D67" s="9">
        <f t="shared" si="0"/>
        <v>0</v>
      </c>
      <c r="E67" s="9">
        <v>0</v>
      </c>
      <c r="F67" s="8"/>
      <c r="G67" s="46">
        <f t="shared" si="7"/>
        <v>0</v>
      </c>
    </row>
    <row r="68" spans="1:7" ht="30">
      <c r="A68" s="25" t="s">
        <v>128</v>
      </c>
      <c r="B68" s="10" t="s">
        <v>129</v>
      </c>
      <c r="C68" s="8">
        <v>524</v>
      </c>
      <c r="D68" s="9">
        <f t="shared" si="0"/>
        <v>0</v>
      </c>
      <c r="E68" s="9">
        <v>524</v>
      </c>
      <c r="F68" s="8"/>
      <c r="G68" s="46">
        <f t="shared" si="7"/>
        <v>524</v>
      </c>
    </row>
    <row r="69" spans="1:7">
      <c r="A69" s="25" t="s">
        <v>130</v>
      </c>
      <c r="B69" s="10" t="s">
        <v>131</v>
      </c>
      <c r="C69" s="8"/>
      <c r="D69" s="9">
        <f t="shared" si="0"/>
        <v>0</v>
      </c>
      <c r="E69" s="9">
        <v>0</v>
      </c>
      <c r="F69" s="8"/>
      <c r="G69" s="46">
        <f t="shared" si="7"/>
        <v>0</v>
      </c>
    </row>
    <row r="70" spans="1:7">
      <c r="A70" s="26" t="s">
        <v>132</v>
      </c>
      <c r="B70" s="10" t="s">
        <v>133</v>
      </c>
      <c r="C70" s="8"/>
      <c r="D70" s="9">
        <f t="shared" si="0"/>
        <v>0</v>
      </c>
      <c r="E70" s="9">
        <v>0</v>
      </c>
      <c r="F70" s="8"/>
      <c r="G70" s="46">
        <f t="shared" si="7"/>
        <v>0</v>
      </c>
    </row>
    <row r="71" spans="1:7">
      <c r="A71" s="25" t="s">
        <v>134</v>
      </c>
      <c r="B71" s="10" t="s">
        <v>135</v>
      </c>
      <c r="C71" s="8">
        <v>18942.060000000001</v>
      </c>
      <c r="D71" s="9">
        <f t="shared" si="0"/>
        <v>0</v>
      </c>
      <c r="E71" s="9">
        <v>18942.060000000001</v>
      </c>
      <c r="F71" s="8"/>
      <c r="G71" s="46">
        <f t="shared" si="7"/>
        <v>18942.060000000001</v>
      </c>
    </row>
    <row r="72" spans="1:7">
      <c r="A72" s="26" t="s">
        <v>136</v>
      </c>
      <c r="B72" s="10" t="s">
        <v>137</v>
      </c>
      <c r="C72" s="8"/>
      <c r="D72" s="9">
        <f t="shared" ref="D72:D123" si="9">E72-C72</f>
        <v>0</v>
      </c>
      <c r="E72" s="9"/>
      <c r="F72" s="8">
        <f>23397+17841</f>
        <v>41238</v>
      </c>
      <c r="G72" s="46">
        <f t="shared" si="7"/>
        <v>41238</v>
      </c>
    </row>
    <row r="73" spans="1:7">
      <c r="A73" s="26" t="s">
        <v>138</v>
      </c>
      <c r="B73" s="10" t="s">
        <v>137</v>
      </c>
      <c r="C73" s="8"/>
      <c r="D73" s="9">
        <f t="shared" si="9"/>
        <v>0</v>
      </c>
      <c r="E73" s="9">
        <v>0</v>
      </c>
      <c r="F73" s="8"/>
      <c r="G73" s="46">
        <f t="shared" si="7"/>
        <v>0</v>
      </c>
    </row>
    <row r="74" spans="1:7">
      <c r="A74" s="24" t="s">
        <v>139</v>
      </c>
      <c r="B74" s="19" t="s">
        <v>140</v>
      </c>
      <c r="C74" s="15">
        <f t="shared" ref="C74" si="10">SUM(C61:C73)</f>
        <v>19466.060000000001</v>
      </c>
      <c r="D74" s="15">
        <f t="shared" si="9"/>
        <v>2553</v>
      </c>
      <c r="E74" s="15">
        <f>SUM(E61:E73)</f>
        <v>22019.06</v>
      </c>
      <c r="F74" s="15">
        <f t="shared" ref="F74:G74" si="11">SUM(F61:F73)</f>
        <v>41238</v>
      </c>
      <c r="G74" s="47">
        <f t="shared" si="11"/>
        <v>63257.06</v>
      </c>
    </row>
    <row r="75" spans="1:7" ht="15.75">
      <c r="A75" s="27" t="s">
        <v>141</v>
      </c>
      <c r="B75" s="19"/>
      <c r="C75" s="15">
        <f>C25+C26+C51+C60+C74</f>
        <v>72737.586330000006</v>
      </c>
      <c r="D75" s="15">
        <f t="shared" si="9"/>
        <v>24001.111669999998</v>
      </c>
      <c r="E75" s="15">
        <f>E25+E26+E51+E60+E74</f>
        <v>96738.698000000004</v>
      </c>
      <c r="F75" s="15">
        <f t="shared" ref="F75:G75" si="12">F25+F26+F51+F60+F74</f>
        <v>47518</v>
      </c>
      <c r="G75" s="47">
        <f t="shared" si="12"/>
        <v>144256.698</v>
      </c>
    </row>
    <row r="76" spans="1:7">
      <c r="A76" s="28" t="s">
        <v>142</v>
      </c>
      <c r="B76" s="10" t="s">
        <v>143</v>
      </c>
      <c r="C76" s="8">
        <v>90</v>
      </c>
      <c r="D76" s="9">
        <f t="shared" si="9"/>
        <v>60</v>
      </c>
      <c r="E76" s="9">
        <v>150</v>
      </c>
      <c r="F76" s="8"/>
      <c r="G76" s="46">
        <f t="shared" ref="G76:G96" si="13">E76+F76</f>
        <v>150</v>
      </c>
    </row>
    <row r="77" spans="1:7">
      <c r="A77" s="28" t="s">
        <v>144</v>
      </c>
      <c r="B77" s="10" t="s">
        <v>145</v>
      </c>
      <c r="C77" s="8"/>
      <c r="D77" s="9">
        <f t="shared" si="9"/>
        <v>200</v>
      </c>
      <c r="E77" s="9">
        <v>200</v>
      </c>
      <c r="F77" s="8">
        <f>313+2012</f>
        <v>2325</v>
      </c>
      <c r="G77" s="46">
        <f t="shared" si="13"/>
        <v>2525</v>
      </c>
    </row>
    <row r="78" spans="1:7">
      <c r="A78" s="28" t="s">
        <v>146</v>
      </c>
      <c r="B78" s="10" t="s">
        <v>147</v>
      </c>
      <c r="C78" s="8"/>
      <c r="D78" s="9">
        <f t="shared" si="9"/>
        <v>0</v>
      </c>
      <c r="E78" s="9">
        <v>0</v>
      </c>
      <c r="F78" s="8"/>
      <c r="G78" s="46">
        <f t="shared" si="13"/>
        <v>0</v>
      </c>
    </row>
    <row r="79" spans="1:7">
      <c r="A79" s="28" t="s">
        <v>148</v>
      </c>
      <c r="B79" s="10" t="s">
        <v>149</v>
      </c>
      <c r="C79" s="8">
        <v>490.86799999999999</v>
      </c>
      <c r="D79" s="9">
        <f t="shared" si="9"/>
        <v>1509.1320000000001</v>
      </c>
      <c r="E79" s="9">
        <v>2000</v>
      </c>
      <c r="F79" s="8">
        <v>510</v>
      </c>
      <c r="G79" s="46">
        <f t="shared" si="13"/>
        <v>2510</v>
      </c>
    </row>
    <row r="80" spans="1:7">
      <c r="A80" s="16" t="s">
        <v>150</v>
      </c>
      <c r="B80" s="10" t="s">
        <v>151</v>
      </c>
      <c r="C80" s="8"/>
      <c r="D80" s="9">
        <f t="shared" si="9"/>
        <v>0</v>
      </c>
      <c r="E80" s="9">
        <v>0</v>
      </c>
      <c r="F80" s="8"/>
      <c r="G80" s="46">
        <f t="shared" si="13"/>
        <v>0</v>
      </c>
    </row>
    <row r="81" spans="1:7">
      <c r="A81" s="16" t="s">
        <v>152</v>
      </c>
      <c r="B81" s="10" t="s">
        <v>153</v>
      </c>
      <c r="C81" s="8"/>
      <c r="D81" s="9">
        <f t="shared" si="9"/>
        <v>0</v>
      </c>
      <c r="E81" s="9">
        <v>0</v>
      </c>
      <c r="F81" s="8">
        <v>24</v>
      </c>
      <c r="G81" s="46">
        <f t="shared" si="13"/>
        <v>24</v>
      </c>
    </row>
    <row r="82" spans="1:7">
      <c r="A82" s="16" t="s">
        <v>154</v>
      </c>
      <c r="B82" s="10" t="s">
        <v>155</v>
      </c>
      <c r="C82" s="8">
        <v>132.48400000000001</v>
      </c>
      <c r="D82" s="9">
        <f t="shared" si="9"/>
        <v>407.51599999999996</v>
      </c>
      <c r="E82" s="9">
        <v>540</v>
      </c>
      <c r="F82" s="8">
        <f>185+544</f>
        <v>729</v>
      </c>
      <c r="G82" s="46">
        <f t="shared" si="13"/>
        <v>1269</v>
      </c>
    </row>
    <row r="83" spans="1:7">
      <c r="A83" s="29" t="s">
        <v>156</v>
      </c>
      <c r="B83" s="19" t="s">
        <v>157</v>
      </c>
      <c r="C83" s="15">
        <v>713.35199999999998</v>
      </c>
      <c r="D83" s="15">
        <f t="shared" si="9"/>
        <v>2176.6480000000001</v>
      </c>
      <c r="E83" s="15">
        <f>SUM(E76:E82)</f>
        <v>2890</v>
      </c>
      <c r="F83" s="15">
        <f t="shared" ref="F83:G83" si="14">SUM(F76:F82)</f>
        <v>3588</v>
      </c>
      <c r="G83" s="47">
        <f t="shared" si="14"/>
        <v>6478</v>
      </c>
    </row>
    <row r="84" spans="1:7">
      <c r="A84" s="22" t="s">
        <v>158</v>
      </c>
      <c r="B84" s="10" t="s">
        <v>159</v>
      </c>
      <c r="C84" s="8">
        <v>5700</v>
      </c>
      <c r="D84" s="9">
        <f t="shared" si="9"/>
        <v>0</v>
      </c>
      <c r="E84" s="9">
        <v>5700</v>
      </c>
      <c r="F84" s="8"/>
      <c r="G84" s="46">
        <f t="shared" si="13"/>
        <v>5700</v>
      </c>
    </row>
    <row r="85" spans="1:7">
      <c r="A85" s="22" t="s">
        <v>160</v>
      </c>
      <c r="B85" s="10" t="s">
        <v>161</v>
      </c>
      <c r="C85" s="8"/>
      <c r="D85" s="9">
        <f t="shared" si="9"/>
        <v>0</v>
      </c>
      <c r="E85" s="9">
        <v>0</v>
      </c>
      <c r="F85" s="8"/>
      <c r="G85" s="46">
        <f t="shared" si="13"/>
        <v>0</v>
      </c>
    </row>
    <row r="86" spans="1:7">
      <c r="A86" s="22" t="s">
        <v>162</v>
      </c>
      <c r="B86" s="10" t="s">
        <v>163</v>
      </c>
      <c r="C86" s="8"/>
      <c r="D86" s="9">
        <f t="shared" si="9"/>
        <v>0</v>
      </c>
      <c r="E86" s="9">
        <v>0</v>
      </c>
      <c r="F86" s="8"/>
      <c r="G86" s="46">
        <f t="shared" si="13"/>
        <v>0</v>
      </c>
    </row>
    <row r="87" spans="1:7">
      <c r="A87" s="22" t="s">
        <v>164</v>
      </c>
      <c r="B87" s="10" t="s">
        <v>165</v>
      </c>
      <c r="C87" s="8">
        <v>1300</v>
      </c>
      <c r="D87" s="9">
        <f t="shared" si="9"/>
        <v>0</v>
      </c>
      <c r="E87" s="9">
        <v>1300</v>
      </c>
      <c r="F87" s="8"/>
      <c r="G87" s="46">
        <f t="shared" si="13"/>
        <v>1300</v>
      </c>
    </row>
    <row r="88" spans="1:7">
      <c r="A88" s="24" t="s">
        <v>166</v>
      </c>
      <c r="B88" s="19" t="s">
        <v>167</v>
      </c>
      <c r="C88" s="15">
        <f>SUM(C84:C87)</f>
        <v>7000</v>
      </c>
      <c r="D88" s="15">
        <f t="shared" si="9"/>
        <v>0</v>
      </c>
      <c r="E88" s="15">
        <f>SUM(E84:E87)</f>
        <v>7000</v>
      </c>
      <c r="F88" s="15">
        <f t="shared" ref="F88:G88" si="15">SUM(F84:F87)</f>
        <v>0</v>
      </c>
      <c r="G88" s="47">
        <f t="shared" si="15"/>
        <v>7000</v>
      </c>
    </row>
    <row r="89" spans="1:7" ht="30">
      <c r="A89" s="22" t="s">
        <v>168</v>
      </c>
      <c r="B89" s="10" t="s">
        <v>169</v>
      </c>
      <c r="C89" s="8"/>
      <c r="D89" s="9">
        <f t="shared" si="9"/>
        <v>0</v>
      </c>
      <c r="E89" s="9">
        <v>0</v>
      </c>
      <c r="F89" s="8"/>
      <c r="G89" s="46">
        <f t="shared" si="13"/>
        <v>0</v>
      </c>
    </row>
    <row r="90" spans="1:7" ht="30">
      <c r="A90" s="22" t="s">
        <v>170</v>
      </c>
      <c r="B90" s="10" t="s">
        <v>171</v>
      </c>
      <c r="C90" s="8"/>
      <c r="D90" s="9">
        <f t="shared" si="9"/>
        <v>0</v>
      </c>
      <c r="E90" s="9">
        <v>0</v>
      </c>
      <c r="F90" s="8"/>
      <c r="G90" s="46">
        <f t="shared" si="13"/>
        <v>0</v>
      </c>
    </row>
    <row r="91" spans="1:7" ht="30">
      <c r="A91" s="22" t="s">
        <v>172</v>
      </c>
      <c r="B91" s="10" t="s">
        <v>173</v>
      </c>
      <c r="C91" s="8"/>
      <c r="D91" s="9">
        <f t="shared" si="9"/>
        <v>0</v>
      </c>
      <c r="E91" s="9">
        <v>0</v>
      </c>
      <c r="F91" s="8"/>
      <c r="G91" s="46">
        <f t="shared" si="13"/>
        <v>0</v>
      </c>
    </row>
    <row r="92" spans="1:7" ht="30">
      <c r="A92" s="22" t="s">
        <v>174</v>
      </c>
      <c r="B92" s="10" t="s">
        <v>175</v>
      </c>
      <c r="C92" s="8"/>
      <c r="D92" s="9">
        <f t="shared" si="9"/>
        <v>0</v>
      </c>
      <c r="E92" s="9">
        <v>0</v>
      </c>
      <c r="F92" s="8"/>
      <c r="G92" s="46">
        <f t="shared" si="13"/>
        <v>0</v>
      </c>
    </row>
    <row r="93" spans="1:7" ht="30">
      <c r="A93" s="22" t="s">
        <v>176</v>
      </c>
      <c r="B93" s="10" t="s">
        <v>177</v>
      </c>
      <c r="C93" s="8"/>
      <c r="D93" s="9">
        <f t="shared" si="9"/>
        <v>0</v>
      </c>
      <c r="E93" s="9">
        <v>0</v>
      </c>
      <c r="F93" s="8"/>
      <c r="G93" s="46">
        <f t="shared" si="13"/>
        <v>0</v>
      </c>
    </row>
    <row r="94" spans="1:7" ht="30">
      <c r="A94" s="22" t="s">
        <v>178</v>
      </c>
      <c r="B94" s="10" t="s">
        <v>179</v>
      </c>
      <c r="C94" s="8"/>
      <c r="D94" s="9">
        <f t="shared" si="9"/>
        <v>8000</v>
      </c>
      <c r="E94" s="9">
        <v>8000</v>
      </c>
      <c r="F94" s="8"/>
      <c r="G94" s="46">
        <f t="shared" si="13"/>
        <v>8000</v>
      </c>
    </row>
    <row r="95" spans="1:7">
      <c r="A95" s="22" t="s">
        <v>180</v>
      </c>
      <c r="B95" s="10" t="s">
        <v>181</v>
      </c>
      <c r="C95" s="8"/>
      <c r="D95" s="9">
        <f t="shared" si="9"/>
        <v>0</v>
      </c>
      <c r="E95" s="9">
        <v>0</v>
      </c>
      <c r="F95" s="8"/>
      <c r="G95" s="46">
        <f t="shared" si="13"/>
        <v>0</v>
      </c>
    </row>
    <row r="96" spans="1:7" ht="30">
      <c r="A96" s="22" t="s">
        <v>182</v>
      </c>
      <c r="B96" s="10" t="s">
        <v>183</v>
      </c>
      <c r="C96" s="8"/>
      <c r="D96" s="9">
        <f t="shared" si="9"/>
        <v>0</v>
      </c>
      <c r="E96" s="9">
        <v>0</v>
      </c>
      <c r="F96" s="8"/>
      <c r="G96" s="46">
        <f t="shared" si="13"/>
        <v>0</v>
      </c>
    </row>
    <row r="97" spans="1:24">
      <c r="A97" s="24" t="s">
        <v>184</v>
      </c>
      <c r="B97" s="19" t="s">
        <v>185</v>
      </c>
      <c r="C97" s="15">
        <f>SUM(C89:C96)</f>
        <v>0</v>
      </c>
      <c r="D97" s="15">
        <f t="shared" si="9"/>
        <v>8000</v>
      </c>
      <c r="E97" s="15">
        <f>SUM(E89:E96)</f>
        <v>8000</v>
      </c>
      <c r="F97" s="15">
        <f t="shared" ref="F97:G97" si="16">SUM(F89:F96)</f>
        <v>0</v>
      </c>
      <c r="G97" s="47">
        <f t="shared" si="16"/>
        <v>8000</v>
      </c>
    </row>
    <row r="98" spans="1:24" ht="15.75">
      <c r="A98" s="27" t="s">
        <v>186</v>
      </c>
      <c r="B98" s="19"/>
      <c r="C98" s="15">
        <f>C83+C88+C97</f>
        <v>7713.3519999999999</v>
      </c>
      <c r="D98" s="15">
        <f t="shared" si="9"/>
        <v>10176.648000000001</v>
      </c>
      <c r="E98" s="15">
        <f>E83+E88+E97</f>
        <v>17890</v>
      </c>
      <c r="F98" s="15">
        <f t="shared" ref="F98:G98" si="17">F83+F88+F97</f>
        <v>3588</v>
      </c>
      <c r="G98" s="47">
        <f t="shared" si="17"/>
        <v>21478</v>
      </c>
    </row>
    <row r="99" spans="1:24" ht="15.75">
      <c r="A99" s="30" t="s">
        <v>187</v>
      </c>
      <c r="B99" s="31" t="s">
        <v>188</v>
      </c>
      <c r="C99" s="15">
        <f>C75+C98</f>
        <v>80450.938330000004</v>
      </c>
      <c r="D99" s="15">
        <f t="shared" si="9"/>
        <v>34177.759669999999</v>
      </c>
      <c r="E99" s="15">
        <f>E75+E98</f>
        <v>114628.698</v>
      </c>
      <c r="F99" s="15">
        <f t="shared" ref="F99:G99" si="18">F75+F98</f>
        <v>51106</v>
      </c>
      <c r="G99" s="47">
        <f t="shared" si="18"/>
        <v>165734.698</v>
      </c>
    </row>
    <row r="100" spans="1:24">
      <c r="A100" s="22" t="s">
        <v>189</v>
      </c>
      <c r="B100" s="12" t="s">
        <v>190</v>
      </c>
      <c r="C100" s="8"/>
      <c r="D100" s="9">
        <f t="shared" si="9"/>
        <v>0</v>
      </c>
      <c r="E100" s="9">
        <v>0</v>
      </c>
      <c r="F100" s="48"/>
      <c r="G100" s="46">
        <f t="shared" ref="G100:G122" si="19">E100+F100</f>
        <v>0</v>
      </c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3"/>
      <c r="X100" s="33"/>
    </row>
    <row r="101" spans="1:24" ht="30">
      <c r="A101" s="22" t="s">
        <v>191</v>
      </c>
      <c r="B101" s="12" t="s">
        <v>192</v>
      </c>
      <c r="C101" s="8"/>
      <c r="D101" s="9">
        <f t="shared" si="9"/>
        <v>0</v>
      </c>
      <c r="E101" s="9">
        <v>0</v>
      </c>
      <c r="F101" s="48"/>
      <c r="G101" s="46">
        <f t="shared" si="19"/>
        <v>0</v>
      </c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3"/>
      <c r="X101" s="33"/>
    </row>
    <row r="102" spans="1:24">
      <c r="A102" s="22" t="s">
        <v>193</v>
      </c>
      <c r="B102" s="12" t="s">
        <v>194</v>
      </c>
      <c r="C102" s="8"/>
      <c r="D102" s="9">
        <f t="shared" si="9"/>
        <v>0</v>
      </c>
      <c r="E102" s="9">
        <v>0</v>
      </c>
      <c r="F102" s="48"/>
      <c r="G102" s="46">
        <f t="shared" si="19"/>
        <v>0</v>
      </c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3"/>
      <c r="X102" s="33"/>
    </row>
    <row r="103" spans="1:24">
      <c r="A103" s="34" t="s">
        <v>195</v>
      </c>
      <c r="B103" s="17" t="s">
        <v>196</v>
      </c>
      <c r="C103" s="8"/>
      <c r="D103" s="9">
        <f t="shared" si="9"/>
        <v>0</v>
      </c>
      <c r="E103" s="9">
        <v>0</v>
      </c>
      <c r="F103" s="49"/>
      <c r="G103" s="46">
        <f t="shared" si="19"/>
        <v>0</v>
      </c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3"/>
      <c r="X103" s="33"/>
    </row>
    <row r="104" spans="1:24">
      <c r="A104" s="36" t="s">
        <v>197</v>
      </c>
      <c r="B104" s="12" t="s">
        <v>198</v>
      </c>
      <c r="C104" s="8"/>
      <c r="D104" s="9">
        <f t="shared" si="9"/>
        <v>0</v>
      </c>
      <c r="E104" s="9">
        <v>0</v>
      </c>
      <c r="F104" s="50"/>
      <c r="G104" s="46">
        <f t="shared" si="19"/>
        <v>0</v>
      </c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3"/>
      <c r="X104" s="33"/>
    </row>
    <row r="105" spans="1:24">
      <c r="A105" s="36" t="s">
        <v>199</v>
      </c>
      <c r="B105" s="12" t="s">
        <v>200</v>
      </c>
      <c r="C105" s="8"/>
      <c r="D105" s="9">
        <f t="shared" si="9"/>
        <v>0</v>
      </c>
      <c r="E105" s="9">
        <v>0</v>
      </c>
      <c r="F105" s="50"/>
      <c r="G105" s="46">
        <f t="shared" si="19"/>
        <v>0</v>
      </c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3"/>
      <c r="X105" s="33"/>
    </row>
    <row r="106" spans="1:24">
      <c r="A106" s="22" t="s">
        <v>201</v>
      </c>
      <c r="B106" s="12" t="s">
        <v>202</v>
      </c>
      <c r="C106" s="8"/>
      <c r="D106" s="9">
        <f t="shared" si="9"/>
        <v>0</v>
      </c>
      <c r="E106" s="9">
        <v>0</v>
      </c>
      <c r="F106" s="48"/>
      <c r="G106" s="46">
        <f t="shared" si="19"/>
        <v>0</v>
      </c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3"/>
      <c r="X106" s="33"/>
    </row>
    <row r="107" spans="1:24">
      <c r="A107" s="22" t="s">
        <v>203</v>
      </c>
      <c r="B107" s="12" t="s">
        <v>204</v>
      </c>
      <c r="C107" s="8"/>
      <c r="D107" s="9">
        <f t="shared" si="9"/>
        <v>0</v>
      </c>
      <c r="E107" s="9">
        <v>0</v>
      </c>
      <c r="F107" s="48"/>
      <c r="G107" s="46">
        <f t="shared" si="19"/>
        <v>0</v>
      </c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3"/>
      <c r="X107" s="33"/>
    </row>
    <row r="108" spans="1:24">
      <c r="A108" s="38" t="s">
        <v>205</v>
      </c>
      <c r="B108" s="17" t="s">
        <v>206</v>
      </c>
      <c r="C108" s="8"/>
      <c r="D108" s="9">
        <f t="shared" si="9"/>
        <v>0</v>
      </c>
      <c r="E108" s="9">
        <v>0</v>
      </c>
      <c r="F108" s="51"/>
      <c r="G108" s="46">
        <f t="shared" si="19"/>
        <v>0</v>
      </c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3"/>
      <c r="X108" s="33"/>
    </row>
    <row r="109" spans="1:24">
      <c r="A109" s="36" t="s">
        <v>207</v>
      </c>
      <c r="B109" s="12" t="s">
        <v>208</v>
      </c>
      <c r="C109" s="8"/>
      <c r="D109" s="9">
        <f t="shared" si="9"/>
        <v>0</v>
      </c>
      <c r="E109" s="9">
        <v>0</v>
      </c>
      <c r="F109" s="50"/>
      <c r="G109" s="46">
        <f t="shared" si="19"/>
        <v>0</v>
      </c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3"/>
      <c r="X109" s="33"/>
    </row>
    <row r="110" spans="1:24">
      <c r="A110" s="36" t="s">
        <v>209</v>
      </c>
      <c r="B110" s="12" t="s">
        <v>210</v>
      </c>
      <c r="C110" s="8"/>
      <c r="D110" s="9">
        <f t="shared" si="9"/>
        <v>3428</v>
      </c>
      <c r="E110" s="9">
        <v>3428</v>
      </c>
      <c r="F110" s="52">
        <v>998</v>
      </c>
      <c r="G110" s="46">
        <f t="shared" si="19"/>
        <v>4426</v>
      </c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3"/>
      <c r="X110" s="33"/>
    </row>
    <row r="111" spans="1:24">
      <c r="A111" s="38" t="s">
        <v>211</v>
      </c>
      <c r="B111" s="17" t="s">
        <v>212</v>
      </c>
      <c r="C111" s="8"/>
      <c r="D111" s="9">
        <f t="shared" si="9"/>
        <v>0</v>
      </c>
      <c r="E111" s="9">
        <v>0</v>
      </c>
      <c r="F111" s="50"/>
      <c r="G111" s="46">
        <f t="shared" si="19"/>
        <v>0</v>
      </c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3"/>
      <c r="X111" s="33"/>
    </row>
    <row r="112" spans="1:24">
      <c r="A112" s="36" t="s">
        <v>213</v>
      </c>
      <c r="B112" s="12" t="s">
        <v>214</v>
      </c>
      <c r="C112" s="8"/>
      <c r="D112" s="9">
        <f t="shared" si="9"/>
        <v>0</v>
      </c>
      <c r="E112" s="9">
        <v>0</v>
      </c>
      <c r="F112" s="50"/>
      <c r="G112" s="46">
        <f t="shared" si="19"/>
        <v>0</v>
      </c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3"/>
      <c r="X112" s="33"/>
    </row>
    <row r="113" spans="1:24">
      <c r="A113" s="36" t="s">
        <v>215</v>
      </c>
      <c r="B113" s="12" t="s">
        <v>216</v>
      </c>
      <c r="C113" s="8"/>
      <c r="D113" s="9">
        <f t="shared" si="9"/>
        <v>0</v>
      </c>
      <c r="E113" s="9">
        <v>0</v>
      </c>
      <c r="F113" s="50"/>
      <c r="G113" s="46">
        <f t="shared" si="19"/>
        <v>0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3"/>
      <c r="X113" s="33"/>
    </row>
    <row r="114" spans="1:24">
      <c r="A114" s="36" t="s">
        <v>217</v>
      </c>
      <c r="B114" s="12" t="s">
        <v>218</v>
      </c>
      <c r="C114" s="8"/>
      <c r="D114" s="9">
        <f t="shared" si="9"/>
        <v>0</v>
      </c>
      <c r="E114" s="9">
        <v>0</v>
      </c>
      <c r="F114" s="50"/>
      <c r="G114" s="46">
        <f t="shared" si="19"/>
        <v>0</v>
      </c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3"/>
      <c r="X114" s="33"/>
    </row>
    <row r="115" spans="1:24">
      <c r="A115" s="40" t="s">
        <v>219</v>
      </c>
      <c r="B115" s="20" t="s">
        <v>220</v>
      </c>
      <c r="C115" s="8"/>
      <c r="D115" s="15">
        <f t="shared" si="9"/>
        <v>3428</v>
      </c>
      <c r="E115" s="15">
        <f>E103+E108+E109+E110+E111+E112+E113+E114</f>
        <v>3428</v>
      </c>
      <c r="F115" s="15">
        <f>F103+F108+F109+F110+F111+F112+F113+F114</f>
        <v>998</v>
      </c>
      <c r="G115" s="47">
        <f>G103+G108+G109+G110+G111+G112+G113+G114</f>
        <v>4426</v>
      </c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3"/>
      <c r="X115" s="33"/>
    </row>
    <row r="116" spans="1:24">
      <c r="A116" s="36" t="s">
        <v>221</v>
      </c>
      <c r="B116" s="12" t="s">
        <v>222</v>
      </c>
      <c r="C116" s="8"/>
      <c r="D116" s="9">
        <f t="shared" si="9"/>
        <v>0</v>
      </c>
      <c r="E116" s="9">
        <v>0</v>
      </c>
      <c r="F116" s="50"/>
      <c r="G116" s="46">
        <f t="shared" si="19"/>
        <v>0</v>
      </c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3"/>
      <c r="X116" s="33"/>
    </row>
    <row r="117" spans="1:24">
      <c r="A117" s="22" t="s">
        <v>223</v>
      </c>
      <c r="B117" s="12" t="s">
        <v>224</v>
      </c>
      <c r="C117" s="8"/>
      <c r="D117" s="9">
        <f t="shared" si="9"/>
        <v>0</v>
      </c>
      <c r="E117" s="9">
        <v>0</v>
      </c>
      <c r="F117" s="48"/>
      <c r="G117" s="46">
        <f t="shared" si="19"/>
        <v>0</v>
      </c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3"/>
      <c r="X117" s="33"/>
    </row>
    <row r="118" spans="1:24">
      <c r="A118" s="36" t="s">
        <v>225</v>
      </c>
      <c r="B118" s="12" t="s">
        <v>226</v>
      </c>
      <c r="C118" s="8"/>
      <c r="D118" s="9">
        <f t="shared" si="9"/>
        <v>0</v>
      </c>
      <c r="E118" s="9">
        <v>0</v>
      </c>
      <c r="F118" s="50"/>
      <c r="G118" s="46">
        <f t="shared" si="19"/>
        <v>0</v>
      </c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3"/>
      <c r="X118" s="33"/>
    </row>
    <row r="119" spans="1:24">
      <c r="A119" s="36" t="s">
        <v>227</v>
      </c>
      <c r="B119" s="12" t="s">
        <v>228</v>
      </c>
      <c r="C119" s="8"/>
      <c r="D119" s="9">
        <f t="shared" si="9"/>
        <v>0</v>
      </c>
      <c r="E119" s="9">
        <v>0</v>
      </c>
      <c r="F119" s="50"/>
      <c r="G119" s="46">
        <f t="shared" si="19"/>
        <v>0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3"/>
      <c r="X119" s="33"/>
    </row>
    <row r="120" spans="1:24">
      <c r="A120" s="40" t="s">
        <v>229</v>
      </c>
      <c r="B120" s="20" t="s">
        <v>230</v>
      </c>
      <c r="C120" s="8"/>
      <c r="D120" s="15">
        <f t="shared" si="9"/>
        <v>0</v>
      </c>
      <c r="E120" s="15">
        <f>SUM(E116:E119)</f>
        <v>0</v>
      </c>
      <c r="F120" s="51"/>
      <c r="G120" s="46">
        <f t="shared" si="19"/>
        <v>0</v>
      </c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3"/>
      <c r="X120" s="33"/>
    </row>
    <row r="121" spans="1:24">
      <c r="A121" s="22" t="s">
        <v>231</v>
      </c>
      <c r="B121" s="12" t="s">
        <v>232</v>
      </c>
      <c r="C121" s="8"/>
      <c r="D121" s="9">
        <f t="shared" si="9"/>
        <v>0</v>
      </c>
      <c r="E121" s="9">
        <v>0</v>
      </c>
      <c r="F121" s="48"/>
      <c r="G121" s="46">
        <f t="shared" si="19"/>
        <v>0</v>
      </c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3"/>
      <c r="X121" s="33"/>
    </row>
    <row r="122" spans="1:24" ht="15.75">
      <c r="A122" s="41" t="s">
        <v>233</v>
      </c>
      <c r="B122" s="42" t="s">
        <v>234</v>
      </c>
      <c r="C122" s="8"/>
      <c r="D122" s="9">
        <f t="shared" si="9"/>
        <v>3428</v>
      </c>
      <c r="E122" s="15">
        <f>E115+E120+E121</f>
        <v>3428</v>
      </c>
      <c r="F122" s="15">
        <f>F115+F120+F121</f>
        <v>998</v>
      </c>
      <c r="G122" s="47">
        <f t="shared" si="19"/>
        <v>4426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3"/>
      <c r="X122" s="33"/>
    </row>
    <row r="123" spans="1:24" ht="15.75">
      <c r="A123" s="43" t="s">
        <v>235</v>
      </c>
      <c r="B123" s="44"/>
      <c r="C123" s="15">
        <f>C99+C122</f>
        <v>80450.938330000004</v>
      </c>
      <c r="D123" s="15">
        <f t="shared" si="9"/>
        <v>37605.759669999999</v>
      </c>
      <c r="E123" s="15">
        <f>E99+E122</f>
        <v>118056.698</v>
      </c>
      <c r="F123" s="15">
        <f>F99+F122</f>
        <v>52104</v>
      </c>
      <c r="G123" s="47">
        <f>G99+G122</f>
        <v>170160.698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>
      <c r="B124" s="33"/>
      <c r="C124" s="33"/>
      <c r="D124" s="33"/>
      <c r="E124" s="45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>
      <c r="B125" s="33"/>
      <c r="C125" s="33"/>
      <c r="D125" s="33"/>
      <c r="E125" s="45"/>
      <c r="F125" s="4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>
      <c r="B126" s="33"/>
      <c r="C126" s="45"/>
      <c r="D126" s="33"/>
      <c r="E126" s="45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>
      <c r="B127" s="33"/>
      <c r="C127" s="33"/>
      <c r="D127" s="33"/>
      <c r="E127" s="45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>
      <c r="B128" s="33"/>
      <c r="C128" s="45"/>
      <c r="D128" s="33"/>
      <c r="E128" s="45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2:24">
      <c r="B129" s="33"/>
      <c r="C129" s="33"/>
      <c r="D129" s="33"/>
      <c r="E129" s="45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2:24">
      <c r="B130" s="33"/>
      <c r="C130" s="33"/>
      <c r="D130" s="33"/>
      <c r="E130" s="45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2:24">
      <c r="B131" s="33"/>
      <c r="C131" s="33"/>
      <c r="D131" s="33"/>
      <c r="E131" s="45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2:24">
      <c r="B132" s="33"/>
      <c r="C132" s="33"/>
      <c r="D132" s="33"/>
      <c r="E132" s="45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2:24">
      <c r="B133" s="33"/>
      <c r="C133" s="33"/>
      <c r="D133" s="33"/>
      <c r="E133" s="45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2:24">
      <c r="B134" s="33"/>
      <c r="C134" s="33"/>
      <c r="D134" s="33"/>
      <c r="E134" s="45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2:24">
      <c r="B135" s="33"/>
      <c r="C135" s="33"/>
      <c r="D135" s="33"/>
      <c r="E135" s="45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2:24">
      <c r="B136" s="33"/>
      <c r="C136" s="33"/>
      <c r="D136" s="33"/>
      <c r="E136" s="45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2:24">
      <c r="B137" s="33"/>
      <c r="C137" s="33"/>
      <c r="D137" s="33"/>
      <c r="E137" s="45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2:24">
      <c r="B138" s="33"/>
      <c r="C138" s="33"/>
      <c r="D138" s="33"/>
      <c r="E138" s="45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2:24">
      <c r="B139" s="33"/>
      <c r="C139" s="33"/>
      <c r="D139" s="33"/>
      <c r="E139" s="45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2:24">
      <c r="B140" s="33"/>
      <c r="C140" s="33"/>
      <c r="D140" s="33"/>
      <c r="E140" s="45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2:24">
      <c r="B141" s="33"/>
      <c r="C141" s="33"/>
      <c r="D141" s="33"/>
      <c r="E141" s="45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2:24">
      <c r="B142" s="33"/>
      <c r="C142" s="33"/>
      <c r="D142" s="33"/>
      <c r="E142" s="45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2:24">
      <c r="B143" s="33"/>
      <c r="C143" s="33"/>
      <c r="D143" s="33"/>
      <c r="E143" s="45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2:24">
      <c r="B144" s="33"/>
      <c r="C144" s="33"/>
      <c r="D144" s="33"/>
      <c r="E144" s="45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2:24">
      <c r="B145" s="33"/>
      <c r="C145" s="33"/>
      <c r="D145" s="33"/>
      <c r="E145" s="45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2:24">
      <c r="B146" s="33"/>
      <c r="C146" s="33"/>
      <c r="D146" s="33"/>
      <c r="E146" s="45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2:24">
      <c r="B147" s="33"/>
      <c r="C147" s="33"/>
      <c r="D147" s="33"/>
      <c r="E147" s="45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2:24">
      <c r="B148" s="33"/>
      <c r="C148" s="33"/>
      <c r="D148" s="33"/>
      <c r="E148" s="45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2:24">
      <c r="B149" s="33"/>
      <c r="C149" s="33"/>
      <c r="D149" s="33"/>
      <c r="E149" s="45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2:24">
      <c r="B150" s="33"/>
      <c r="C150" s="33"/>
      <c r="D150" s="33"/>
      <c r="E150" s="45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2:24">
      <c r="B151" s="33"/>
      <c r="C151" s="33"/>
      <c r="D151" s="33"/>
      <c r="E151" s="45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2:24">
      <c r="B152" s="33"/>
      <c r="C152" s="33"/>
      <c r="D152" s="33"/>
      <c r="E152" s="45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2:24">
      <c r="B153" s="33"/>
      <c r="C153" s="33"/>
      <c r="D153" s="33"/>
      <c r="E153" s="45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2:24">
      <c r="B154" s="33"/>
      <c r="C154" s="33"/>
      <c r="D154" s="33"/>
      <c r="E154" s="45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2:24">
      <c r="B155" s="33"/>
      <c r="C155" s="33"/>
      <c r="D155" s="33"/>
      <c r="E155" s="45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2:24">
      <c r="B156" s="33"/>
      <c r="C156" s="33"/>
      <c r="D156" s="33"/>
      <c r="E156" s="45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2:24">
      <c r="B157" s="33"/>
      <c r="C157" s="33"/>
      <c r="D157" s="33"/>
      <c r="E157" s="45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2:24">
      <c r="B158" s="33"/>
      <c r="C158" s="33"/>
      <c r="D158" s="33"/>
      <c r="E158" s="45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2:24">
      <c r="B159" s="33"/>
      <c r="C159" s="33"/>
      <c r="D159" s="33"/>
      <c r="E159" s="45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2:24">
      <c r="B160" s="33"/>
      <c r="C160" s="33"/>
      <c r="D160" s="33"/>
      <c r="E160" s="45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2:24">
      <c r="B161" s="33"/>
      <c r="C161" s="33"/>
      <c r="D161" s="33"/>
      <c r="E161" s="45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2:24">
      <c r="B162" s="33"/>
      <c r="C162" s="33"/>
      <c r="D162" s="33"/>
      <c r="E162" s="45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2:24">
      <c r="B163" s="33"/>
      <c r="C163" s="33"/>
      <c r="D163" s="33"/>
      <c r="E163" s="45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2:24">
      <c r="B164" s="33"/>
      <c r="C164" s="33"/>
      <c r="D164" s="33"/>
      <c r="E164" s="45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2:24">
      <c r="B165" s="33"/>
      <c r="C165" s="33"/>
      <c r="D165" s="33"/>
      <c r="E165" s="45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2:24">
      <c r="B166" s="33"/>
      <c r="C166" s="33"/>
      <c r="D166" s="33"/>
      <c r="E166" s="45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2:24">
      <c r="B167" s="33"/>
      <c r="C167" s="33"/>
      <c r="D167" s="33"/>
      <c r="E167" s="45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2:24">
      <c r="B168" s="33"/>
      <c r="C168" s="33"/>
      <c r="D168" s="33"/>
      <c r="E168" s="45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2:24">
      <c r="B169" s="33"/>
      <c r="C169" s="33"/>
      <c r="D169" s="33"/>
      <c r="E169" s="45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2:24">
      <c r="B170" s="33"/>
      <c r="C170" s="33"/>
      <c r="D170" s="33"/>
      <c r="E170" s="45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2:24">
      <c r="B171" s="33"/>
      <c r="C171" s="33"/>
      <c r="D171" s="33"/>
      <c r="E171" s="45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2:24">
      <c r="B172" s="33"/>
      <c r="C172" s="33"/>
      <c r="D172" s="33"/>
      <c r="E172" s="45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</sheetData>
  <mergeCells count="2">
    <mergeCell ref="A2:G2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Kiadások ÖNK</vt:lpstr>
      <vt:lpstr>Munka1</vt:lpstr>
      <vt:lpstr>Munka2</vt:lpstr>
      <vt:lpstr>Munka3</vt:lpstr>
      <vt:lpstr>'Kiadások ÖNK'!Nyomtatási_terület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2015-11-11T07:13:51Z</dcterms:modified>
</cp:coreProperties>
</file>