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8.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9" i="1" l="1"/>
  <c r="F49" i="1" s="1"/>
  <c r="F48" i="1"/>
  <c r="F47" i="1"/>
  <c r="E46" i="1"/>
  <c r="F46" i="1" s="1"/>
  <c r="D46" i="1"/>
  <c r="C46" i="1"/>
  <c r="F45" i="1"/>
  <c r="F44" i="1"/>
  <c r="F43" i="1"/>
  <c r="F42" i="1"/>
  <c r="F41" i="1"/>
  <c r="F40" i="1"/>
  <c r="F39" i="1" s="1"/>
  <c r="E39" i="1"/>
  <c r="D39" i="1"/>
  <c r="C39" i="1"/>
  <c r="C50" i="1" s="1"/>
  <c r="C51" i="1" s="1"/>
  <c r="F37" i="1"/>
  <c r="F36" i="1"/>
  <c r="F35" i="1"/>
  <c r="F34" i="1"/>
  <c r="F33" i="1"/>
  <c r="F32" i="1"/>
  <c r="F31" i="1"/>
  <c r="F30" i="1"/>
  <c r="F29" i="1"/>
  <c r="F28" i="1"/>
  <c r="F27" i="1"/>
  <c r="F26" i="1"/>
  <c r="F24" i="1" s="1"/>
  <c r="F25" i="1"/>
  <c r="E24" i="1"/>
  <c r="E50" i="1" s="1"/>
  <c r="D24" i="1"/>
  <c r="D50" i="1" s="1"/>
  <c r="C24" i="1"/>
  <c r="D22" i="1"/>
  <c r="D51" i="1" s="1"/>
  <c r="C22" i="1"/>
  <c r="F20" i="1"/>
  <c r="F19" i="1"/>
  <c r="F18" i="1"/>
  <c r="F17" i="1"/>
  <c r="E16" i="1"/>
  <c r="E22" i="1" s="1"/>
  <c r="E51" i="1" s="1"/>
  <c r="F15" i="1"/>
  <c r="E15" i="1"/>
  <c r="F14" i="1"/>
  <c r="F11" i="1"/>
  <c r="D11" i="1"/>
  <c r="C11" i="1"/>
  <c r="F50" i="1" l="1"/>
  <c r="F16" i="1"/>
  <c r="F22" i="1" s="1"/>
  <c r="F51" i="1" s="1"/>
</calcChain>
</file>

<file path=xl/sharedStrings.xml><?xml version="1.0" encoding="utf-8"?>
<sst xmlns="http://schemas.openxmlformats.org/spreadsheetml/2006/main" count="99" uniqueCount="94">
  <si>
    <t>Megnevezés</t>
  </si>
  <si>
    <t>2018.évi eredeti előirányzat</t>
  </si>
  <si>
    <t>2018.évi módosított előirányzat V.31.</t>
  </si>
  <si>
    <t>Módosítási javaslat</t>
  </si>
  <si>
    <t>2018.évi módosított előirányzat VIII.31.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</si>
  <si>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</si>
  <si>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</si>
  <si>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</si>
  <si>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</si>
  <si>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</si>
  <si>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</si>
  <si>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</si>
  <si>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</si>
  <si>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</si>
  <si>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</si>
  <si>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Elvonások és befizetések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</si>
  <si>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</si>
  <si>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</si>
  <si>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</si>
  <si>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</si>
  <si>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</si>
  <si>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</si>
  <si>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</si>
  <si>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</si>
  <si>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</si>
  <si>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</si>
  <si>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</si>
  <si>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</si>
  <si>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</si>
  <si>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</si>
  <si>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</si>
  <si>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</si>
  <si>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</si>
  <si>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</si>
  <si>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</si>
  <si>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</si>
  <si>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</si>
  <si>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</si>
  <si>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</si>
  <si>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</si>
  <si>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</si>
  <si>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</si>
  <si>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</si>
  <si>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</si>
  <si>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</si>
  <si>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</si>
  <si>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</si>
  <si>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</si>
  <si>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</si>
  <si>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 xml:space="preserve"> </t>
  </si>
  <si>
    <t>"8. melléklet a  4/2018.(II.28.)önkormányzati rendelethez"</t>
  </si>
  <si>
    <t>Felsőörs község Önkormányzata</t>
  </si>
  <si>
    <t xml:space="preserve">Egyéb működési célú támogatás államháztartáson belülre és kivülre </t>
  </si>
  <si>
    <t xml:space="preserve">  2018. évi költségvetés (Ft)</t>
  </si>
  <si>
    <t>Sor-szám</t>
  </si>
  <si>
    <t>Víz –és csatornaszolgáltatásra kapott támogatásból fel nem használt összeg 2016.évi beszámoló adatai alapján</t>
  </si>
  <si>
    <t>Elvonások és befizetések összesen:</t>
  </si>
  <si>
    <t>Egyéb működési célú támogatások államháztartáson belülre</t>
  </si>
  <si>
    <t>Bursa Hungarica Ösztöndíj Pályázat</t>
  </si>
  <si>
    <t>Balatonalmádi Önkormányzat (Kirendeltség kiadásainak finanszírozása)</t>
  </si>
  <si>
    <t>Balatonalmádi Önkormányzat Erzsébet utalvány</t>
  </si>
  <si>
    <t>B.almádi Közös Önkormányzati Hivatal - Szoc.Társ.munkaszervezeti feladat.kiadás.hozzáj.fizetés (2 %) .</t>
  </si>
  <si>
    <t>B.almádi Szoc.Társ.részére hozzáj.fizetés (3 %) 84/2013 (IV.25) Öh.</t>
  </si>
  <si>
    <t>B.almádi Szoc.Társ.részére pénzeszköz átadás (bev-kiad.kül.)</t>
  </si>
  <si>
    <t>B.almádi Szoc.Társ.részére pénzeszköz átadás (2017. évi elszámolás)</t>
  </si>
  <si>
    <t>Egyéb működési célú támogatások államháztartáson belülre összesen:</t>
  </si>
  <si>
    <t>Egyéb működési célú támogatás államháztartáson kivülre</t>
  </si>
  <si>
    <t xml:space="preserve">Működési célú pénzeszközátadás  civil szervezeteknek </t>
  </si>
  <si>
    <t xml:space="preserve">    Felsőörsi Ifjúsági Közhasznú Sportegyesület (sporttevékenység támogatása)</t>
  </si>
  <si>
    <t xml:space="preserve">    Felsőörsi Ifjúsági Közhasznú Sportegyesület (működési támogatása)</t>
  </si>
  <si>
    <t xml:space="preserve">    Felsőörsért Közalapítvány (népdalkör támogatás)</t>
  </si>
  <si>
    <t xml:space="preserve">    Falugondnoki Egyesület </t>
  </si>
  <si>
    <t xml:space="preserve">    Polgárőr Közhasznú Egyesület (közbiztonság támogatás)</t>
  </si>
  <si>
    <t xml:space="preserve">    Rákóczi Szövetség támogatás (Felvidéki magyar iskoláztatás)</t>
  </si>
  <si>
    <t xml:space="preserve">    Civil szervezetek támogatása (közművelődési, környezetvédelmi)</t>
  </si>
  <si>
    <t xml:space="preserve">          Nők Felsőörsért Egyesület (XI. Ízutazás)</t>
  </si>
  <si>
    <t xml:space="preserve">          Református Egyház Alapítvány (Hittantábor)</t>
  </si>
  <si>
    <t xml:space="preserve">          Civil Baráti Kör (Tavaszváró, tojásfa kiállítás)</t>
  </si>
  <si>
    <t xml:space="preserve">          Felsőörsért Közalapítvány (Szenior találkozó)</t>
  </si>
  <si>
    <t xml:space="preserve">          Felsőörsért Közalapítvány (Hímzőműhely))</t>
  </si>
  <si>
    <t xml:space="preserve">Működési célú pénzeszközátadás egyházaknak </t>
  </si>
  <si>
    <t xml:space="preserve">      Felsőörsi Református Egyházközség (temető fenntartás)</t>
  </si>
  <si>
    <t xml:space="preserve">      Felsőörsi Református Egyházközség (tiszteletdíj felajánlás)</t>
  </si>
  <si>
    <t xml:space="preserve">      Felsőörsi Római Katolikus Egyházközség (temető fenntartás)</t>
  </si>
  <si>
    <t xml:space="preserve">      Felsőörsi Római Katolikus Egyházközség (nyári nyitvatartás)</t>
  </si>
  <si>
    <t xml:space="preserve">      Felsőörsi Római Katolikus Plébánia temető digitális nyilvántartás 91/2016. (09.12.)</t>
  </si>
  <si>
    <t xml:space="preserve">Működési célú pénzeszközátadás háztartásoknak </t>
  </si>
  <si>
    <t xml:space="preserve">Működési célú pénzeszközátadás vállalkozásoknak </t>
  </si>
  <si>
    <t xml:space="preserve">     Balaton Best Kft. (Riviérán keresztül átadva)</t>
  </si>
  <si>
    <t xml:space="preserve">     LEADER Helyi Akciócsoport</t>
  </si>
  <si>
    <t xml:space="preserve">     DRV lakossági csatorna szolgáltatás támogatás</t>
  </si>
  <si>
    <t>Egyéb működési célú támogatás államháztartáson kivülre összesen:</t>
  </si>
  <si>
    <t>Egyéb működési célú támogatás államháztartáson belülre és kivülre összesen:</t>
  </si>
  <si>
    <t>8. melléklet a  14/2018.(IX.25.)önkormányzati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</si>
</sst>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F_t_-;\-* #,##0.00\ _F_t_-;_-* &quot;-&quot;??\ _F_t_-;_-@_-"/>
    <numFmt numFmtId="164" formatCode="0__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</cellStyleXfs>
  <cellXfs count="85">
    <xf numFmtId="0" fontId="0" fillId="0" borderId="0" xfId="0"/>
    <xf numFmtId="0" fontId="0" fillId="0" borderId="0" xfId="0" applyBorder="1"/>
    <xf numFmtId="0" fontId="6" fillId="0" borderId="0" xfId="0" applyFont="1" applyFill="1"/>
    <xf numFmtId="0" fontId="6" fillId="0" borderId="0" xfId="0" applyFont="1"/>
    <xf numFmtId="0" fontId="3" fillId="0" borderId="0" xfId="0" applyFont="1"/>
    <xf numFmtId="3" fontId="6" fillId="0" borderId="0" xfId="0" applyNumberFormat="1" applyFont="1"/>
    <xf numFmtId="3" fontId="0" fillId="0" borderId="0" xfId="0" applyNumberFormat="1"/>
    <xf numFmtId="3" fontId="6" fillId="0" borderId="19" xfId="0" applyNumberFormat="1" applyFont="1" applyBorder="1"/>
    <xf numFmtId="3" fontId="6" fillId="0" borderId="12" xfId="0" applyNumberFormat="1" applyFont="1" applyFill="1" applyBorder="1"/>
    <xf numFmtId="0" fontId="3" fillId="0" borderId="2" xfId="0" applyFont="1" applyFill="1" applyBorder="1" applyAlignment="1">
      <alignment horizontal="center" vertical="center" wrapText="1"/>
    </xf>
    <xf numFmtId="3" fontId="6" fillId="0" borderId="10" xfId="0" applyNumberFormat="1" applyFont="1" applyFill="1" applyBorder="1"/>
    <xf numFmtId="3" fontId="6" fillId="0" borderId="11" xfId="0" applyNumberFormat="1" applyFont="1" applyFill="1" applyBorder="1"/>
    <xf numFmtId="0" fontId="3" fillId="0" borderId="0" xfId="0" applyFont="1" applyFill="1"/>
    <xf numFmtId="3" fontId="6" fillId="0" borderId="0" xfId="0" applyNumberFormat="1" applyFont="1" applyFill="1"/>
    <xf numFmtId="3" fontId="6" fillId="0" borderId="13" xfId="0" applyNumberFormat="1" applyFont="1" applyFill="1" applyBorder="1"/>
    <xf numFmtId="0" fontId="3" fillId="0" borderId="0" xfId="0" applyFont="1" applyFill="1" applyBorder="1" applyAlignment="1">
      <alignment horizontal="center"/>
    </xf>
    <xf numFmtId="3" fontId="6" fillId="0" borderId="14" xfId="0" applyNumberFormat="1" applyFont="1" applyFill="1" applyBorder="1"/>
    <xf numFmtId="3" fontId="6" fillId="0" borderId="19" xfId="0" applyNumberFormat="1" applyFont="1" applyFill="1" applyBorder="1"/>
    <xf numFmtId="3" fontId="3" fillId="0" borderId="0" xfId="0" applyNumberFormat="1" applyFont="1" applyFill="1"/>
    <xf numFmtId="0" fontId="0" fillId="0" borderId="0" xfId="0" applyAlignment="1">
      <alignment horizontal="center" vertical="center"/>
    </xf>
    <xf numFmtId="0" fontId="0" fillId="0" borderId="0" xfId="0" applyFill="1"/>
    <xf numFmtId="0" fontId="6" fillId="0" borderId="7" xfId="0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22" xfId="0" applyNumberFormat="1" applyFont="1" applyBorder="1" applyAlignment="1">
      <alignment horizontal="left" vertical="center"/>
    </xf>
    <xf numFmtId="3" fontId="4" fillId="0" borderId="10" xfId="0" applyNumberFormat="1" applyFont="1" applyFill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9" xfId="0" applyNumberFormat="1" applyFont="1" applyBorder="1" applyAlignment="1">
      <alignment horizontal="left" vertical="center" wrapText="1"/>
    </xf>
    <xf numFmtId="3" fontId="2" fillId="0" borderId="10" xfId="0" applyNumberFormat="1" applyFont="1" applyFill="1" applyBorder="1" applyAlignment="1">
      <alignment horizontal="right"/>
    </xf>
    <xf numFmtId="0" fontId="3" fillId="3" borderId="5" xfId="0" applyFont="1" applyFill="1" applyBorder="1"/>
    <xf numFmtId="3" fontId="3" fillId="3" borderId="7" xfId="0" applyNumberFormat="1" applyFont="1" applyFill="1" applyBorder="1"/>
    <xf numFmtId="3" fontId="3" fillId="3" borderId="18" xfId="0" applyNumberFormat="1" applyFont="1" applyFill="1" applyBorder="1"/>
    <xf numFmtId="0" fontId="3" fillId="0" borderId="22" xfId="0" applyNumberFormat="1" applyFont="1" applyBorder="1" applyAlignment="1">
      <alignment horizontal="center" vertical="center"/>
    </xf>
    <xf numFmtId="0" fontId="3" fillId="0" borderId="22" xfId="0" applyFont="1" applyBorder="1"/>
    <xf numFmtId="3" fontId="3" fillId="0" borderId="10" xfId="0" applyNumberFormat="1" applyFont="1" applyFill="1" applyBorder="1" applyAlignment="1">
      <alignment horizontal="center"/>
    </xf>
    <xf numFmtId="3" fontId="0" fillId="0" borderId="0" xfId="0" applyNumberFormat="1" applyFill="1"/>
    <xf numFmtId="0" fontId="6" fillId="0" borderId="21" xfId="0" applyFont="1" applyFill="1" applyBorder="1" applyAlignment="1">
      <alignment wrapText="1"/>
    </xf>
    <xf numFmtId="3" fontId="6" fillId="0" borderId="10" xfId="0" applyNumberFormat="1" applyFont="1" applyFill="1" applyBorder="1" applyAlignment="1">
      <alignment horizontal="right"/>
    </xf>
    <xf numFmtId="3" fontId="6" fillId="2" borderId="14" xfId="0" applyNumberFormat="1" applyFont="1" applyFill="1" applyBorder="1"/>
    <xf numFmtId="3" fontId="6" fillId="2" borderId="9" xfId="0" applyNumberFormat="1" applyFont="1" applyFill="1" applyBorder="1"/>
    <xf numFmtId="3" fontId="0" fillId="0" borderId="0" xfId="0" applyNumberFormat="1" applyFill="1" applyBorder="1"/>
    <xf numFmtId="0" fontId="0" fillId="0" borderId="0" xfId="0" applyFill="1" applyBorder="1"/>
    <xf numFmtId="3" fontId="10" fillId="0" borderId="0" xfId="1" applyNumberFormat="1" applyFont="1" applyFill="1" applyBorder="1"/>
    <xf numFmtId="0" fontId="6" fillId="0" borderId="13" xfId="0" applyFont="1" applyBorder="1" applyAlignment="1">
      <alignment horizontal="center" vertical="center"/>
    </xf>
    <xf numFmtId="0" fontId="8" fillId="0" borderId="21" xfId="0" applyFont="1" applyFill="1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3" fillId="3" borderId="24" xfId="0" applyFont="1" applyFill="1" applyBorder="1"/>
    <xf numFmtId="3" fontId="3" fillId="3" borderId="4" xfId="0" applyNumberFormat="1" applyFont="1" applyFill="1" applyBorder="1"/>
    <xf numFmtId="3" fontId="3" fillId="0" borderId="0" xfId="0" applyNumberFormat="1" applyFont="1"/>
    <xf numFmtId="0" fontId="3" fillId="0" borderId="24" xfId="0" applyFont="1" applyBorder="1" applyAlignment="1">
      <alignment wrapText="1"/>
    </xf>
    <xf numFmtId="3" fontId="0" fillId="0" borderId="8" xfId="0" applyNumberFormat="1" applyBorder="1"/>
    <xf numFmtId="3" fontId="6" fillId="0" borderId="15" xfId="0" applyNumberFormat="1" applyFont="1" applyFill="1" applyBorder="1"/>
    <xf numFmtId="3" fontId="6" fillId="0" borderId="8" xfId="0" applyNumberFormat="1" applyFont="1" applyFill="1" applyBorder="1" applyAlignment="1">
      <alignment wrapText="1"/>
    </xf>
    <xf numFmtId="0" fontId="3" fillId="0" borderId="19" xfId="0" applyFont="1" applyBorder="1" applyAlignment="1">
      <alignment wrapText="1"/>
    </xf>
    <xf numFmtId="3" fontId="3" fillId="0" borderId="11" xfId="0" applyNumberFormat="1" applyFont="1" applyBorder="1" applyAlignment="1">
      <alignment wrapText="1"/>
    </xf>
    <xf numFmtId="3" fontId="3" fillId="0" borderId="14" xfId="0" applyNumberFormat="1" applyFont="1" applyBorder="1" applyAlignment="1">
      <alignment wrapText="1"/>
    </xf>
    <xf numFmtId="0" fontId="6" fillId="0" borderId="19" xfId="0" applyFont="1" applyFill="1" applyBorder="1" applyAlignment="1">
      <alignment wrapText="1"/>
    </xf>
    <xf numFmtId="3" fontId="6" fillId="0" borderId="11" xfId="0" applyNumberFormat="1" applyFont="1" applyFill="1" applyBorder="1" applyAlignment="1">
      <alignment wrapText="1"/>
    </xf>
    <xf numFmtId="0" fontId="6" fillId="0" borderId="19" xfId="0" applyFont="1" applyBorder="1" applyAlignment="1">
      <alignment wrapText="1"/>
    </xf>
    <xf numFmtId="3" fontId="6" fillId="0" borderId="11" xfId="0" applyNumberFormat="1" applyFont="1" applyBorder="1" applyAlignment="1">
      <alignment wrapText="1"/>
    </xf>
    <xf numFmtId="3" fontId="6" fillId="0" borderId="14" xfId="0" applyNumberFormat="1" applyFont="1" applyBorder="1"/>
    <xf numFmtId="0" fontId="9" fillId="0" borderId="19" xfId="0" applyFont="1" applyBorder="1" applyAlignment="1">
      <alignment wrapText="1"/>
    </xf>
    <xf numFmtId="3" fontId="6" fillId="0" borderId="12" xfId="0" applyNumberFormat="1" applyFont="1" applyBorder="1" applyAlignment="1">
      <alignment wrapText="1"/>
    </xf>
    <xf numFmtId="3" fontId="6" fillId="0" borderId="14" xfId="0" applyNumberFormat="1" applyFont="1" applyBorder="1" applyAlignment="1">
      <alignment wrapText="1"/>
    </xf>
    <xf numFmtId="3" fontId="0" fillId="0" borderId="11" xfId="0" applyNumberFormat="1" applyFill="1" applyBorder="1"/>
    <xf numFmtId="0" fontId="6" fillId="0" borderId="22" xfId="0" applyFont="1" applyFill="1" applyBorder="1" applyAlignment="1">
      <alignment wrapText="1"/>
    </xf>
    <xf numFmtId="3" fontId="6" fillId="0" borderId="20" xfId="0" applyNumberFormat="1" applyFont="1" applyBorder="1" applyAlignment="1">
      <alignment wrapText="1"/>
    </xf>
    <xf numFmtId="3" fontId="0" fillId="0" borderId="3" xfId="0" applyNumberFormat="1" applyFill="1" applyBorder="1"/>
    <xf numFmtId="3" fontId="6" fillId="0" borderId="23" xfId="0" applyNumberFormat="1" applyFont="1" applyBorder="1" applyAlignment="1">
      <alignment wrapText="1"/>
    </xf>
    <xf numFmtId="3" fontId="6" fillId="0" borderId="17" xfId="0" applyNumberFormat="1" applyFont="1" applyBorder="1" applyAlignment="1">
      <alignment wrapText="1"/>
    </xf>
    <xf numFmtId="0" fontId="3" fillId="3" borderId="16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3" fontId="3" fillId="4" borderId="7" xfId="0" applyNumberFormat="1" applyFont="1" applyFill="1" applyBorder="1" applyAlignment="1"/>
    <xf numFmtId="164" fontId="11" fillId="0" borderId="0" xfId="3" applyNumberFormat="1" applyFont="1" applyFill="1" applyBorder="1" applyAlignment="1">
      <alignment horizontal="left" wrapText="1"/>
    </xf>
    <xf numFmtId="3" fontId="0" fillId="0" borderId="0" xfId="0" applyNumberFormat="1" applyBorder="1"/>
    <xf numFmtId="164" fontId="12" fillId="0" borderId="0" xfId="3" applyNumberFormat="1" applyFont="1" applyFill="1" applyBorder="1" applyAlignment="1">
      <alignment horizontal="left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Fill="1" applyBorder="1" applyAlignment="1">
      <alignment horizontal="right"/>
    </xf>
  </cellXfs>
  <cellStyles count="4">
    <cellStyle name="Ezres" xfId="1" builtinId="3"/>
    <cellStyle name="Normál" xfId="0" builtinId="0"/>
    <cellStyle name="Normál 2 2" xfId="2"/>
    <cellStyle name="Normál_97ûrlap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workbookViewId="0">
      <selection activeCell="B6" sqref="B6:F6"/>
    </sheetView>
  </sheetViews>
  <sheetFormatPr defaultRowHeight="15" x14ac:dyDescent="0.25"/>
  <cols>
    <col min="1" max="1" width="5.5703125" style="19" bestFit="1" customWidth="1"/>
    <col min="2" max="2" width="78.42578125" customWidth="1"/>
    <col min="3" max="3" width="12.28515625" style="6" customWidth="1"/>
    <col min="4" max="5" width="12.28515625" style="20" customWidth="1"/>
    <col min="6" max="6" width="16.140625" style="5" customWidth="1"/>
    <col min="7" max="7" width="10" style="6" bestFit="1" customWidth="1"/>
  </cols>
  <sheetData>
    <row r="1" spans="1:12" x14ac:dyDescent="0.25">
      <c r="B1" s="82" t="s">
        <v>50</v>
      </c>
      <c r="C1" s="82"/>
      <c r="D1" s="82"/>
      <c r="E1" s="82"/>
      <c r="F1" s="82"/>
    </row>
    <row r="2" spans="1:12" x14ac:dyDescent="0.25">
      <c r="B2" s="83" t="s">
        <v>51</v>
      </c>
      <c r="C2" s="83"/>
      <c r="D2" s="83"/>
      <c r="E2" s="83"/>
      <c r="F2" s="83"/>
    </row>
    <row r="3" spans="1:12" x14ac:dyDescent="0.25">
      <c r="B3" s="83" t="s">
        <v>52</v>
      </c>
      <c r="C3" s="83"/>
      <c r="D3" s="83"/>
      <c r="E3" s="83"/>
      <c r="F3" s="83"/>
    </row>
    <row r="4" spans="1:12" x14ac:dyDescent="0.25">
      <c r="B4" s="83" t="s">
        <v>53</v>
      </c>
      <c r="C4" s="83"/>
      <c r="D4" s="83"/>
      <c r="E4" s="83"/>
      <c r="F4" s="83"/>
    </row>
    <row r="5" spans="1:12" ht="27.75" customHeight="1" x14ac:dyDescent="0.25">
      <c r="B5" s="3" t="s">
        <v>49</v>
      </c>
      <c r="J5" s="15"/>
      <c r="K5" s="15"/>
      <c r="L5" s="15"/>
    </row>
    <row r="6" spans="1:12" ht="15.75" thickBot="1" x14ac:dyDescent="0.3">
      <c r="B6" s="84" t="s">
        <v>93</v>
      </c>
      <c r="C6" s="84"/>
      <c r="D6" s="84"/>
      <c r="E6" s="84"/>
      <c r="F6" s="84"/>
      <c r="J6" s="15"/>
      <c r="K6" s="15"/>
      <c r="L6" s="15"/>
    </row>
    <row r="7" spans="1:12" ht="51.75" thickBot="1" x14ac:dyDescent="0.3">
      <c r="A7" s="21" t="s">
        <v>54</v>
      </c>
      <c r="B7" s="22" t="s">
        <v>0</v>
      </c>
      <c r="C7" s="9" t="s">
        <v>1</v>
      </c>
      <c r="D7" s="23" t="s">
        <v>2</v>
      </c>
      <c r="E7" s="24" t="s">
        <v>3</v>
      </c>
      <c r="F7" s="23" t="s">
        <v>4</v>
      </c>
    </row>
    <row r="8" spans="1:12" ht="15.75" thickBot="1" x14ac:dyDescent="0.3">
      <c r="A8" s="25"/>
      <c r="B8" s="26" t="s">
        <v>5</v>
      </c>
      <c r="C8" s="27" t="s">
        <v>6</v>
      </c>
      <c r="D8" s="27" t="s">
        <v>7</v>
      </c>
      <c r="E8" s="27" t="s">
        <v>8</v>
      </c>
      <c r="F8" s="28" t="s">
        <v>9</v>
      </c>
    </row>
    <row r="9" spans="1:12" x14ac:dyDescent="0.25">
      <c r="A9" s="29" t="s">
        <v>5</v>
      </c>
      <c r="B9" s="30" t="s">
        <v>15</v>
      </c>
      <c r="C9" s="31"/>
      <c r="D9" s="31"/>
      <c r="E9" s="31"/>
      <c r="F9" s="31"/>
    </row>
    <row r="10" spans="1:12" ht="26.25" thickBot="1" x14ac:dyDescent="0.3">
      <c r="A10" s="32" t="s">
        <v>6</v>
      </c>
      <c r="B10" s="33" t="s">
        <v>55</v>
      </c>
      <c r="C10" s="34"/>
      <c r="D10" s="34"/>
      <c r="E10" s="34"/>
      <c r="F10" s="34"/>
    </row>
    <row r="11" spans="1:12" ht="15.75" thickBot="1" x14ac:dyDescent="0.3">
      <c r="A11" s="32" t="s">
        <v>7</v>
      </c>
      <c r="B11" s="35" t="s">
        <v>56</v>
      </c>
      <c r="C11" s="36">
        <f>SUM(C10)</f>
        <v>0</v>
      </c>
      <c r="D11" s="37">
        <f>SUM(D10)</f>
        <v>0</v>
      </c>
      <c r="E11" s="37"/>
      <c r="F11" s="37">
        <f>SUM(F10)</f>
        <v>0</v>
      </c>
    </row>
    <row r="12" spans="1:12" x14ac:dyDescent="0.25">
      <c r="A12" s="32" t="s">
        <v>8</v>
      </c>
      <c r="B12" s="38"/>
      <c r="C12" s="10"/>
      <c r="D12" s="10"/>
      <c r="E12" s="10"/>
      <c r="F12" s="10"/>
    </row>
    <row r="13" spans="1:12" s="20" customFormat="1" x14ac:dyDescent="0.25">
      <c r="A13" s="32" t="s">
        <v>9</v>
      </c>
      <c r="B13" s="39" t="s">
        <v>57</v>
      </c>
      <c r="C13" s="40"/>
      <c r="D13" s="40"/>
      <c r="E13" s="40"/>
      <c r="F13" s="40"/>
      <c r="G13" s="41"/>
    </row>
    <row r="14" spans="1:12" s="20" customFormat="1" x14ac:dyDescent="0.25">
      <c r="A14" s="32" t="s">
        <v>10</v>
      </c>
      <c r="B14" s="42" t="s">
        <v>58</v>
      </c>
      <c r="C14" s="43">
        <v>600000</v>
      </c>
      <c r="D14" s="44">
        <v>600000</v>
      </c>
      <c r="E14" s="45"/>
      <c r="F14" s="43">
        <f>D14+E14</f>
        <v>600000</v>
      </c>
      <c r="G14" s="41"/>
    </row>
    <row r="15" spans="1:12" s="20" customFormat="1" x14ac:dyDescent="0.25">
      <c r="A15" s="32" t="s">
        <v>11</v>
      </c>
      <c r="B15" s="42" t="s">
        <v>59</v>
      </c>
      <c r="C15" s="11">
        <v>12528887</v>
      </c>
      <c r="D15" s="16">
        <v>12846107</v>
      </c>
      <c r="E15" s="44">
        <f>431800</f>
        <v>431800</v>
      </c>
      <c r="F15" s="43">
        <f t="shared" ref="F15:F20" si="0">D15+E15</f>
        <v>13277907</v>
      </c>
      <c r="G15" s="41"/>
    </row>
    <row r="16" spans="1:12" s="20" customFormat="1" x14ac:dyDescent="0.25">
      <c r="A16" s="32" t="s">
        <v>12</v>
      </c>
      <c r="B16" s="42" t="s">
        <v>60</v>
      </c>
      <c r="C16" s="11"/>
      <c r="D16" s="44">
        <v>12000</v>
      </c>
      <c r="E16" s="44">
        <f>96000</f>
        <v>96000</v>
      </c>
      <c r="F16" s="43">
        <f t="shared" si="0"/>
        <v>108000</v>
      </c>
      <c r="G16" s="46"/>
      <c r="H16" s="47"/>
      <c r="I16" s="47"/>
      <c r="J16" s="47"/>
    </row>
    <row r="17" spans="1:10" s="20" customFormat="1" ht="26.25" x14ac:dyDescent="0.25">
      <c r="A17" s="32" t="s">
        <v>13</v>
      </c>
      <c r="B17" s="42" t="s">
        <v>61</v>
      </c>
      <c r="C17" s="11">
        <v>240651</v>
      </c>
      <c r="D17" s="44">
        <v>240651</v>
      </c>
      <c r="E17" s="44"/>
      <c r="F17" s="43">
        <f t="shared" si="0"/>
        <v>240651</v>
      </c>
      <c r="G17" s="46"/>
      <c r="H17" s="47"/>
      <c r="I17" s="47"/>
      <c r="J17" s="47"/>
    </row>
    <row r="18" spans="1:10" s="20" customFormat="1" x14ac:dyDescent="0.25">
      <c r="A18" s="32" t="s">
        <v>14</v>
      </c>
      <c r="B18" s="42" t="s">
        <v>62</v>
      </c>
      <c r="C18" s="11">
        <v>360977</v>
      </c>
      <c r="D18" s="44">
        <v>360977</v>
      </c>
      <c r="E18" s="44"/>
      <c r="F18" s="43">
        <f t="shared" si="0"/>
        <v>360977</v>
      </c>
      <c r="G18" s="46"/>
      <c r="H18" s="47"/>
      <c r="I18" s="47"/>
      <c r="J18" s="47"/>
    </row>
    <row r="19" spans="1:10" x14ac:dyDescent="0.25">
      <c r="A19" s="32" t="s">
        <v>16</v>
      </c>
      <c r="B19" s="42" t="s">
        <v>63</v>
      </c>
      <c r="C19" s="11">
        <v>2158896</v>
      </c>
      <c r="D19" s="44">
        <v>2158896</v>
      </c>
      <c r="E19" s="44"/>
      <c r="F19" s="43">
        <f t="shared" si="0"/>
        <v>2158896</v>
      </c>
    </row>
    <row r="20" spans="1:10" x14ac:dyDescent="0.25">
      <c r="A20" s="32" t="s">
        <v>17</v>
      </c>
      <c r="B20" s="42" t="s">
        <v>64</v>
      </c>
      <c r="C20" s="11"/>
      <c r="D20" s="44">
        <v>0</v>
      </c>
      <c r="E20" s="44"/>
      <c r="F20" s="43">
        <f t="shared" si="0"/>
        <v>0</v>
      </c>
      <c r="G20" s="48"/>
      <c r="H20" s="20"/>
      <c r="I20" s="41"/>
    </row>
    <row r="21" spans="1:10" ht="15.75" thickBot="1" x14ac:dyDescent="0.3">
      <c r="A21" s="49" t="s">
        <v>18</v>
      </c>
      <c r="B21" s="50"/>
      <c r="C21" s="14"/>
      <c r="D21" s="14"/>
      <c r="E21" s="14"/>
      <c r="F21" s="14"/>
      <c r="H21" s="20"/>
      <c r="I21" s="20"/>
    </row>
    <row r="22" spans="1:10" s="4" customFormat="1" ht="13.5" thickBot="1" x14ac:dyDescent="0.25">
      <c r="A22" s="51" t="s">
        <v>19</v>
      </c>
      <c r="B22" s="52" t="s">
        <v>65</v>
      </c>
      <c r="C22" s="36">
        <f>SUM(C14:C21)</f>
        <v>15889411</v>
      </c>
      <c r="D22" s="53">
        <f>SUM(D14:D21)</f>
        <v>16218631</v>
      </c>
      <c r="E22" s="53">
        <f>SUM(E14:E21)</f>
        <v>527800</v>
      </c>
      <c r="F22" s="36">
        <f>SUM(F14:F21)</f>
        <v>16746431</v>
      </c>
      <c r="G22" s="54"/>
      <c r="H22" s="12"/>
      <c r="I22" s="18"/>
    </row>
    <row r="23" spans="1:10" s="2" customFormat="1" x14ac:dyDescent="0.25">
      <c r="A23" s="29" t="s">
        <v>20</v>
      </c>
      <c r="B23" s="55" t="s">
        <v>66</v>
      </c>
      <c r="C23" s="56"/>
      <c r="D23" s="17"/>
      <c r="E23" s="57"/>
      <c r="F23" s="58"/>
      <c r="G23" s="13"/>
    </row>
    <row r="24" spans="1:10" s="2" customFormat="1" ht="12.75" x14ac:dyDescent="0.2">
      <c r="A24" s="32" t="s">
        <v>21</v>
      </c>
      <c r="B24" s="59" t="s">
        <v>67</v>
      </c>
      <c r="C24" s="60">
        <f>SUM(C25:C38)</f>
        <v>2220024</v>
      </c>
      <c r="D24" s="61">
        <f>SUM(D25:D38)</f>
        <v>2240024</v>
      </c>
      <c r="E24" s="61">
        <f>SUM(E25:E38)</f>
        <v>0</v>
      </c>
      <c r="F24" s="60">
        <f>SUM(F25:F38)</f>
        <v>2240024</v>
      </c>
      <c r="G24" s="13"/>
    </row>
    <row r="25" spans="1:10" s="2" customFormat="1" ht="12.75" x14ac:dyDescent="0.2">
      <c r="A25" s="32" t="s">
        <v>22</v>
      </c>
      <c r="B25" s="62" t="s">
        <v>68</v>
      </c>
      <c r="C25" s="63">
        <v>1056024</v>
      </c>
      <c r="D25" s="16">
        <v>1056024</v>
      </c>
      <c r="E25" s="16"/>
      <c r="F25" s="63">
        <f>D25+E25</f>
        <v>1056024</v>
      </c>
      <c r="G25" s="13"/>
    </row>
    <row r="26" spans="1:10" s="2" customFormat="1" ht="12.75" x14ac:dyDescent="0.2">
      <c r="A26" s="32" t="s">
        <v>23</v>
      </c>
      <c r="B26" s="62" t="s">
        <v>69</v>
      </c>
      <c r="C26" s="63"/>
      <c r="D26" s="16">
        <v>0</v>
      </c>
      <c r="E26" s="16"/>
      <c r="F26" s="63">
        <f t="shared" ref="F26:F37" si="1">D26+E26</f>
        <v>0</v>
      </c>
      <c r="G26" s="13"/>
    </row>
    <row r="27" spans="1:10" s="2" customFormat="1" ht="12.75" x14ac:dyDescent="0.2">
      <c r="A27" s="32" t="s">
        <v>24</v>
      </c>
      <c r="B27" s="64" t="s">
        <v>70</v>
      </c>
      <c r="C27" s="65">
        <v>300000</v>
      </c>
      <c r="D27" s="16">
        <v>300000</v>
      </c>
      <c r="E27" s="16"/>
      <c r="F27" s="63">
        <f t="shared" si="1"/>
        <v>300000</v>
      </c>
      <c r="G27" s="13"/>
    </row>
    <row r="28" spans="1:10" s="2" customFormat="1" ht="12.75" x14ac:dyDescent="0.2">
      <c r="A28" s="32" t="s">
        <v>25</v>
      </c>
      <c r="B28" s="64" t="s">
        <v>71</v>
      </c>
      <c r="C28" s="65"/>
      <c r="D28" s="16">
        <v>0</v>
      </c>
      <c r="E28" s="16"/>
      <c r="F28" s="63">
        <f t="shared" si="1"/>
        <v>0</v>
      </c>
      <c r="G28" s="13"/>
    </row>
    <row r="29" spans="1:10" s="3" customFormat="1" ht="12.75" x14ac:dyDescent="0.2">
      <c r="A29" s="32" t="s">
        <v>26</v>
      </c>
      <c r="B29" s="64" t="s">
        <v>72</v>
      </c>
      <c r="C29" s="65">
        <v>264000</v>
      </c>
      <c r="D29" s="16">
        <v>264000</v>
      </c>
      <c r="E29" s="16"/>
      <c r="F29" s="63">
        <f t="shared" si="1"/>
        <v>264000</v>
      </c>
      <c r="G29" s="5"/>
    </row>
    <row r="30" spans="1:10" s="3" customFormat="1" ht="12.75" x14ac:dyDescent="0.2">
      <c r="A30" s="32" t="s">
        <v>27</v>
      </c>
      <c r="B30" s="62" t="s">
        <v>73</v>
      </c>
      <c r="C30" s="65"/>
      <c r="D30" s="16">
        <v>20000</v>
      </c>
      <c r="E30" s="16"/>
      <c r="F30" s="63">
        <f t="shared" si="1"/>
        <v>20000</v>
      </c>
      <c r="G30" s="5"/>
    </row>
    <row r="31" spans="1:10" s="3" customFormat="1" ht="12.75" x14ac:dyDescent="0.2">
      <c r="A31" s="32" t="s">
        <v>28</v>
      </c>
      <c r="B31" s="62" t="s">
        <v>74</v>
      </c>
      <c r="C31" s="63">
        <v>600000</v>
      </c>
      <c r="D31" s="66">
        <v>130000</v>
      </c>
      <c r="E31" s="66"/>
      <c r="F31" s="63">
        <f t="shared" si="1"/>
        <v>130000</v>
      </c>
      <c r="G31" s="5"/>
    </row>
    <row r="32" spans="1:10" s="3" customFormat="1" ht="12.75" x14ac:dyDescent="0.2">
      <c r="A32" s="32" t="s">
        <v>29</v>
      </c>
      <c r="B32" s="62" t="s">
        <v>75</v>
      </c>
      <c r="C32" s="63"/>
      <c r="D32" s="7">
        <v>250000</v>
      </c>
      <c r="E32" s="66"/>
      <c r="F32" s="63">
        <f t="shared" si="1"/>
        <v>250000</v>
      </c>
      <c r="G32" s="5"/>
    </row>
    <row r="33" spans="1:9" s="3" customFormat="1" ht="12.75" x14ac:dyDescent="0.2">
      <c r="A33" s="32" t="s">
        <v>30</v>
      </c>
      <c r="B33" s="62" t="s">
        <v>76</v>
      </c>
      <c r="C33" s="63"/>
      <c r="D33" s="7">
        <v>60000</v>
      </c>
      <c r="E33" s="66"/>
      <c r="F33" s="63">
        <f t="shared" si="1"/>
        <v>60000</v>
      </c>
      <c r="G33" s="5"/>
    </row>
    <row r="34" spans="1:9" s="3" customFormat="1" ht="12.75" x14ac:dyDescent="0.2">
      <c r="A34" s="32" t="s">
        <v>31</v>
      </c>
      <c r="B34" s="62" t="s">
        <v>77</v>
      </c>
      <c r="C34" s="63"/>
      <c r="D34" s="7">
        <v>50000</v>
      </c>
      <c r="E34" s="66"/>
      <c r="F34" s="63">
        <f t="shared" si="1"/>
        <v>50000</v>
      </c>
      <c r="G34" s="5"/>
    </row>
    <row r="35" spans="1:9" s="3" customFormat="1" ht="12.75" x14ac:dyDescent="0.2">
      <c r="A35" s="32" t="s">
        <v>32</v>
      </c>
      <c r="B35" s="62" t="s">
        <v>78</v>
      </c>
      <c r="C35" s="63"/>
      <c r="D35" s="7">
        <v>40000</v>
      </c>
      <c r="E35" s="66"/>
      <c r="F35" s="63">
        <f t="shared" si="1"/>
        <v>40000</v>
      </c>
      <c r="G35" s="5"/>
    </row>
    <row r="36" spans="1:9" s="3" customFormat="1" ht="12.75" x14ac:dyDescent="0.2">
      <c r="A36" s="32" t="s">
        <v>33</v>
      </c>
      <c r="B36" s="62" t="s">
        <v>79</v>
      </c>
      <c r="C36" s="63"/>
      <c r="D36" s="7">
        <v>70000</v>
      </c>
      <c r="E36" s="66"/>
      <c r="F36" s="63">
        <f t="shared" si="1"/>
        <v>70000</v>
      </c>
      <c r="G36" s="5"/>
    </row>
    <row r="37" spans="1:9" s="3" customFormat="1" ht="12.75" x14ac:dyDescent="0.2">
      <c r="A37" s="32" t="s">
        <v>34</v>
      </c>
      <c r="B37" s="62"/>
      <c r="C37" s="63"/>
      <c r="D37" s="7">
        <v>0</v>
      </c>
      <c r="E37" s="66"/>
      <c r="F37" s="63">
        <f t="shared" si="1"/>
        <v>0</v>
      </c>
      <c r="G37" s="5"/>
    </row>
    <row r="38" spans="1:9" s="2" customFormat="1" ht="12.75" x14ac:dyDescent="0.2">
      <c r="A38" s="32" t="s">
        <v>35</v>
      </c>
      <c r="B38" s="67"/>
      <c r="C38" s="65"/>
      <c r="D38" s="8"/>
      <c r="E38" s="16"/>
      <c r="F38" s="63"/>
      <c r="G38" s="13"/>
    </row>
    <row r="39" spans="1:9" s="3" customFormat="1" ht="12.75" x14ac:dyDescent="0.2">
      <c r="A39" s="32" t="s">
        <v>36</v>
      </c>
      <c r="B39" s="59" t="s">
        <v>80</v>
      </c>
      <c r="C39" s="60">
        <f>SUM(C40:C44)</f>
        <v>1310273</v>
      </c>
      <c r="D39" s="61">
        <f>SUM(D40:D44)</f>
        <v>1310273</v>
      </c>
      <c r="E39" s="61">
        <f>SUM(E40:E44)</f>
        <v>0</v>
      </c>
      <c r="F39" s="60">
        <f>SUM(F40:F44)</f>
        <v>1310273</v>
      </c>
      <c r="G39" s="5"/>
      <c r="H39" s="2"/>
      <c r="I39" s="2"/>
    </row>
    <row r="40" spans="1:9" s="3" customFormat="1" ht="12.75" x14ac:dyDescent="0.2">
      <c r="A40" s="32" t="s">
        <v>37</v>
      </c>
      <c r="B40" s="64" t="s">
        <v>81</v>
      </c>
      <c r="C40" s="65">
        <v>112000</v>
      </c>
      <c r="D40" s="68">
        <v>112000</v>
      </c>
      <c r="E40" s="69"/>
      <c r="F40" s="65">
        <f>D40+E40</f>
        <v>112000</v>
      </c>
      <c r="G40" s="5"/>
      <c r="H40" s="2"/>
      <c r="I40" s="2"/>
    </row>
    <row r="41" spans="1:9" s="3" customFormat="1" ht="12.75" x14ac:dyDescent="0.2">
      <c r="A41" s="32" t="s">
        <v>38</v>
      </c>
      <c r="B41" s="62" t="s">
        <v>82</v>
      </c>
      <c r="C41" s="63">
        <v>774273</v>
      </c>
      <c r="D41" s="68">
        <v>774273</v>
      </c>
      <c r="E41" s="69"/>
      <c r="F41" s="65">
        <f t="shared" ref="F41:F49" si="2">D41+E41</f>
        <v>774273</v>
      </c>
      <c r="G41" s="5"/>
      <c r="H41" s="2"/>
      <c r="I41" s="2"/>
    </row>
    <row r="42" spans="1:9" s="4" customFormat="1" ht="12.75" x14ac:dyDescent="0.2">
      <c r="A42" s="32" t="s">
        <v>39</v>
      </c>
      <c r="B42" s="64" t="s">
        <v>83</v>
      </c>
      <c r="C42" s="65">
        <v>61000</v>
      </c>
      <c r="D42" s="68">
        <v>61000</v>
      </c>
      <c r="E42" s="69"/>
      <c r="F42" s="65">
        <f t="shared" si="2"/>
        <v>61000</v>
      </c>
      <c r="G42" s="54"/>
      <c r="H42" s="12"/>
      <c r="I42" s="12"/>
    </row>
    <row r="43" spans="1:9" s="4" customFormat="1" ht="12.75" x14ac:dyDescent="0.2">
      <c r="A43" s="32" t="s">
        <v>40</v>
      </c>
      <c r="B43" s="64" t="s">
        <v>84</v>
      </c>
      <c r="C43" s="65">
        <v>363000</v>
      </c>
      <c r="D43" s="68">
        <v>363000</v>
      </c>
      <c r="E43" s="69"/>
      <c r="F43" s="65">
        <f t="shared" si="2"/>
        <v>363000</v>
      </c>
      <c r="G43" s="54"/>
      <c r="H43" s="12"/>
      <c r="I43" s="18"/>
    </row>
    <row r="44" spans="1:9" s="2" customFormat="1" ht="12.75" x14ac:dyDescent="0.2">
      <c r="A44" s="32" t="s">
        <v>41</v>
      </c>
      <c r="B44" s="62" t="s">
        <v>85</v>
      </c>
      <c r="C44" s="63"/>
      <c r="D44" s="68">
        <v>0</v>
      </c>
      <c r="E44" s="69"/>
      <c r="F44" s="65">
        <f t="shared" si="2"/>
        <v>0</v>
      </c>
      <c r="G44" s="13"/>
    </row>
    <row r="45" spans="1:9" s="2" customFormat="1" ht="12.75" x14ac:dyDescent="0.2">
      <c r="A45" s="32" t="s">
        <v>42</v>
      </c>
      <c r="B45" s="59" t="s">
        <v>86</v>
      </c>
      <c r="C45" s="61">
        <v>0</v>
      </c>
      <c r="D45" s="61">
        <v>0</v>
      </c>
      <c r="E45" s="61"/>
      <c r="F45" s="65">
        <f t="shared" si="2"/>
        <v>0</v>
      </c>
      <c r="G45" s="13"/>
    </row>
    <row r="46" spans="1:9" x14ac:dyDescent="0.25">
      <c r="A46" s="32" t="s">
        <v>43</v>
      </c>
      <c r="B46" s="59" t="s">
        <v>87</v>
      </c>
      <c r="C46" s="60">
        <f>SUM(C47:C49)</f>
        <v>0</v>
      </c>
      <c r="D46" s="60">
        <f t="shared" ref="D46:E46" si="3">SUM(D47:D49)</f>
        <v>0</v>
      </c>
      <c r="E46" s="61">
        <f t="shared" si="3"/>
        <v>14926100</v>
      </c>
      <c r="F46" s="65">
        <f t="shared" si="2"/>
        <v>14926100</v>
      </c>
      <c r="G46" s="48"/>
      <c r="H46" s="20"/>
      <c r="I46" s="47"/>
    </row>
    <row r="47" spans="1:9" x14ac:dyDescent="0.25">
      <c r="A47" s="32" t="s">
        <v>44</v>
      </c>
      <c r="B47" s="62" t="s">
        <v>88</v>
      </c>
      <c r="C47" s="70"/>
      <c r="D47" s="68"/>
      <c r="E47" s="69"/>
      <c r="F47" s="65">
        <f t="shared" si="2"/>
        <v>0</v>
      </c>
      <c r="H47" s="20"/>
      <c r="I47" s="20"/>
    </row>
    <row r="48" spans="1:9" x14ac:dyDescent="0.25">
      <c r="A48" s="32" t="s">
        <v>45</v>
      </c>
      <c r="B48" s="71" t="s">
        <v>89</v>
      </c>
      <c r="C48" s="70"/>
      <c r="D48" s="72"/>
      <c r="E48" s="69"/>
      <c r="F48" s="65">
        <f t="shared" si="2"/>
        <v>0</v>
      </c>
      <c r="H48" s="20"/>
      <c r="I48" s="20"/>
    </row>
    <row r="49" spans="1:6" ht="15.75" thickBot="1" x14ac:dyDescent="0.3">
      <c r="A49" s="32" t="s">
        <v>46</v>
      </c>
      <c r="B49" s="71" t="s">
        <v>90</v>
      </c>
      <c r="C49" s="73"/>
      <c r="D49" s="74"/>
      <c r="E49" s="75">
        <f>14926100</f>
        <v>14926100</v>
      </c>
      <c r="F49" s="65">
        <f t="shared" si="2"/>
        <v>14926100</v>
      </c>
    </row>
    <row r="50" spans="1:6" ht="15.75" thickBot="1" x14ac:dyDescent="0.3">
      <c r="A50" s="51" t="s">
        <v>47</v>
      </c>
      <c r="B50" s="76" t="s">
        <v>91</v>
      </c>
      <c r="C50" s="53">
        <f>SUM(C24,C39,C45,C46)</f>
        <v>3530297</v>
      </c>
      <c r="D50" s="53">
        <f>SUM(D24,D39,D45,D46)</f>
        <v>3550297</v>
      </c>
      <c r="E50" s="53">
        <f>SUM(E24,E39,E45,E46)</f>
        <v>14926100</v>
      </c>
      <c r="F50" s="36">
        <f>SUM(F24,F39,F45,F46)</f>
        <v>18476397</v>
      </c>
    </row>
    <row r="51" spans="1:6" ht="15.75" thickBot="1" x14ac:dyDescent="0.3">
      <c r="A51" s="51" t="s">
        <v>48</v>
      </c>
      <c r="B51" s="77" t="s">
        <v>92</v>
      </c>
      <c r="C51" s="78">
        <f>C22+C50</f>
        <v>19419708</v>
      </c>
      <c r="D51" s="78">
        <f>D22+D50</f>
        <v>19768928</v>
      </c>
      <c r="E51" s="78">
        <f>E22+E50</f>
        <v>15453900</v>
      </c>
      <c r="F51" s="78">
        <f>F22+F50</f>
        <v>35222828</v>
      </c>
    </row>
    <row r="52" spans="1:6" x14ac:dyDescent="0.25">
      <c r="B52" s="79"/>
      <c r="C52" s="80"/>
    </row>
    <row r="53" spans="1:6" x14ac:dyDescent="0.25">
      <c r="B53" s="79"/>
      <c r="C53" s="80"/>
    </row>
    <row r="54" spans="1:6" x14ac:dyDescent="0.25">
      <c r="B54" s="79"/>
      <c r="C54" s="80"/>
    </row>
    <row r="55" spans="1:6" x14ac:dyDescent="0.25">
      <c r="B55" s="79"/>
      <c r="C55" s="80"/>
    </row>
    <row r="56" spans="1:6" x14ac:dyDescent="0.25">
      <c r="B56" s="79"/>
      <c r="C56" s="80"/>
    </row>
    <row r="57" spans="1:6" x14ac:dyDescent="0.25">
      <c r="B57" s="79"/>
      <c r="C57" s="80"/>
    </row>
    <row r="58" spans="1:6" x14ac:dyDescent="0.25">
      <c r="B58" s="79"/>
      <c r="C58" s="80"/>
    </row>
    <row r="59" spans="1:6" x14ac:dyDescent="0.25">
      <c r="B59" s="81"/>
      <c r="C59" s="80"/>
    </row>
    <row r="60" spans="1:6" x14ac:dyDescent="0.25">
      <c r="B60" s="79"/>
      <c r="C60" s="80"/>
    </row>
    <row r="61" spans="1:6" x14ac:dyDescent="0.25">
      <c r="B61" s="79"/>
      <c r="C61" s="80"/>
    </row>
    <row r="62" spans="1:6" x14ac:dyDescent="0.25">
      <c r="B62" s="79"/>
      <c r="C62" s="80"/>
    </row>
    <row r="63" spans="1:6" x14ac:dyDescent="0.25">
      <c r="B63" s="81"/>
      <c r="C63" s="80"/>
    </row>
    <row r="64" spans="1:6" x14ac:dyDescent="0.25">
      <c r="B64" s="79"/>
      <c r="C64" s="80"/>
    </row>
    <row r="65" spans="2:3" x14ac:dyDescent="0.25">
      <c r="B65" s="79"/>
      <c r="C65" s="80"/>
    </row>
    <row r="66" spans="2:3" x14ac:dyDescent="0.25">
      <c r="B66" s="79"/>
      <c r="C66" s="80"/>
    </row>
    <row r="67" spans="2:3" x14ac:dyDescent="0.25">
      <c r="B67" s="1"/>
      <c r="C67" s="80"/>
    </row>
  </sheetData>
  <mergeCells count="5">
    <mergeCell ref="B1:F1"/>
    <mergeCell ref="B2:F2"/>
    <mergeCell ref="B3:F3"/>
    <mergeCell ref="B4:F4"/>
    <mergeCell ref="B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2018-09-25T05:56:55Z</dcterms:modified>
</cp:coreProperties>
</file>