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 s="1"/>
  <c r="C27" i="1"/>
  <c r="C26" i="1"/>
  <c r="C22" i="1"/>
  <c r="C21" i="1"/>
  <c r="C31" i="1" s="1"/>
  <c r="C14" i="1"/>
  <c r="E13" i="1"/>
  <c r="E12" i="1"/>
  <c r="C12" i="1"/>
  <c r="E11" i="1"/>
  <c r="C11" i="1"/>
  <c r="E10" i="1"/>
  <c r="C10" i="1"/>
  <c r="E9" i="1"/>
  <c r="C9" i="1"/>
  <c r="E8" i="1"/>
  <c r="E20" i="1" s="1"/>
  <c r="C8" i="1"/>
  <c r="C20" i="1" s="1"/>
  <c r="E32" i="1" l="1"/>
  <c r="C34" i="1" s="1"/>
  <c r="C33" i="1"/>
  <c r="C32" i="1"/>
  <c r="E34" i="1"/>
  <c r="E33" i="1"/>
</calcChain>
</file>

<file path=xl/sharedStrings.xml><?xml version="1.0" encoding="utf-8"?>
<sst xmlns="http://schemas.openxmlformats.org/spreadsheetml/2006/main" count="85" uniqueCount="83">
  <si>
    <t>I. Működési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</si>
  <si>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</si>
  <si>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</si>
  <si>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</si>
  <si>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</si>
  <si>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</si>
  <si>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</si>
  <si>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</si>
  <si>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</si>
  <si>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</si>
  <si>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</si>
  <si>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</si>
  <si>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</si>
  <si>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</si>
  <si>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</si>
  <si>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</si>
  <si>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</si>
  <si>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</si>
  <si>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</si>
  <si>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</si>
  <si>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</si>
  <si>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</si>
  <si>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</si>
  <si>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</si>
  <si>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</si>
  <si>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</si>
  <si>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</si>
  <si>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</si>
  <si>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</si>
  <si>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</si>
  <si>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</si>
  <si>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</si>
  <si>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</si>
  <si>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</si>
  <si>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</si>
  <si>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</si>
  <si>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</si>
  <si>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</si>
  <si>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</si>
  <si>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</si>
  <si>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</si>
  <si>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</si>
  <si>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</si>
  <si>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</si>
  <si>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</si>
  <si>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</si>
  <si>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</si>
  <si>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</si>
  <si>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</si>
  <si>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</si>
  <si>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</si>
  <si>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</si>
  <si>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</si>
  <si>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</si>
  <si>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</si>
  <si>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</si>
  <si>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</si>
  <si>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</si>
  <si>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</si>
  <si>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</si>
  <si>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</si>
  <si>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</si>
  <si>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</si>
  <si>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</si>
  <si>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</si>
  <si>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</si>
  <si>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</si>
  <si>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</si>
  <si>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</si>
  <si>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</si>
  <si>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</si>
  <si>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</si>
  <si>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</si>
  <si>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</si>
  <si>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</si>
  <si>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</si>
  <si>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</si>
  <si>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</si>
  <si>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</si>
  <si>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</si>
  <si>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</si>
  <si>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</si>
  <si>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>2.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</si>
</sst>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vertical="center"/>
    </xf>
    <xf numFmtId="164" fontId="0" fillId="0" borderId="0" xfId="0" applyNumberFormat="1" applyFill="1" applyAlignment="1" applyProtection="1">
      <alignment horizontal="right" vertical="center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>
        <row r="10">
          <cell r="C10">
            <v>436094</v>
          </cell>
        </row>
        <row r="17">
          <cell r="C17">
            <v>287983</v>
          </cell>
        </row>
        <row r="31">
          <cell r="C31">
            <v>201070</v>
          </cell>
        </row>
        <row r="39">
          <cell r="C39">
            <v>93347</v>
          </cell>
        </row>
        <row r="56">
          <cell r="C56">
            <v>0</v>
          </cell>
        </row>
        <row r="77">
          <cell r="C77">
            <v>146406</v>
          </cell>
        </row>
        <row r="98">
          <cell r="C98">
            <v>558427</v>
          </cell>
        </row>
        <row r="99">
          <cell r="C99">
            <v>110576</v>
          </cell>
        </row>
        <row r="100">
          <cell r="C100">
            <v>318648</v>
          </cell>
        </row>
        <row r="101">
          <cell r="C101">
            <v>18353</v>
          </cell>
        </row>
        <row r="102">
          <cell r="C102">
            <v>732285</v>
          </cell>
        </row>
        <row r="115">
          <cell r="C115">
            <v>698522</v>
          </cell>
        </row>
        <row r="146">
          <cell r="C146">
            <v>13014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Normal="115" zoomScaleSheetLayoutView="100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ht="12.75" customHeight="1" x14ac:dyDescent="0.2">
      <c r="D1" s="66" t="s">
        <v>82</v>
      </c>
      <c r="E1" s="66"/>
    </row>
    <row r="2" spans="1:7" x14ac:dyDescent="0.2">
      <c r="D2" s="66"/>
      <c r="E2" s="66"/>
    </row>
    <row r="3" spans="1:7" ht="39.75" customHeight="1" x14ac:dyDescent="0.2">
      <c r="B3" s="3" t="s">
        <v>0</v>
      </c>
      <c r="C3" s="4"/>
      <c r="D3" s="4"/>
      <c r="E3" s="4"/>
      <c r="F3" s="5"/>
      <c r="G3" s="67"/>
    </row>
    <row r="4" spans="1:7" ht="14.25" thickBot="1" x14ac:dyDescent="0.25">
      <c r="E4" s="6" t="s">
        <v>1</v>
      </c>
      <c r="F4" s="5"/>
      <c r="G4" s="67"/>
    </row>
    <row r="5" spans="1:7" ht="18" customHeight="1" thickBot="1" x14ac:dyDescent="0.25">
      <c r="A5" s="68" t="s">
        <v>2</v>
      </c>
      <c r="B5" s="7" t="s">
        <v>3</v>
      </c>
      <c r="C5" s="8"/>
      <c r="D5" s="7" t="s">
        <v>4</v>
      </c>
      <c r="E5" s="9"/>
      <c r="F5" s="5"/>
      <c r="G5" s="67"/>
    </row>
    <row r="6" spans="1:7" s="13" customFormat="1" ht="35.25" customHeight="1" thickBot="1" x14ac:dyDescent="0.25">
      <c r="A6" s="69"/>
      <c r="B6" s="10" t="s">
        <v>5</v>
      </c>
      <c r="C6" s="11" t="s">
        <v>6</v>
      </c>
      <c r="D6" s="10" t="s">
        <v>5</v>
      </c>
      <c r="E6" s="12" t="s">
        <v>6</v>
      </c>
      <c r="F6" s="5"/>
      <c r="G6" s="67"/>
    </row>
    <row r="7" spans="1:7" s="18" customFormat="1" ht="12" customHeight="1" thickBot="1" x14ac:dyDescent="0.25">
      <c r="A7" s="14"/>
      <c r="B7" s="15" t="s">
        <v>7</v>
      </c>
      <c r="C7" s="16" t="s">
        <v>8</v>
      </c>
      <c r="D7" s="15" t="s">
        <v>9</v>
      </c>
      <c r="E7" s="17" t="s">
        <v>10</v>
      </c>
      <c r="F7" s="5"/>
      <c r="G7" s="67"/>
    </row>
    <row r="8" spans="1:7" ht="12.95" customHeight="1" x14ac:dyDescent="0.2">
      <c r="A8" s="19" t="s">
        <v>11</v>
      </c>
      <c r="B8" s="20" t="s">
        <v>12</v>
      </c>
      <c r="C8" s="21">
        <f>+'[1]1.sz.mell.'!C10</f>
        <v>436094</v>
      </c>
      <c r="D8" s="20" t="s">
        <v>13</v>
      </c>
      <c r="E8" s="22">
        <f>+'[1]1.sz.mell.'!C98</f>
        <v>558427</v>
      </c>
      <c r="F8" s="5"/>
      <c r="G8" s="67"/>
    </row>
    <row r="9" spans="1:7" ht="12.95" customHeight="1" x14ac:dyDescent="0.2">
      <c r="A9" s="23" t="s">
        <v>14</v>
      </c>
      <c r="B9" s="24" t="s">
        <v>15</v>
      </c>
      <c r="C9" s="25">
        <f>+'[1]1.sz.mell.'!C17</f>
        <v>287983</v>
      </c>
      <c r="D9" s="24" t="s">
        <v>16</v>
      </c>
      <c r="E9" s="26">
        <f>+'[1]1.sz.mell.'!C99</f>
        <v>110576</v>
      </c>
      <c r="F9" s="5"/>
      <c r="G9" s="67"/>
    </row>
    <row r="10" spans="1:7" ht="12.95" customHeight="1" x14ac:dyDescent="0.2">
      <c r="A10" s="23" t="s">
        <v>17</v>
      </c>
      <c r="B10" s="24" t="s">
        <v>18</v>
      </c>
      <c r="C10" s="25">
        <f>+'[1]1.sz.mell.'!C23</f>
        <v>0</v>
      </c>
      <c r="D10" s="24" t="s">
        <v>19</v>
      </c>
      <c r="E10" s="26">
        <f>+'[1]1.sz.mell.'!C100</f>
        <v>318648</v>
      </c>
      <c r="F10" s="5"/>
      <c r="G10" s="67"/>
    </row>
    <row r="11" spans="1:7" ht="12.95" customHeight="1" x14ac:dyDescent="0.2">
      <c r="A11" s="23" t="s">
        <v>20</v>
      </c>
      <c r="B11" s="24" t="s">
        <v>21</v>
      </c>
      <c r="C11" s="25">
        <f>+'[1]1.sz.mell.'!C31</f>
        <v>201070</v>
      </c>
      <c r="D11" s="24" t="s">
        <v>22</v>
      </c>
      <c r="E11" s="26">
        <f>+'[1]1.sz.mell.'!C101</f>
        <v>18353</v>
      </c>
      <c r="F11" s="5"/>
      <c r="G11" s="67"/>
    </row>
    <row r="12" spans="1:7" ht="12.95" customHeight="1" x14ac:dyDescent="0.2">
      <c r="A12" s="23" t="s">
        <v>23</v>
      </c>
      <c r="B12" s="27" t="s">
        <v>24</v>
      </c>
      <c r="C12" s="25">
        <f>+'[1]1.sz.mell.'!C56</f>
        <v>0</v>
      </c>
      <c r="D12" s="24" t="s">
        <v>25</v>
      </c>
      <c r="E12" s="26">
        <f>+'[1]1.sz.mell.'!C102</f>
        <v>732285</v>
      </c>
      <c r="F12" s="5"/>
      <c r="G12" s="67"/>
    </row>
    <row r="13" spans="1:7" ht="12.95" customHeight="1" x14ac:dyDescent="0.2">
      <c r="A13" s="23" t="s">
        <v>26</v>
      </c>
      <c r="B13" s="24" t="s">
        <v>27</v>
      </c>
      <c r="C13" s="28"/>
      <c r="D13" s="24" t="s">
        <v>28</v>
      </c>
      <c r="E13" s="26">
        <f>+'[1]1.sz.mell.'!C115</f>
        <v>698522</v>
      </c>
      <c r="F13" s="5"/>
      <c r="G13" s="67"/>
    </row>
    <row r="14" spans="1:7" ht="12.95" customHeight="1" x14ac:dyDescent="0.2">
      <c r="A14" s="23" t="s">
        <v>29</v>
      </c>
      <c r="B14" s="24" t="s">
        <v>30</v>
      </c>
      <c r="C14" s="25">
        <f>+'[1]1.sz.mell.'!C39</f>
        <v>93347</v>
      </c>
      <c r="D14" s="29"/>
      <c r="E14" s="30"/>
      <c r="F14" s="5"/>
      <c r="G14" s="67"/>
    </row>
    <row r="15" spans="1:7" ht="12.95" customHeight="1" x14ac:dyDescent="0.2">
      <c r="A15" s="23" t="s">
        <v>31</v>
      </c>
      <c r="B15" s="29"/>
      <c r="C15" s="31"/>
      <c r="D15" s="29"/>
      <c r="E15" s="30"/>
      <c r="F15" s="5"/>
      <c r="G15" s="67"/>
    </row>
    <row r="16" spans="1:7" ht="12.95" customHeight="1" x14ac:dyDescent="0.2">
      <c r="A16" s="23" t="s">
        <v>32</v>
      </c>
      <c r="B16" s="32"/>
      <c r="C16" s="33"/>
      <c r="D16" s="29"/>
      <c r="E16" s="30"/>
      <c r="F16" s="5"/>
      <c r="G16" s="67"/>
    </row>
    <row r="17" spans="1:7" ht="12.95" customHeight="1" x14ac:dyDescent="0.2">
      <c r="A17" s="23" t="s">
        <v>33</v>
      </c>
      <c r="B17" s="29"/>
      <c r="C17" s="31"/>
      <c r="D17" s="29"/>
      <c r="E17" s="30"/>
      <c r="F17" s="5"/>
      <c r="G17" s="67"/>
    </row>
    <row r="18" spans="1:7" ht="12.95" customHeight="1" x14ac:dyDescent="0.2">
      <c r="A18" s="23" t="s">
        <v>34</v>
      </c>
      <c r="B18" s="29"/>
      <c r="C18" s="31"/>
      <c r="D18" s="29"/>
      <c r="E18" s="30"/>
      <c r="F18" s="5"/>
      <c r="G18" s="67"/>
    </row>
    <row r="19" spans="1:7" ht="12.95" customHeight="1" thickBot="1" x14ac:dyDescent="0.25">
      <c r="A19" s="23" t="s">
        <v>35</v>
      </c>
      <c r="B19" s="34"/>
      <c r="C19" s="35"/>
      <c r="D19" s="29"/>
      <c r="E19" s="36"/>
      <c r="F19" s="5"/>
      <c r="G19" s="67"/>
    </row>
    <row r="20" spans="1:7" ht="15.95" customHeight="1" thickBot="1" x14ac:dyDescent="0.25">
      <c r="A20" s="37" t="s">
        <v>36</v>
      </c>
      <c r="B20" s="38" t="s">
        <v>37</v>
      </c>
      <c r="C20" s="39">
        <f>+C8+C9+C11+C12+C14+C15+C16+C17+C18+C19</f>
        <v>1018494</v>
      </c>
      <c r="D20" s="38" t="s">
        <v>38</v>
      </c>
      <c r="E20" s="40">
        <f>SUM(E8:E12)</f>
        <v>1738289</v>
      </c>
      <c r="F20" s="5"/>
      <c r="G20" s="67"/>
    </row>
    <row r="21" spans="1:7" ht="12.95" customHeight="1" x14ac:dyDescent="0.2">
      <c r="A21" s="41" t="s">
        <v>39</v>
      </c>
      <c r="B21" s="42" t="s">
        <v>40</v>
      </c>
      <c r="C21" s="43">
        <f>SUM(C22:C25)</f>
        <v>146406</v>
      </c>
      <c r="D21" s="44" t="s">
        <v>41</v>
      </c>
      <c r="E21" s="45"/>
      <c r="F21" s="5"/>
      <c r="G21" s="67"/>
    </row>
    <row r="22" spans="1:7" ht="12.95" customHeight="1" x14ac:dyDescent="0.2">
      <c r="A22" s="46" t="s">
        <v>42</v>
      </c>
      <c r="B22" s="47" t="s">
        <v>43</v>
      </c>
      <c r="C22" s="48">
        <f>+'[1]1.sz.mell.'!C77</f>
        <v>146406</v>
      </c>
      <c r="D22" s="44" t="s">
        <v>44</v>
      </c>
      <c r="E22" s="49"/>
      <c r="F22" s="5"/>
      <c r="G22" s="67"/>
    </row>
    <row r="23" spans="1:7" ht="12.95" customHeight="1" x14ac:dyDescent="0.2">
      <c r="A23" s="46" t="s">
        <v>45</v>
      </c>
      <c r="B23" s="47" t="s">
        <v>46</v>
      </c>
      <c r="C23" s="48"/>
      <c r="D23" s="44" t="s">
        <v>47</v>
      </c>
      <c r="E23" s="49"/>
      <c r="F23" s="5"/>
      <c r="G23" s="67"/>
    </row>
    <row r="24" spans="1:7" ht="12.95" customHeight="1" x14ac:dyDescent="0.2">
      <c r="A24" s="46" t="s">
        <v>48</v>
      </c>
      <c r="B24" s="47" t="s">
        <v>49</v>
      </c>
      <c r="C24" s="48"/>
      <c r="D24" s="44" t="s">
        <v>50</v>
      </c>
      <c r="E24" s="49"/>
      <c r="F24" s="5"/>
      <c r="G24" s="67"/>
    </row>
    <row r="25" spans="1:7" ht="12.95" customHeight="1" x14ac:dyDescent="0.2">
      <c r="A25" s="46" t="s">
        <v>51</v>
      </c>
      <c r="B25" s="47" t="s">
        <v>52</v>
      </c>
      <c r="C25" s="48"/>
      <c r="D25" s="50" t="s">
        <v>53</v>
      </c>
      <c r="E25" s="49"/>
      <c r="F25" s="5"/>
      <c r="G25" s="67"/>
    </row>
    <row r="26" spans="1:7" ht="12.95" customHeight="1" x14ac:dyDescent="0.2">
      <c r="A26" s="46" t="s">
        <v>54</v>
      </c>
      <c r="B26" s="47" t="s">
        <v>55</v>
      </c>
      <c r="C26" s="48">
        <f>+C27+C28</f>
        <v>0</v>
      </c>
      <c r="D26" s="44" t="s">
        <v>56</v>
      </c>
      <c r="E26" s="49"/>
      <c r="F26" s="5"/>
      <c r="G26" s="67"/>
    </row>
    <row r="27" spans="1:7" ht="12.95" customHeight="1" x14ac:dyDescent="0.2">
      <c r="A27" s="41" t="s">
        <v>57</v>
      </c>
      <c r="B27" s="51" t="s">
        <v>58</v>
      </c>
      <c r="C27" s="52">
        <f>SUM(C28:C30)</f>
        <v>0</v>
      </c>
      <c r="D27" s="53" t="s">
        <v>59</v>
      </c>
      <c r="E27" s="49"/>
      <c r="F27" s="5"/>
      <c r="G27" s="67"/>
    </row>
    <row r="28" spans="1:7" ht="12.95" customHeight="1" x14ac:dyDescent="0.2">
      <c r="A28" s="46" t="s">
        <v>60</v>
      </c>
      <c r="B28" s="47" t="s">
        <v>61</v>
      </c>
      <c r="C28" s="48"/>
      <c r="D28" s="54" t="s">
        <v>62</v>
      </c>
      <c r="E28" s="45"/>
      <c r="F28" s="5"/>
      <c r="G28" s="67"/>
    </row>
    <row r="29" spans="1:7" ht="12.95" customHeight="1" x14ac:dyDescent="0.2">
      <c r="A29" s="23" t="s">
        <v>63</v>
      </c>
      <c r="B29" s="47" t="s">
        <v>64</v>
      </c>
      <c r="C29" s="55"/>
      <c r="D29" s="54" t="s">
        <v>65</v>
      </c>
      <c r="E29" s="49"/>
      <c r="F29" s="5"/>
      <c r="G29" s="67"/>
    </row>
    <row r="30" spans="1:7" ht="12.95" customHeight="1" thickBot="1" x14ac:dyDescent="0.25">
      <c r="A30" s="56" t="s">
        <v>66</v>
      </c>
      <c r="B30" s="57" t="s">
        <v>67</v>
      </c>
      <c r="C30" s="58"/>
      <c r="D30" s="59" t="s">
        <v>68</v>
      </c>
      <c r="E30" s="60">
        <f>+'[1]1.sz.mell.'!C146</f>
        <v>13014</v>
      </c>
      <c r="F30" s="5"/>
      <c r="G30" s="67"/>
    </row>
    <row r="31" spans="1:7" ht="15.95" customHeight="1" thickBot="1" x14ac:dyDescent="0.25">
      <c r="A31" s="37" t="s">
        <v>69</v>
      </c>
      <c r="B31" s="38" t="s">
        <v>70</v>
      </c>
      <c r="C31" s="39">
        <f>+C21+C26+C29+C30</f>
        <v>146406</v>
      </c>
      <c r="D31" s="38" t="s">
        <v>71</v>
      </c>
      <c r="E31" s="40">
        <f>SUM(E21:E30)</f>
        <v>13014</v>
      </c>
      <c r="F31" s="5"/>
      <c r="G31" s="67"/>
    </row>
    <row r="32" spans="1:7" ht="13.5" thickBot="1" x14ac:dyDescent="0.25">
      <c r="A32" s="37" t="s">
        <v>72</v>
      </c>
      <c r="B32" s="61" t="s">
        <v>73</v>
      </c>
      <c r="C32" s="62">
        <f>+C20+C31</f>
        <v>1164900</v>
      </c>
      <c r="D32" s="61" t="s">
        <v>74</v>
      </c>
      <c r="E32" s="63">
        <f>+E20+E31</f>
        <v>1751303</v>
      </c>
      <c r="F32" s="5"/>
      <c r="G32" s="67"/>
    </row>
    <row r="33" spans="1:7" ht="13.5" thickBot="1" x14ac:dyDescent="0.25">
      <c r="A33" s="37" t="s">
        <v>75</v>
      </c>
      <c r="B33" s="61" t="s">
        <v>76</v>
      </c>
      <c r="C33" s="62">
        <f>IF(C20-E20&lt;0,E20-C20,"-")</f>
        <v>719795</v>
      </c>
      <c r="D33" s="61" t="s">
        <v>77</v>
      </c>
      <c r="E33" s="64" t="str">
        <f>IF(C20-E20&gt;0,C20-E20,"-")</f>
        <v>-</v>
      </c>
      <c r="F33" s="5"/>
      <c r="G33" s="67"/>
    </row>
    <row r="34" spans="1:7" ht="13.5" thickBot="1" x14ac:dyDescent="0.25">
      <c r="A34" s="37" t="s">
        <v>78</v>
      </c>
      <c r="B34" s="61" t="s">
        <v>79</v>
      </c>
      <c r="C34" s="62">
        <f>IF(C20+C31-E32&lt;0,E32-(C20+C31),"-")</f>
        <v>586403</v>
      </c>
      <c r="D34" s="61" t="s">
        <v>80</v>
      </c>
      <c r="E34" s="64" t="str">
        <f>IF(C20+C31-E32&gt;0,C20+C31-E32,"-")</f>
        <v>-</v>
      </c>
      <c r="F34" s="65" t="s">
        <v>81</v>
      </c>
      <c r="G34" s="67"/>
    </row>
    <row r="35" spans="1:7" ht="18.75" x14ac:dyDescent="0.2">
      <c r="B35" s="70"/>
      <c r="C35" s="70"/>
      <c r="D35" s="70"/>
    </row>
  </sheetData>
  <mergeCells count="5">
    <mergeCell ref="D1:E1"/>
    <mergeCell ref="D2:E2"/>
    <mergeCell ref="G3:G34"/>
    <mergeCell ref="A5:A6"/>
    <mergeCell ref="B35:D35"/>
  </mergeCells>
  <printOptions horizontalCentered="1"/>
  <pageMargins left="0.33" right="0.48" top="0.9055118110236221" bottom="0.5" header="0.6692913385826772" footer="0.28000000000000003"/>
  <pageSetup paperSize="9" scale="96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2018-02-19T07:31:16Z</dcterms:created>
  <dcterms:modified xsi:type="dcterms:W3CDTF">2018-02-23T07:40:15Z</dcterms:modified>
</cp:coreProperties>
</file>