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\\Server\adat\Kiss\2020\Szigliget\rendeletek\"/>
    </mc:Choice>
  </mc:AlternateContent>
  <xr:revisionPtr revIDLastSave="0" documentId="13_ncr:1_{5AD69E7A-310F-4932-B76B-3986527FFE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.Mérleg" sheetId="1" r:id="rId1"/>
    <sheet name="2. Bevétel funkció" sheetId="2" r:id="rId2"/>
    <sheet name="3.Bevétel jogcím" sheetId="3" r:id="rId3"/>
    <sheet name="4.Bevétel feladat" sheetId="4" r:id="rId4"/>
    <sheet name="5.kiadás" sheetId="5" r:id="rId5"/>
    <sheet name="6.Kiadás feladat" sheetId="6" r:id="rId6"/>
    <sheet name="7.Felhalmozási kiadások" sheetId="7" r:id="rId7"/>
    <sheet name="8. gördülő" sheetId="11" r:id="rId8"/>
    <sheet name="9.ei. felh. " sheetId="10" r:id="rId9"/>
    <sheet name="Munka1" sheetId="13" r:id="rId10"/>
  </sheets>
  <definedNames>
    <definedName name="Excel_BuiltIn_Print_Area_3_1">'5.kiadás'!$B$2:$F$197</definedName>
    <definedName name="_xlnm.Print_Area" localSheetId="1">'2. Bevétel funkció'!$A$1:$I$124</definedName>
    <definedName name="_xlnm.Print_Area" localSheetId="4">'5.kiadás'!$A$1:$I$510</definedName>
    <definedName name="_xlnm.Print_Area" localSheetId="6">'7.Felhalmozási kiadások'!$A$1:$F$50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3" i="10" l="1"/>
  <c r="G24" i="4"/>
  <c r="E16" i="1"/>
  <c r="K510" i="5"/>
  <c r="I499" i="5"/>
  <c r="K376" i="5"/>
  <c r="I103" i="5"/>
  <c r="I382" i="5" s="1"/>
  <c r="H12" i="2"/>
  <c r="H11" i="2" s="1"/>
  <c r="H96" i="2"/>
  <c r="H20" i="2"/>
  <c r="G40" i="6"/>
  <c r="G41" i="6"/>
  <c r="D44" i="7"/>
  <c r="D24" i="7"/>
  <c r="D27" i="7" s="1"/>
  <c r="I492" i="5"/>
  <c r="I490" i="5"/>
  <c r="I485" i="5"/>
  <c r="I481" i="5"/>
  <c r="I477" i="5"/>
  <c r="I472" i="5"/>
  <c r="I450" i="5"/>
  <c r="I448" i="5"/>
  <c r="I447" i="5"/>
  <c r="I446" i="5" s="1"/>
  <c r="I443" i="5"/>
  <c r="I441" i="5"/>
  <c r="I440" i="5"/>
  <c r="I436" i="5"/>
  <c r="I433" i="5"/>
  <c r="I428" i="5"/>
  <c r="I419" i="5"/>
  <c r="I418" i="5" s="1"/>
  <c r="I415" i="5"/>
  <c r="I412" i="5"/>
  <c r="I406" i="5"/>
  <c r="I404" i="5"/>
  <c r="I401" i="5" s="1"/>
  <c r="I402" i="5"/>
  <c r="I397" i="5"/>
  <c r="I388" i="5"/>
  <c r="I387" i="5" s="1"/>
  <c r="I453" i="5" s="1"/>
  <c r="I365" i="5"/>
  <c r="I377" i="5"/>
  <c r="I504" i="5" s="1"/>
  <c r="I363" i="5"/>
  <c r="I358" i="5"/>
  <c r="I351" i="5"/>
  <c r="I350" i="5" s="1"/>
  <c r="I347" i="5"/>
  <c r="I341" i="5"/>
  <c r="I340" i="5" s="1"/>
  <c r="I337" i="5" s="1"/>
  <c r="I338" i="5"/>
  <c r="I333" i="5"/>
  <c r="I329" i="5"/>
  <c r="I328" i="5" s="1"/>
  <c r="I323" i="5"/>
  <c r="I320" i="5"/>
  <c r="I316" i="5"/>
  <c r="I308" i="5"/>
  <c r="I300" i="5"/>
  <c r="I295" i="5"/>
  <c r="I294" i="5"/>
  <c r="I290" i="5"/>
  <c r="I288" i="5"/>
  <c r="I283" i="5"/>
  <c r="I277" i="5"/>
  <c r="I276" i="5" s="1"/>
  <c r="I266" i="5" s="1"/>
  <c r="I272" i="5"/>
  <c r="I268" i="5"/>
  <c r="I267" i="5"/>
  <c r="I262" i="5"/>
  <c r="I258" i="5"/>
  <c r="I254" i="5"/>
  <c r="I247" i="5"/>
  <c r="I246" i="5" s="1"/>
  <c r="I241" i="5"/>
  <c r="I239" i="5"/>
  <c r="I234" i="5"/>
  <c r="I229" i="5"/>
  <c r="I228" i="5"/>
  <c r="I224" i="5"/>
  <c r="I221" i="5"/>
  <c r="I218" i="5"/>
  <c r="I214" i="5"/>
  <c r="I210" i="5"/>
  <c r="I206" i="5"/>
  <c r="I205" i="5"/>
  <c r="I204" i="5"/>
  <c r="I201" i="5"/>
  <c r="I200" i="5" s="1"/>
  <c r="I198" i="5"/>
  <c r="I195" i="5"/>
  <c r="I189" i="5"/>
  <c r="I186" i="5"/>
  <c r="I183" i="5"/>
  <c r="I181" i="5"/>
  <c r="I178" i="5"/>
  <c r="I173" i="5"/>
  <c r="I167" i="5"/>
  <c r="I162" i="5"/>
  <c r="I161" i="5" s="1"/>
  <c r="I156" i="5"/>
  <c r="I153" i="5"/>
  <c r="I149" i="5"/>
  <c r="I148" i="5" s="1"/>
  <c r="I144" i="5"/>
  <c r="I138" i="5"/>
  <c r="I137" i="5" s="1"/>
  <c r="I136" i="5" s="1"/>
  <c r="I132" i="5"/>
  <c r="I126" i="5"/>
  <c r="I125" i="5" s="1"/>
  <c r="I124" i="5" s="1"/>
  <c r="I121" i="5"/>
  <c r="I120" i="5"/>
  <c r="I117" i="5"/>
  <c r="I112" i="5" s="1"/>
  <c r="I113" i="5"/>
  <c r="I107" i="5"/>
  <c r="I106" i="5"/>
  <c r="I98" i="5"/>
  <c r="I94" i="5" s="1"/>
  <c r="I95" i="5"/>
  <c r="I90" i="5"/>
  <c r="I87" i="5"/>
  <c r="I82" i="5"/>
  <c r="I75" i="5"/>
  <c r="I71" i="5"/>
  <c r="I68" i="5"/>
  <c r="I63" i="5"/>
  <c r="I58" i="5"/>
  <c r="I57" i="5" s="1"/>
  <c r="I56" i="5" s="1"/>
  <c r="I55" i="5" s="1"/>
  <c r="I51" i="5"/>
  <c r="I47" i="5"/>
  <c r="I45" i="5"/>
  <c r="I42" i="5"/>
  <c r="I39" i="5"/>
  <c r="I34" i="5"/>
  <c r="I33" i="5" s="1"/>
  <c r="I31" i="5"/>
  <c r="I27" i="5"/>
  <c r="I23" i="5"/>
  <c r="I18" i="5"/>
  <c r="I13" i="5"/>
  <c r="I11" i="5"/>
  <c r="I10" i="5" s="1"/>
  <c r="I55" i="3"/>
  <c r="I54" i="3" s="1"/>
  <c r="I48" i="3"/>
  <c r="I41" i="3"/>
  <c r="I38" i="3"/>
  <c r="I37" i="3" s="1"/>
  <c r="I34" i="3"/>
  <c r="I29" i="3"/>
  <c r="H113" i="2"/>
  <c r="H112" i="2" s="1"/>
  <c r="H104" i="2"/>
  <c r="H103" i="2"/>
  <c r="H101" i="2"/>
  <c r="H100" i="2" s="1"/>
  <c r="H123" i="2"/>
  <c r="H83" i="2"/>
  <c r="H80" i="2"/>
  <c r="H79" i="2" s="1"/>
  <c r="H78" i="2" s="1"/>
  <c r="H94" i="2" s="1"/>
  <c r="H74" i="2"/>
  <c r="H73" i="2" s="1"/>
  <c r="H68" i="2"/>
  <c r="H66" i="2"/>
  <c r="H65" i="2" s="1"/>
  <c r="H61" i="2"/>
  <c r="H60" i="2" s="1"/>
  <c r="H56" i="2"/>
  <c r="H53" i="2"/>
  <c r="H48" i="2"/>
  <c r="H47" i="2" s="1"/>
  <c r="H42" i="2"/>
  <c r="H39" i="2"/>
  <c r="H38" i="2" s="1"/>
  <c r="H34" i="2"/>
  <c r="H31" i="2" s="1"/>
  <c r="H32" i="2"/>
  <c r="H28" i="2"/>
  <c r="H93" i="2" s="1"/>
  <c r="E39" i="1"/>
  <c r="E34" i="1"/>
  <c r="E26" i="1"/>
  <c r="E21" i="1"/>
  <c r="E10" i="1"/>
  <c r="D26" i="1"/>
  <c r="D15" i="11"/>
  <c r="G96" i="2"/>
  <c r="G123" i="2"/>
  <c r="H388" i="5"/>
  <c r="H13" i="5"/>
  <c r="G28" i="2"/>
  <c r="H87" i="5"/>
  <c r="H47" i="5"/>
  <c r="H462" i="5"/>
  <c r="H461" i="5" s="1"/>
  <c r="H495" i="5" s="1"/>
  <c r="O20" i="10"/>
  <c r="O23" i="10"/>
  <c r="O21" i="10"/>
  <c r="O19" i="10"/>
  <c r="J27" i="10"/>
  <c r="I27" i="10"/>
  <c r="H27" i="10"/>
  <c r="G27" i="10"/>
  <c r="F27" i="10"/>
  <c r="E27" i="10"/>
  <c r="D27" i="10"/>
  <c r="O27" i="10" s="1"/>
  <c r="C27" i="10"/>
  <c r="O24" i="10"/>
  <c r="D25" i="11"/>
  <c r="H198" i="5"/>
  <c r="E32" i="6"/>
  <c r="D32" i="6"/>
  <c r="G16" i="6"/>
  <c r="O26" i="10"/>
  <c r="O22" i="10"/>
  <c r="O18" i="10"/>
  <c r="O11" i="10"/>
  <c r="O10" i="10"/>
  <c r="O9" i="10"/>
  <c r="O8" i="10"/>
  <c r="O7" i="10"/>
  <c r="C44" i="7"/>
  <c r="C24" i="7"/>
  <c r="C27" i="7" s="1"/>
  <c r="G34" i="6"/>
  <c r="G35" i="6"/>
  <c r="G36" i="6"/>
  <c r="G37" i="6"/>
  <c r="F32" i="6"/>
  <c r="G12" i="6"/>
  <c r="G13" i="6"/>
  <c r="G14" i="6"/>
  <c r="G15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1" i="6"/>
  <c r="G21" i="4"/>
  <c r="G29" i="4"/>
  <c r="G31" i="4" s="1"/>
  <c r="G30" i="4"/>
  <c r="G26" i="4"/>
  <c r="G27" i="4"/>
  <c r="E22" i="4"/>
  <c r="G20" i="4"/>
  <c r="G11" i="4"/>
  <c r="G12" i="4"/>
  <c r="G13" i="4"/>
  <c r="G14" i="4"/>
  <c r="G15" i="4"/>
  <c r="G22" i="4" s="1"/>
  <c r="G16" i="4"/>
  <c r="G17" i="4"/>
  <c r="G18" i="4"/>
  <c r="G19" i="4"/>
  <c r="D22" i="4"/>
  <c r="H34" i="3"/>
  <c r="H29" i="3"/>
  <c r="D10" i="1"/>
  <c r="H485" i="5"/>
  <c r="H406" i="5"/>
  <c r="H419" i="5"/>
  <c r="H436" i="5"/>
  <c r="H387" i="5"/>
  <c r="G12" i="2"/>
  <c r="H107" i="5"/>
  <c r="H106" i="5" s="1"/>
  <c r="H320" i="5"/>
  <c r="H316" i="5"/>
  <c r="H363" i="5"/>
  <c r="H365" i="5"/>
  <c r="H377" i="5" s="1"/>
  <c r="H504" i="5" s="1"/>
  <c r="H358" i="5"/>
  <c r="H351" i="5" s="1"/>
  <c r="H350" i="5" s="1"/>
  <c r="H341" i="5"/>
  <c r="H340" i="5" s="1"/>
  <c r="H337" i="5" s="1"/>
  <c r="H258" i="5"/>
  <c r="H103" i="5"/>
  <c r="H100" i="5" s="1"/>
  <c r="H45" i="5"/>
  <c r="H247" i="5"/>
  <c r="H246" i="5" s="1"/>
  <c r="H221" i="5"/>
  <c r="H186" i="5"/>
  <c r="H189" i="5"/>
  <c r="H183" i="5"/>
  <c r="H181" i="5"/>
  <c r="H178" i="5"/>
  <c r="H167" i="5"/>
  <c r="H162" i="5"/>
  <c r="H161" i="5" s="1"/>
  <c r="H153" i="5"/>
  <c r="H132" i="5"/>
  <c r="H121" i="5"/>
  <c r="H120" i="5" s="1"/>
  <c r="H82" i="5"/>
  <c r="H51" i="5"/>
  <c r="H42" i="5"/>
  <c r="H11" i="5"/>
  <c r="H10" i="5" s="1"/>
  <c r="G104" i="2"/>
  <c r="G103" i="2" s="1"/>
  <c r="G66" i="2"/>
  <c r="G53" i="2"/>
  <c r="G93" i="2" s="1"/>
  <c r="G83" i="2"/>
  <c r="G79" i="2" s="1"/>
  <c r="G78" i="2" s="1"/>
  <c r="G94" i="2" s="1"/>
  <c r="G80" i="2"/>
  <c r="G32" i="2"/>
  <c r="G374" i="5"/>
  <c r="K27" i="10"/>
  <c r="L27" i="10"/>
  <c r="M27" i="10"/>
  <c r="N27" i="10"/>
  <c r="N16" i="10"/>
  <c r="N28" i="10"/>
  <c r="E9" i="11"/>
  <c r="H323" i="5"/>
  <c r="H295" i="5"/>
  <c r="H294" i="5" s="1"/>
  <c r="H300" i="5"/>
  <c r="H308" i="5"/>
  <c r="H229" i="5"/>
  <c r="H228" i="5" s="1"/>
  <c r="H234" i="5"/>
  <c r="H239" i="5"/>
  <c r="H241" i="5"/>
  <c r="H254" i="5"/>
  <c r="H262" i="5"/>
  <c r="H149" i="5"/>
  <c r="H148" i="5" s="1"/>
  <c r="H156" i="5"/>
  <c r="H173" i="5"/>
  <c r="H172" i="5" s="1"/>
  <c r="H195" i="5"/>
  <c r="H18" i="5"/>
  <c r="H23" i="5"/>
  <c r="H31" i="5"/>
  <c r="H27" i="5"/>
  <c r="H39" i="5"/>
  <c r="H34" i="5"/>
  <c r="H33" i="5" s="1"/>
  <c r="H206" i="5"/>
  <c r="H205" i="5" s="1"/>
  <c r="H268" i="5"/>
  <c r="H267" i="5" s="1"/>
  <c r="H329" i="5"/>
  <c r="H328" i="5"/>
  <c r="H95" i="5"/>
  <c r="H428" i="5"/>
  <c r="H412" i="5"/>
  <c r="H415" i="5"/>
  <c r="H397" i="5"/>
  <c r="H454" i="5" s="1"/>
  <c r="H402" i="5"/>
  <c r="H401" i="5" s="1"/>
  <c r="H404" i="5"/>
  <c r="H441" i="5"/>
  <c r="H443" i="5"/>
  <c r="H448" i="5"/>
  <c r="H447" i="5" s="1"/>
  <c r="H446" i="5" s="1"/>
  <c r="H450" i="5"/>
  <c r="H433" i="5"/>
  <c r="H472" i="5"/>
  <c r="H496" i="5" s="1"/>
  <c r="H477" i="5"/>
  <c r="H481" i="5"/>
  <c r="H490" i="5"/>
  <c r="H492" i="5"/>
  <c r="H58" i="5"/>
  <c r="H57" i="5" s="1"/>
  <c r="H63" i="5"/>
  <c r="H75" i="5"/>
  <c r="H74" i="5" s="1"/>
  <c r="H67" i="5" s="1"/>
  <c r="H66" i="5" s="1"/>
  <c r="H68" i="5"/>
  <c r="H71" i="5"/>
  <c r="H113" i="5"/>
  <c r="H112" i="5" s="1"/>
  <c r="H117" i="5"/>
  <c r="H126" i="5"/>
  <c r="H125" i="5" s="1"/>
  <c r="H138" i="5"/>
  <c r="H144" i="5"/>
  <c r="H218" i="5"/>
  <c r="H214" i="5" s="1"/>
  <c r="H224" i="5"/>
  <c r="H277" i="5"/>
  <c r="H276" i="5" s="1"/>
  <c r="H283" i="5"/>
  <c r="H290" i="5"/>
  <c r="H288" i="5"/>
  <c r="H338" i="5"/>
  <c r="H347" i="5"/>
  <c r="H90" i="5"/>
  <c r="H380" i="5" s="1"/>
  <c r="H507" i="5" s="1"/>
  <c r="H98" i="5"/>
  <c r="H94" i="5" s="1"/>
  <c r="H201" i="5"/>
  <c r="H200" i="5" s="1"/>
  <c r="H210" i="5"/>
  <c r="H272" i="5"/>
  <c r="H333" i="5"/>
  <c r="G113" i="2"/>
  <c r="G112" i="2" s="1"/>
  <c r="G68" i="2"/>
  <c r="G65" i="2" s="1"/>
  <c r="G56" i="2"/>
  <c r="G52" i="2" s="1"/>
  <c r="G43" i="2"/>
  <c r="G61" i="2"/>
  <c r="G60" i="2"/>
  <c r="G74" i="2"/>
  <c r="G73" i="2" s="1"/>
  <c r="G34" i="2"/>
  <c r="G31" i="2" s="1"/>
  <c r="G20" i="2"/>
  <c r="G19" i="2" s="1"/>
  <c r="G39" i="2"/>
  <c r="G38" i="2" s="1"/>
  <c r="G48" i="2"/>
  <c r="G47" i="2" s="1"/>
  <c r="D41" i="6"/>
  <c r="D38" i="6"/>
  <c r="G38" i="6" s="1"/>
  <c r="E38" i="6"/>
  <c r="D31" i="4"/>
  <c r="D27" i="4"/>
  <c r="E27" i="4"/>
  <c r="H55" i="3"/>
  <c r="H54" i="3"/>
  <c r="H38" i="3"/>
  <c r="H41" i="3"/>
  <c r="H48" i="3"/>
  <c r="C16" i="10"/>
  <c r="C28" i="10" s="1"/>
  <c r="D16" i="10"/>
  <c r="D28" i="10"/>
  <c r="E16" i="10"/>
  <c r="E28" i="10" s="1"/>
  <c r="F16" i="10"/>
  <c r="F28" i="10" s="1"/>
  <c r="G16" i="10"/>
  <c r="G28" i="10" s="1"/>
  <c r="K16" i="10"/>
  <c r="L16" i="10"/>
  <c r="L28" i="10"/>
  <c r="M16" i="10"/>
  <c r="M28" i="10" s="1"/>
  <c r="H16" i="10"/>
  <c r="H28" i="10"/>
  <c r="I16" i="10"/>
  <c r="I28" i="10" s="1"/>
  <c r="J16" i="10"/>
  <c r="J28" i="10" s="1"/>
  <c r="O15" i="10"/>
  <c r="G15" i="11"/>
  <c r="F15" i="11"/>
  <c r="D9" i="11"/>
  <c r="E18" i="11"/>
  <c r="E15" i="11"/>
  <c r="D18" i="11"/>
  <c r="D31" i="11" s="1"/>
  <c r="G25" i="11"/>
  <c r="G18" i="11"/>
  <c r="F25" i="11"/>
  <c r="F31" i="11" s="1"/>
  <c r="F18" i="11"/>
  <c r="E25" i="11"/>
  <c r="G9" i="11"/>
  <c r="G17" i="11" s="1"/>
  <c r="F9" i="11"/>
  <c r="D13" i="11"/>
  <c r="D21" i="1"/>
  <c r="G101" i="2"/>
  <c r="G100" i="2" s="1"/>
  <c r="G109" i="2" s="1"/>
  <c r="D39" i="1"/>
  <c r="D34" i="1"/>
  <c r="D16" i="1"/>
  <c r="F17" i="11"/>
  <c r="H382" i="5"/>
  <c r="H453" i="5"/>
  <c r="G32" i="6"/>
  <c r="I505" i="5"/>
  <c r="H120" i="2"/>
  <c r="K28" i="10"/>
  <c r="I374" i="5"/>
  <c r="G42" i="2"/>
  <c r="O16" i="10"/>
  <c r="G31" i="11" l="1"/>
  <c r="E31" i="11"/>
  <c r="D17" i="11"/>
  <c r="E17" i="11"/>
  <c r="H147" i="5"/>
  <c r="H160" i="5"/>
  <c r="H266" i="5"/>
  <c r="H227" i="5"/>
  <c r="H22" i="5"/>
  <c r="H379" i="5"/>
  <c r="H506" i="5" s="1"/>
  <c r="I380" i="5"/>
  <c r="I507" i="5" s="1"/>
  <c r="H460" i="5"/>
  <c r="H375" i="5"/>
  <c r="H137" i="5"/>
  <c r="H136" i="5" s="1"/>
  <c r="H56" i="5"/>
  <c r="H55" i="5" s="1"/>
  <c r="H411" i="5"/>
  <c r="H410" i="5" s="1"/>
  <c r="H476" i="5"/>
  <c r="H497" i="5" s="1"/>
  <c r="I22" i="5"/>
  <c r="I9" i="5" s="1"/>
  <c r="I411" i="5"/>
  <c r="I410" i="5" s="1"/>
  <c r="I476" i="5"/>
  <c r="I460" i="5" s="1"/>
  <c r="H204" i="5"/>
  <c r="H327" i="5"/>
  <c r="H124" i="5"/>
  <c r="I74" i="5"/>
  <c r="I67" i="5" s="1"/>
  <c r="I66" i="5" s="1"/>
  <c r="I172" i="5"/>
  <c r="I160" i="5" s="1"/>
  <c r="I147" i="5" s="1"/>
  <c r="H378" i="5"/>
  <c r="H505" i="5" s="1"/>
  <c r="H440" i="5"/>
  <c r="H431" i="5" s="1"/>
  <c r="H305" i="5"/>
  <c r="H293" i="5" s="1"/>
  <c r="H238" i="5"/>
  <c r="I379" i="5"/>
  <c r="I506" i="5" s="1"/>
  <c r="I305" i="5"/>
  <c r="I293" i="5" s="1"/>
  <c r="I454" i="5"/>
  <c r="I502" i="5" s="1"/>
  <c r="I57" i="3"/>
  <c r="H37" i="3"/>
  <c r="H57" i="3" s="1"/>
  <c r="G95" i="2"/>
  <c r="H92" i="2"/>
  <c r="H19" i="2"/>
  <c r="G120" i="2"/>
  <c r="H52" i="2"/>
  <c r="G92" i="2"/>
  <c r="G11" i="2"/>
  <c r="H109" i="2"/>
  <c r="D24" i="1"/>
  <c r="E42" i="1"/>
  <c r="D42" i="1"/>
  <c r="E24" i="1"/>
  <c r="G97" i="2"/>
  <c r="G119" i="2"/>
  <c r="H502" i="5"/>
  <c r="G122" i="2"/>
  <c r="I501" i="5"/>
  <c r="H386" i="5"/>
  <c r="O28" i="10"/>
  <c r="H9" i="5"/>
  <c r="H499" i="5"/>
  <c r="I238" i="5"/>
  <c r="I227" i="5" s="1"/>
  <c r="I327" i="5"/>
  <c r="I375" i="5"/>
  <c r="I100" i="5"/>
  <c r="H95" i="2"/>
  <c r="H122" i="2" s="1"/>
  <c r="H124" i="2" s="1"/>
  <c r="H374" i="5"/>
  <c r="H501" i="5" s="1"/>
  <c r="I431" i="5"/>
  <c r="I386" i="5"/>
  <c r="H455" i="5" l="1"/>
  <c r="H457" i="5" s="1"/>
  <c r="H383" i="5"/>
  <c r="H376" i="5"/>
  <c r="H503" i="5" s="1"/>
  <c r="I455" i="5"/>
  <c r="I457" i="5" s="1"/>
  <c r="G124" i="2"/>
  <c r="H97" i="2"/>
  <c r="H510" i="5"/>
  <c r="I376" i="5"/>
  <c r="I503" i="5" l="1"/>
  <c r="I510" i="5" s="1"/>
  <c r="I383" i="5"/>
</calcChain>
</file>

<file path=xl/sharedStrings.xml><?xml version="1.0" encoding="utf-8"?>
<sst xmlns="http://schemas.openxmlformats.org/spreadsheetml/2006/main" count="2101" uniqueCount="982">
  <si>
    <t>Informatikai e szközök beszerzése</t>
  </si>
  <si>
    <t xml:space="preserve">Egyéb eszközök (bútor) beszerzése </t>
  </si>
  <si>
    <t xml:space="preserve">Meglévő részesedéshez kapcsolódó kiadások </t>
  </si>
  <si>
    <t>K61</t>
  </si>
  <si>
    <t>045061</t>
  </si>
  <si>
    <t>Kerékpárút üzemeltetése, fenntartása</t>
  </si>
  <si>
    <t>086020</t>
  </si>
  <si>
    <t>Helyi térségi közösségi tér biztosítása műk.</t>
  </si>
  <si>
    <t xml:space="preserve"> Egyéb működési célú kiadások</t>
  </si>
  <si>
    <t>Bevételek</t>
  </si>
  <si>
    <t>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</si>
  <si>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</si>
  <si>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</si>
  <si>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</si>
  <si>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</si>
  <si>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</si>
  <si>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</si>
  <si>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</si>
  <si>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</si>
  <si>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</si>
  <si>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</si>
  <si>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</si>
  <si>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</si>
  <si>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</si>
  <si>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</si>
  <si>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Egyenleg</t>
  </si>
  <si>
    <t>Dologi  kiadások</t>
  </si>
  <si>
    <t>Egyéb felhalmozási kiadások</t>
  </si>
  <si>
    <t>Önkormányzatok működési támogatásai</t>
  </si>
  <si>
    <t>Működési célú támogatások ÁH-on belül</t>
  </si>
  <si>
    <t>Felhalmozási célú támogatások ÁH-on belül</t>
  </si>
  <si>
    <t>Megnevezés</t>
  </si>
  <si>
    <t>Eredeti előirányzat</t>
  </si>
  <si>
    <t>Működési bevételek összesen:</t>
  </si>
  <si>
    <t>B1</t>
  </si>
  <si>
    <t>Működési célú támogatások államháztartáson belülről</t>
  </si>
  <si>
    <t>B3</t>
  </si>
  <si>
    <t>Közhatalmi bevételek</t>
  </si>
  <si>
    <t>B4</t>
  </si>
  <si>
    <t>Működési bevételek</t>
  </si>
  <si>
    <t>Működési célú átvett pénzeszközök</t>
  </si>
  <si>
    <t>Felhalmozási bevételek összesen:</t>
  </si>
  <si>
    <t>B2</t>
  </si>
  <si>
    <t>Felhalmozási célú támogatások államháztartáson belülről</t>
  </si>
  <si>
    <t>B5</t>
  </si>
  <si>
    <t>Felhalmozási bevételek</t>
  </si>
  <si>
    <t>B7</t>
  </si>
  <si>
    <t>Felhalmozási célú átvett pénzeszközök</t>
  </si>
  <si>
    <t>Finanszírozási bevételek</t>
  </si>
  <si>
    <t>B8</t>
  </si>
  <si>
    <t>BEVÉTELEK összesen:</t>
  </si>
  <si>
    <t>Működési kiadások összesen:</t>
  </si>
  <si>
    <t>K1</t>
  </si>
  <si>
    <t>Személyi juttatás</t>
  </si>
  <si>
    <t>K2</t>
  </si>
  <si>
    <t>Munkaadót terhelő járulékok és szociális hozzájárulási adó</t>
  </si>
  <si>
    <t>K3</t>
  </si>
  <si>
    <t>Dologi kiadások</t>
  </si>
  <si>
    <t>K4</t>
  </si>
  <si>
    <t>Ellátottak pénzbeli juttatásai</t>
  </si>
  <si>
    <t>K5</t>
  </si>
  <si>
    <t>Egyéb működési célú kiadások</t>
  </si>
  <si>
    <t>Felhalmozási kiadások összesen:</t>
  </si>
  <si>
    <t>K6</t>
  </si>
  <si>
    <t>Beruházások</t>
  </si>
  <si>
    <t>K7</t>
  </si>
  <si>
    <t>Felújítások</t>
  </si>
  <si>
    <t>K8</t>
  </si>
  <si>
    <t>Egyéb felhalmozási célú kiadások</t>
  </si>
  <si>
    <t>Finanszírozási kiadások</t>
  </si>
  <si>
    <t>K9</t>
  </si>
  <si>
    <t>KIADÁSOK összesen:</t>
  </si>
  <si>
    <t>kiemelt előirányzatonként</t>
  </si>
  <si>
    <t>Kiemelt előirányzatok</t>
  </si>
  <si>
    <t xml:space="preserve">011130   Önkormányzatok és önk hiv jogalkotó és ált ig tevékenysége </t>
  </si>
  <si>
    <t>B16</t>
  </si>
  <si>
    <t>B402</t>
  </si>
  <si>
    <t>B406</t>
  </si>
  <si>
    <t>Kiszámlázott áfa</t>
  </si>
  <si>
    <t>B34</t>
  </si>
  <si>
    <t>Vagyoni típusú adók</t>
  </si>
  <si>
    <t>Építményadó</t>
  </si>
  <si>
    <t>B35</t>
  </si>
  <si>
    <t>Termékek és szolgáltatások adói</t>
  </si>
  <si>
    <t>B351</t>
  </si>
  <si>
    <t>Értékesítés és forgalmi adók</t>
  </si>
  <si>
    <t>Iparűzési adó</t>
  </si>
  <si>
    <t>B354</t>
  </si>
  <si>
    <t>Gépjárműadók</t>
  </si>
  <si>
    <t>Helyi önkormányzatot megillető rész</t>
  </si>
  <si>
    <t>B355</t>
  </si>
  <si>
    <t>Egyéb áruhasználati és szolgáltatási adók</t>
  </si>
  <si>
    <t>Tartózkodás után fizetett idegenforgalmi adó</t>
  </si>
  <si>
    <t>013320    Köztemető fenntartása és működtetése</t>
  </si>
  <si>
    <t>Szolgáltatások ellenértéke</t>
  </si>
  <si>
    <t>013350   Az önkormányzati vagyonnal való gazdálkodással kapcsolatos feladatok</t>
  </si>
  <si>
    <t>B403</t>
  </si>
  <si>
    <t>Közvetített szolgáltatások ellenértéke</t>
  </si>
  <si>
    <t>Bérleti díj</t>
  </si>
  <si>
    <t>018010    Önkormányzatok elszámolásai a központi költségvetéssel</t>
  </si>
  <si>
    <t>B11</t>
  </si>
  <si>
    <t>Önkormányzatok működési támogatása</t>
  </si>
  <si>
    <t>B111</t>
  </si>
  <si>
    <t>Helyi önkormányzatok működésének általános támogatása</t>
  </si>
  <si>
    <t>B112</t>
  </si>
  <si>
    <t>Települési önk egyes köznevelési feladatainak támogatása</t>
  </si>
  <si>
    <t>B113</t>
  </si>
  <si>
    <t>Települési önk szociális,gy.jóléti és gy.étk. feladatainak támogatása</t>
  </si>
  <si>
    <t xml:space="preserve">B114 </t>
  </si>
  <si>
    <t>Települési önkormányzatok kulturális feladatainak támogatása</t>
  </si>
  <si>
    <t>B115</t>
  </si>
  <si>
    <t>Működési célú központosított kiegészítő előirányzatok</t>
  </si>
  <si>
    <t>B116</t>
  </si>
  <si>
    <t>Önkormányzat kiegészítő támogatásai</t>
  </si>
  <si>
    <t>B21</t>
  </si>
  <si>
    <t xml:space="preserve">Felhalmozási célú önkormányzati támogatások </t>
  </si>
  <si>
    <t>018030    Támogatási célú finanszírozási műveletek</t>
  </si>
  <si>
    <t>B81</t>
  </si>
  <si>
    <t>Belföldi finanszírozás bevételei</t>
  </si>
  <si>
    <t>B8131</t>
  </si>
  <si>
    <t>Előző év költségvetési maradványának igénybevétele</t>
  </si>
  <si>
    <t>B8141</t>
  </si>
  <si>
    <t>Államháztartáson belüli megelőgezések</t>
  </si>
  <si>
    <t>041233   Hosszabb időtartamú közfoglalkoztatás</t>
  </si>
  <si>
    <t>Egyéb működési célú támogatások bevételei áh belülről</t>
  </si>
  <si>
    <t>B401</t>
  </si>
  <si>
    <t>Készletértékesítés ellenértéke</t>
  </si>
  <si>
    <t>066020   Város és községgazdálkodási egyéb szolgáltatások</t>
  </si>
  <si>
    <t>074031   Család és nővédelmi egészségügyi gondozás</t>
  </si>
  <si>
    <t>Egyéb működési célú támogatások bevételei államh belül</t>
  </si>
  <si>
    <t>OEP támogatás</t>
  </si>
  <si>
    <t>081061   Szabadidős park, fürdő és strandszolgáltatás</t>
  </si>
  <si>
    <t>082044   Könyvtári szolgáltatások</t>
  </si>
  <si>
    <t>Szolgáltatások ellenértéke Felnőtt étkezők</t>
  </si>
  <si>
    <t>B405</t>
  </si>
  <si>
    <t>Ellátási díjak</t>
  </si>
  <si>
    <t>Bevételek összesen</t>
  </si>
  <si>
    <t>jogcímenként</t>
  </si>
  <si>
    <t>Jogcímek</t>
  </si>
  <si>
    <t>Zöldterület gazd.kapcsolatos feladatok támogatása</t>
  </si>
  <si>
    <t>Közvilágítás támogatása</t>
  </si>
  <si>
    <t>Köztemető támogatása</t>
  </si>
  <si>
    <t>Közutak fenntartásának támogatása</t>
  </si>
  <si>
    <t>Egyéb kötelező önkormányzati feladatok támogatása</t>
  </si>
  <si>
    <t>Települési önkormányzatok egyes köznevelési feladatainak támogatása</t>
  </si>
  <si>
    <t>B12</t>
  </si>
  <si>
    <t>Elvonások és befizetések bevételei</t>
  </si>
  <si>
    <t>Beszámoló alapján kapott bevétel</t>
  </si>
  <si>
    <t>Hosszabb időtartamú közfoglalkoztatás támogatása</t>
  </si>
  <si>
    <t>OEP támogatás védőnői szolgálat működéséhez</t>
  </si>
  <si>
    <t xml:space="preserve">Szolgáltatások ellenértéke </t>
  </si>
  <si>
    <t>feladatonként</t>
  </si>
  <si>
    <t>Kötelező feladatok</t>
  </si>
  <si>
    <t>Önként vállalt feladatok</t>
  </si>
  <si>
    <t>Összesen</t>
  </si>
  <si>
    <t>082092   Közművelődés</t>
  </si>
  <si>
    <t>Kiemelt előirányzatonként</t>
  </si>
  <si>
    <t>Létszám</t>
  </si>
  <si>
    <t xml:space="preserve">011130   Önkormányzatok és önk hiv jogalkotó és általános igazgatási tevékenysége </t>
  </si>
  <si>
    <t>Személyi juttatások</t>
  </si>
  <si>
    <t>K11</t>
  </si>
  <si>
    <t>Foglalkoztatottak személyi juttatása</t>
  </si>
  <si>
    <t>K1101</t>
  </si>
  <si>
    <t>Törvény szerinti illetmények, munkabérek</t>
  </si>
  <si>
    <t>K1107</t>
  </si>
  <si>
    <t>Béren kívüli juttatások</t>
  </si>
  <si>
    <t>K12</t>
  </si>
  <si>
    <t>Külső személyi juttatások</t>
  </si>
  <si>
    <t>K121</t>
  </si>
  <si>
    <t>Választott tisztségviselők juttatásai</t>
  </si>
  <si>
    <t>K123</t>
  </si>
  <si>
    <t>Egyéb külső személyi juttatások</t>
  </si>
  <si>
    <t>Munkaadókat terhelő járulékok és szociális hozzájárulási adó</t>
  </si>
  <si>
    <t>Szociális hozzájárulási adó</t>
  </si>
  <si>
    <t>EHO</t>
  </si>
  <si>
    <t>Munkaadót terhelő szja</t>
  </si>
  <si>
    <t>K31</t>
  </si>
  <si>
    <t>Készletbeszerzés</t>
  </si>
  <si>
    <t>K311</t>
  </si>
  <si>
    <t>Szakmai anyagok beszerzése</t>
  </si>
  <si>
    <t>K312</t>
  </si>
  <si>
    <t>Üzemeltetési anyagok beszerzése</t>
  </si>
  <si>
    <t>Irodaszer, nyomtatvány</t>
  </si>
  <si>
    <t>Egyéb anyagbeszerzés</t>
  </si>
  <si>
    <t>K32</t>
  </si>
  <si>
    <t>Kommunikációs szolgáltatások</t>
  </si>
  <si>
    <t>K321</t>
  </si>
  <si>
    <t>Informatikai szolgáltatások igénybevétele</t>
  </si>
  <si>
    <t>Internet díj</t>
  </si>
  <si>
    <t>K322</t>
  </si>
  <si>
    <t>Egyéb kommunikációs szolgáltatások</t>
  </si>
  <si>
    <t>Telefondíj</t>
  </si>
  <si>
    <t>K33</t>
  </si>
  <si>
    <t>Szolgáltatási kiadások</t>
  </si>
  <si>
    <t>K331</t>
  </si>
  <si>
    <t>Közüzemi díjak</t>
  </si>
  <si>
    <t>Villamosenergia</t>
  </si>
  <si>
    <t>Gázenergia</t>
  </si>
  <si>
    <t>Víz- és csatornadíjak</t>
  </si>
  <si>
    <t>K333</t>
  </si>
  <si>
    <t>Bérleti és lízingdíjak</t>
  </si>
  <si>
    <t>K334</t>
  </si>
  <si>
    <t>Karbantartási, kisjavítási szolgáltatások</t>
  </si>
  <si>
    <t>K337</t>
  </si>
  <si>
    <t>Egyéb szolgáltatások</t>
  </si>
  <si>
    <t>Egyéb üzemeltetési, fenntartási szolgáltatások</t>
  </si>
  <si>
    <t>K34</t>
  </si>
  <si>
    <t>Kiküldetések,reklám és propagandakiadások</t>
  </si>
  <si>
    <t>K341</t>
  </si>
  <si>
    <t>Kiküldetés kiadásai</t>
  </si>
  <si>
    <t>Belföldi kiküldetés</t>
  </si>
  <si>
    <t>K342</t>
  </si>
  <si>
    <t>K35</t>
  </si>
  <si>
    <t>Különféle befizetések és egyéb dologi kiadások</t>
  </si>
  <si>
    <t>K351</t>
  </si>
  <si>
    <t>Működési célú előzetesen felszámított áfa</t>
  </si>
  <si>
    <t>K506</t>
  </si>
  <si>
    <t>Egyéb működési célú támogatások államháztartáson belülre</t>
  </si>
  <si>
    <t>K512</t>
  </si>
  <si>
    <t>Egyéb működési célú támogatások államháztartáson kívülre</t>
  </si>
  <si>
    <t>K513</t>
  </si>
  <si>
    <t>Tartalékok</t>
  </si>
  <si>
    <t>K914</t>
  </si>
  <si>
    <t>Államháztartáson belüli megelőlegezések  visszafizetése</t>
  </si>
  <si>
    <t>K335</t>
  </si>
  <si>
    <t>Közvetített szolgáltatások</t>
  </si>
  <si>
    <t>K352</t>
  </si>
  <si>
    <t>Fizetendő áfa</t>
  </si>
  <si>
    <t>K62</t>
  </si>
  <si>
    <t>Ingatlanok beszerzése, létesítése</t>
  </si>
  <si>
    <t>K67</t>
  </si>
  <si>
    <t>Beruházási célú előzetesen felszámított Áfa</t>
  </si>
  <si>
    <t>K1102</t>
  </si>
  <si>
    <t>Jutalom</t>
  </si>
  <si>
    <t>K1113</t>
  </si>
  <si>
    <t>045160   Közutak, hidak,alagútak üzemeltetése, fenntartása</t>
  </si>
  <si>
    <t>K71</t>
  </si>
  <si>
    <t>Ingatlanok felújítása</t>
  </si>
  <si>
    <t>K74</t>
  </si>
  <si>
    <t>Felújítási célú előzetesen felszámított Áfa</t>
  </si>
  <si>
    <t>064010   Közvilágítás</t>
  </si>
  <si>
    <t>066010   Zöldterület kezelés</t>
  </si>
  <si>
    <t>K1110</t>
  </si>
  <si>
    <t>K122</t>
  </si>
  <si>
    <t>Egyéb jogviszonyban foglalkoztatottaknak fizetett juttatások</t>
  </si>
  <si>
    <t>Munka és védőruha</t>
  </si>
  <si>
    <t>Biztosítási díjak</t>
  </si>
  <si>
    <t>K64</t>
  </si>
  <si>
    <t>072112   Háziorvosi ügyeleti ellátás</t>
  </si>
  <si>
    <t>Táppénz hozzájárulás</t>
  </si>
  <si>
    <t>K355</t>
  </si>
  <si>
    <t>Egyéb dologi kiadás</t>
  </si>
  <si>
    <t>Tárgyi eszközök beszerzése</t>
  </si>
  <si>
    <t>Ellátottak juttatásai</t>
  </si>
  <si>
    <t>107060   Egyéb szociális pénzbeli és természetbeni ellátások, támogatások</t>
  </si>
  <si>
    <t>K48</t>
  </si>
  <si>
    <t>Önkormányzat által saját hatáskörben nyújtott pénzügyi ellátás</t>
  </si>
  <si>
    <t>Települési támogatás</t>
  </si>
  <si>
    <t>Kiadások összesen</t>
  </si>
  <si>
    <t xml:space="preserve">Felújítások  </t>
  </si>
  <si>
    <t xml:space="preserve">Kiemelt előirányzat </t>
  </si>
  <si>
    <t>Szigliget Község Önkormányzata</t>
  </si>
  <si>
    <t xml:space="preserve">Szigliget Község Önkormányzata </t>
  </si>
  <si>
    <t>Magánszemélyek kommunális adója</t>
  </si>
  <si>
    <t>Áthúzódó bérkompenzáció</t>
  </si>
  <si>
    <t>Önkormányzatok támogatása közös hivatal működéséhez</t>
  </si>
  <si>
    <t xml:space="preserve">Készletértékesítés ellenértéke </t>
  </si>
  <si>
    <t xml:space="preserve">Közvetített szolgáltatások ellenértéke </t>
  </si>
  <si>
    <t>096015   Gyermek étkeztetés köznevelési intéznényben</t>
  </si>
  <si>
    <t>096025   Munkahelyi étkeztetés köznevelési intézményben</t>
  </si>
  <si>
    <t xml:space="preserve">Gázdíj </t>
  </si>
  <si>
    <t xml:space="preserve">Biztosítási díj </t>
  </si>
  <si>
    <t>Egyéb üzemeltetési szolgáltatás</t>
  </si>
  <si>
    <t>Egyéb információ hordozók beszerzése</t>
  </si>
  <si>
    <t>K336</t>
  </si>
  <si>
    <t>Reklám-és propaganda kiadás</t>
  </si>
  <si>
    <t>ÁFA befizetés</t>
  </si>
  <si>
    <t>Egyéb dologi kiadások</t>
  </si>
  <si>
    <t>K1109</t>
  </si>
  <si>
    <t>Közlekedési költségtérítés</t>
  </si>
  <si>
    <t>Biztosítási díj</t>
  </si>
  <si>
    <t>Normatív jutalmak</t>
  </si>
  <si>
    <t>Normatív jutalom</t>
  </si>
  <si>
    <t xml:space="preserve">Könyv beszerzés </t>
  </si>
  <si>
    <t>Folyóirat beszerzés</t>
  </si>
  <si>
    <t>Bérleti és lízingdíjak ( kiállitási anyag bérlete )</t>
  </si>
  <si>
    <t>Szakmai szolgáltatás díja</t>
  </si>
  <si>
    <t xml:space="preserve">Ingatlanok felújítása </t>
  </si>
  <si>
    <t>Önkormányzat Kiadása összesen:</t>
  </si>
  <si>
    <t>Szigligeti Napközi Otthonos Óvoda</t>
  </si>
  <si>
    <t>096015 Gyermekétkeztetés köznevelési intézményben</t>
  </si>
  <si>
    <t>K332</t>
  </si>
  <si>
    <t>Vásárolt élelmezés</t>
  </si>
  <si>
    <t>096025 Munkahelyi étkeztetés köznevelési intézményben</t>
  </si>
  <si>
    <t>091110 Óvodai nevelés, ellátás szakmai</t>
  </si>
  <si>
    <t>Egyéb információ hordozó</t>
  </si>
  <si>
    <t>Óvoda kiadása összesen:</t>
  </si>
  <si>
    <t>Szigligeti Közös Önkormányzati Hivatal</t>
  </si>
  <si>
    <t>K1106</t>
  </si>
  <si>
    <t>Jubileumi jutalom</t>
  </si>
  <si>
    <t>Egyéb költségtérítés</t>
  </si>
  <si>
    <t>Informatikai szolgáltatás igénybevétele</t>
  </si>
  <si>
    <t>Közvetített szolgáltatás</t>
  </si>
  <si>
    <t>Szigligeti Közös Önkormányzati Hivatal összesen: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</si>
  <si>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</si>
  <si>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</si>
  <si>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</si>
  <si>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</si>
  <si>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</si>
  <si>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</si>
  <si>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</si>
  <si>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</si>
  <si>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</si>
  <si>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</si>
  <si>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</si>
  <si>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</si>
  <si>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</si>
  <si>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</si>
  <si>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</si>
  <si>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</si>
  <si>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</si>
  <si>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</si>
  <si>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</si>
  <si>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</si>
  <si>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</si>
  <si>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</si>
  <si>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</si>
  <si>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</si>
  <si>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</si>
  <si>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</si>
  <si>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</si>
  <si>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</si>
  <si>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</si>
  <si>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</si>
  <si>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</si>
  <si>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</si>
  <si>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</si>
  <si>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</si>
  <si>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</si>
  <si>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</si>
  <si>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</si>
  <si>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</si>
  <si>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</si>
  <si>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</si>
  <si>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</si>
  <si>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</si>
  <si>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</si>
  <si>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</si>
  <si>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</si>
  <si>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</si>
  <si>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</si>
  <si>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</si>
  <si>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Önkormányzat bevétele összesen</t>
  </si>
  <si>
    <t>Óvoda bevétele összesen:</t>
  </si>
  <si>
    <t>Bevételek mindösszesen:</t>
  </si>
  <si>
    <t>0820070  Történelmi hely, építmény egyéb látványosság műk. és megóvása</t>
  </si>
  <si>
    <t>082070 Történelmi hely, építmény egyéb látványosság műk. és megóvása</t>
  </si>
  <si>
    <t>0911040 Óvodai nevelés, ellátás működtetése</t>
  </si>
  <si>
    <t>COFOG</t>
  </si>
  <si>
    <t>011130</t>
  </si>
  <si>
    <t>Önkormányzatok és önk hiv jogalkotó és ált ig tev.</t>
  </si>
  <si>
    <t>013350</t>
  </si>
  <si>
    <t>Az önkormányzati vagyonnal v. gazd. kapcs. Fel.</t>
  </si>
  <si>
    <t>018010</t>
  </si>
  <si>
    <t>Önkormányzatok elszám. a közp. Költségvetéssel</t>
  </si>
  <si>
    <t>018030</t>
  </si>
  <si>
    <t>Támogatási célú finanszírozási műveletek</t>
  </si>
  <si>
    <t>041233</t>
  </si>
  <si>
    <t>Hosszabb időtartamú közfoglalkoztatás</t>
  </si>
  <si>
    <t>066020</t>
  </si>
  <si>
    <t>Város és községgazdálkodási egyéb szolgáltatások</t>
  </si>
  <si>
    <t>074031</t>
  </si>
  <si>
    <t>Család és nővédelmi egészségügyi gondozás</t>
  </si>
  <si>
    <t>081061</t>
  </si>
  <si>
    <t>Szabadidős park, fürdő és strandszolgáltatás</t>
  </si>
  <si>
    <t>082044</t>
  </si>
  <si>
    <t>Könyvtári szolgáltatások</t>
  </si>
  <si>
    <t>082070</t>
  </si>
  <si>
    <t>Történelmi hely, építmény egyéb látványosság működtetése és megóvása</t>
  </si>
  <si>
    <t>082092</t>
  </si>
  <si>
    <t>Közművelődés</t>
  </si>
  <si>
    <t>Gyermekétkeztetés köznevelési intézményben</t>
  </si>
  <si>
    <t>Munkahelyi étkeztetés köznevelési intézményben</t>
  </si>
  <si>
    <t>Önkormányzatok és önkorm. hivatalok jogalkotó és ált. ig. tev</t>
  </si>
  <si>
    <t>013320</t>
  </si>
  <si>
    <t>Köztemető fenntartása és működtetése</t>
  </si>
  <si>
    <t>045160</t>
  </si>
  <si>
    <t>Közutak, hidak,alagútak üzemeltetése, fenntartása</t>
  </si>
  <si>
    <t>064010</t>
  </si>
  <si>
    <t>Közvilágítás</t>
  </si>
  <si>
    <t>066010</t>
  </si>
  <si>
    <t>Zöldterület kezelés</t>
  </si>
  <si>
    <t>072112</t>
  </si>
  <si>
    <t>Háziorvosi ügyeleti ellátás</t>
  </si>
  <si>
    <t>Egyéb szociális pénzbeli és természetbeni ellátások, támogatások</t>
  </si>
  <si>
    <t>091110</t>
  </si>
  <si>
    <t>Óvodai nevelés, ellátás szakmai feladatai</t>
  </si>
  <si>
    <t>0911040</t>
  </si>
  <si>
    <t>Óvodai nevelés, ellátás működtetés</t>
  </si>
  <si>
    <t>096015</t>
  </si>
  <si>
    <t>096025</t>
  </si>
  <si>
    <t>Az önkormányzati vagyonnal való gazdálkodással kapcs. feladatok</t>
  </si>
  <si>
    <t>forint</t>
  </si>
  <si>
    <t>Összesen:</t>
  </si>
  <si>
    <t>2019. előirányzat</t>
  </si>
  <si>
    <t>Szigligeti Közös Önkormányzati Hivatal bevétele összesen</t>
  </si>
  <si>
    <t>Települési önk. szoc., gyermekjóléti és gyermekétkezt. feladatainak tám.</t>
  </si>
  <si>
    <t>Önkormányzat bevétele összesen:</t>
  </si>
  <si>
    <t xml:space="preserve">Szigligeti Napközi Otthonos Óvoda </t>
  </si>
  <si>
    <t>Támogatás célú finanszírozási műveletek</t>
  </si>
  <si>
    <t xml:space="preserve">Szigligeti Napközi Otthonos Óvoda bevétele összesen: </t>
  </si>
  <si>
    <t>Szigligeti Közös Önkormányzati Hivatal bevétele összesen:</t>
  </si>
  <si>
    <t>Önkormányzat kiadások összesen:</t>
  </si>
  <si>
    <t>Szigligeti Napközi Otthonos Óvoda összesen:</t>
  </si>
  <si>
    <t>Szigligeti Közös Önkormányzati Hivatal össz:</t>
  </si>
  <si>
    <t>2020. előirányzat</t>
  </si>
  <si>
    <t>Szolgáltatási díjak</t>
  </si>
  <si>
    <t xml:space="preserve">K331 </t>
  </si>
  <si>
    <t xml:space="preserve">Közüzemi díjak </t>
  </si>
  <si>
    <t>Áramdíj</t>
  </si>
  <si>
    <t>Gázdíj</t>
  </si>
  <si>
    <t>Víz-és csatornadíj</t>
  </si>
  <si>
    <t>045161 Kerékpárút üzemeltetése</t>
  </si>
  <si>
    <t>Hajtó, és kenőanyagok</t>
  </si>
  <si>
    <t>Kiküldetés, reklám- és propaganda kiadások</t>
  </si>
  <si>
    <t xml:space="preserve">Temetési segély </t>
  </si>
  <si>
    <t>Óvodások egyszeri támogatása</t>
  </si>
  <si>
    <t>Újszülöttek támogatása</t>
  </si>
  <si>
    <t xml:space="preserve">Nyugdíjasok karácsonyi ajándéka </t>
  </si>
  <si>
    <t>Beiskolázási segély ált. isk</t>
  </si>
  <si>
    <t>Beiskolázási segély közép és felsőfokú okt.</t>
  </si>
  <si>
    <t>20</t>
  </si>
  <si>
    <t>K65</t>
  </si>
  <si>
    <t>900020 Önkormányzatok funkcióra nem sorolható bevételei államháztartáson kivülről</t>
  </si>
  <si>
    <t>B25</t>
  </si>
  <si>
    <t>Informatikai szolgáltatás</t>
  </si>
  <si>
    <t xml:space="preserve">Egyéb eszközök beszerzése </t>
  </si>
  <si>
    <t>Szamai tevékenységet segítő szolgáltatások</t>
  </si>
  <si>
    <t>Immateriális javak beszerzése, létesítése ( rendezési terv)</t>
  </si>
  <si>
    <t>045120 Út, autópálya építés</t>
  </si>
  <si>
    <t xml:space="preserve">Bérleti díj </t>
  </si>
  <si>
    <t>2021. előirányzat</t>
  </si>
  <si>
    <t>Önkormányzati hivatal működésének támogatása</t>
  </si>
  <si>
    <t>Polgármesteri illetmény támogatása</t>
  </si>
  <si>
    <t>Üdülőhelyi feladatok támogatása</t>
  </si>
  <si>
    <t>Lakott külterülettel kapcsolatos feladatok támogatása</t>
  </si>
  <si>
    <t>Pályázati támogatás új évi csobbanáshoz</t>
  </si>
  <si>
    <t>Felhalmozási célú támogatások bevételei államháztartáson belülről</t>
  </si>
  <si>
    <t>900020</t>
  </si>
  <si>
    <t>Önkormányzatok funkcióra nem sorolható bevételei államháztartáson kivülről</t>
  </si>
  <si>
    <t>Államigazga-tási feladatok</t>
  </si>
  <si>
    <t>Önkormányzatok elszámolásai a központi költségvetéssel</t>
  </si>
  <si>
    <t>046120</t>
  </si>
  <si>
    <t>Út autópálya építés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</si>
  <si>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</si>
  <si>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</si>
  <si>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</si>
  <si>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</si>
  <si>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</si>
  <si>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</si>
  <si>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</si>
  <si>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</si>
  <si>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</si>
  <si>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</si>
  <si>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</si>
  <si>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</si>
  <si>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</si>
  <si>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</si>
  <si>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</si>
  <si>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</si>
  <si>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</si>
  <si>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</si>
  <si>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</si>
  <si>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</si>
  <si>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</si>
  <si>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</si>
  <si>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</si>
  <si>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</si>
  <si>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</si>
  <si>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</si>
  <si>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</si>
  <si>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</si>
  <si>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</si>
  <si>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</si>
  <si>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</si>
  <si>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</si>
  <si>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</si>
  <si>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</si>
  <si>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</si>
  <si>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</si>
  <si>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</si>
  <si>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</si>
  <si>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</si>
  <si>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</si>
  <si>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</si>
  <si>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</si>
  <si>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</si>
  <si>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</si>
  <si>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</si>
  <si>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</si>
  <si>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</si>
  <si>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</si>
  <si>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</si>
  <si>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</si>
  <si>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</si>
  <si>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</si>
  <si>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</si>
  <si>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</si>
  <si>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</si>
  <si>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</si>
  <si>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</si>
  <si>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</si>
  <si>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</si>
  <si>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</si>
  <si>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</si>
  <si>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</si>
  <si>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</si>
  <si>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</si>
  <si>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</si>
  <si>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</si>
  <si>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</si>
  <si>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</si>
  <si>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</si>
  <si>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</si>
  <si>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</si>
  <si>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</si>
  <si>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</si>
  <si>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</si>
  <si>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</si>
  <si>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</si>
  <si>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</si>
  <si>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</si>
  <si>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</si>
  <si>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</si>
  <si>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</si>
  <si>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</si>
  <si>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</si>
  <si>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</si>
  <si>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</si>
  <si>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</si>
  <si>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</si>
  <si>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</si>
  <si>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</si>
  <si>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</si>
  <si>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</si>
  <si>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</si>
  <si>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</si>
  <si>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</si>
  <si>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</si>
  <si>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</si>
  <si>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</si>
  <si>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</si>
  <si>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</si>
  <si>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</si>
  <si>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</si>
  <si>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</si>
  <si>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</si>
  <si>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</si>
  <si>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</si>
  <si>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</si>
  <si>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</si>
  <si>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</si>
  <si>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</si>
  <si>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</si>
  <si>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</si>
  <si>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</si>
  <si>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</si>
  <si>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</si>
  <si>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</si>
  <si>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</si>
  <si>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</si>
  <si>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</si>
  <si>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</si>
  <si>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</si>
  <si>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</si>
  <si>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</si>
  <si>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</si>
  <si>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</si>
  <si>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</si>
  <si>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</si>
  <si>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</si>
  <si>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</si>
  <si>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</si>
  <si>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</si>
  <si>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</si>
  <si>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</si>
  <si>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</si>
  <si>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</si>
  <si>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</si>
  <si>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</si>
  <si>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</si>
  <si>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</si>
  <si>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</si>
  <si>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</si>
  <si>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</si>
  <si>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</si>
  <si>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</si>
  <si>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</si>
  <si>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</si>
  <si>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</si>
  <si>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</si>
  <si>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</si>
  <si>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</si>
  <si>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</si>
  <si>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</si>
  <si>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</si>
  <si>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</si>
  <si>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</si>
  <si>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</si>
  <si>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</si>
  <si>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</si>
  <si>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</si>
  <si>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</si>
  <si>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</si>
  <si>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</si>
  <si>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</si>
  <si>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</si>
  <si>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</si>
  <si>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</si>
  <si>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</si>
  <si>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</si>
  <si>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</si>
  <si>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</si>
  <si>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</si>
  <si>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</si>
  <si>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</si>
  <si>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</si>
  <si>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</si>
  <si>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</si>
  <si>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</si>
  <si>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</si>
  <si>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</si>
  <si>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</si>
  <si>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</si>
  <si>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</si>
  <si>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</si>
  <si>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</si>
  <si>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</si>
  <si>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</si>
  <si>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</si>
  <si>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</si>
  <si>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</si>
  <si>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</si>
  <si>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</si>
  <si>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</si>
  <si>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</si>
  <si>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</si>
  <si>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</si>
  <si>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</si>
  <si>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</si>
  <si>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</si>
  <si>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</si>
  <si>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</si>
  <si>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</si>
  <si>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</si>
  <si>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</si>
  <si>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</si>
  <si>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</si>
  <si>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</si>
  <si>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</si>
  <si>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</si>
  <si>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</si>
  <si>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</si>
  <si>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</si>
  <si>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</si>
  <si>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</si>
  <si>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</si>
  <si>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</si>
  <si>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</si>
  <si>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</si>
  <si>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</si>
  <si>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</si>
  <si>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</si>
  <si>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</si>
  <si>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</si>
  <si>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</si>
  <si>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</si>
  <si>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</si>
  <si>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</si>
  <si>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</si>
  <si>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</si>
  <si>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</si>
  <si>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</si>
  <si>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</si>
  <si>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</si>
  <si>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</si>
  <si>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</si>
  <si>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</si>
  <si>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</si>
  <si>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</si>
  <si>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</si>
  <si>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</si>
  <si>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</si>
  <si>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</si>
  <si>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</si>
  <si>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</si>
  <si>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</si>
  <si>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</si>
  <si>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</si>
  <si>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</si>
  <si>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</si>
  <si>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</si>
  <si>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</si>
  <si>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</si>
  <si>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</si>
  <si>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</si>
  <si>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</si>
  <si>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</si>
  <si>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</si>
  <si>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</si>
  <si>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</si>
  <si>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</si>
  <si>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</si>
  <si>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</si>
  <si>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</si>
  <si>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</si>
  <si>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</si>
  <si>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</si>
  <si>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</si>
  <si>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</si>
  <si>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</si>
  <si>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</si>
  <si>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</si>
  <si>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</si>
  <si>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</si>
  <si>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</si>
  <si>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</si>
  <si>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</si>
  <si>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</si>
  <si>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</si>
  <si>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</si>
  <si>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</si>
  <si>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</si>
  <si>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</si>
  <si>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</si>
  <si>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</si>
  <si>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</si>
  <si>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</si>
  <si>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</si>
  <si>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</si>
  <si>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</si>
  <si>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</si>
  <si>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</si>
  <si>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</si>
  <si>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</si>
  <si>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</si>
  <si>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</si>
  <si>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</si>
  <si>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</si>
  <si>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</si>
  <si>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</si>
  <si>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</si>
  <si>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</si>
  <si>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</si>
  <si>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</si>
  <si>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</si>
  <si>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</si>
  <si>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</si>
  <si>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</si>
  <si>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</si>
  <si>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</si>
  <si>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</si>
  <si>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</si>
  <si>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</si>
  <si>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</si>
  <si>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</si>
  <si>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</si>
  <si>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</si>
  <si>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</si>
  <si>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</si>
  <si>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</si>
  <si>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</si>
  <si>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</si>
  <si>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</si>
  <si>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</si>
  <si>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</si>
  <si>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</si>
  <si>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</si>
  <si>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</si>
  <si>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</si>
  <si>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</si>
  <si>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</si>
  <si>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</si>
  <si>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</si>
  <si>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</si>
  <si>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</si>
  <si>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</si>
  <si>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</si>
  <si>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</si>
  <si>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</si>
  <si>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</si>
  <si>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</si>
  <si>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</si>
  <si>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</si>
  <si>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</si>
  <si>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</si>
  <si>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</si>
  <si>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</si>
  <si>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</si>
  <si>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</si>
  <si>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</si>
  <si>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</si>
  <si>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</si>
  <si>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</si>
  <si>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</si>
  <si>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</si>
  <si>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</si>
  <si>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</si>
  <si>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</si>
  <si>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</si>
  <si>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</si>
  <si>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</si>
  <si>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</si>
  <si>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</si>
  <si>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</si>
  <si>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</si>
  <si>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</si>
  <si>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</si>
  <si>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</si>
  <si>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</si>
  <si>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</si>
  <si>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</si>
  <si>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</si>
  <si>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</si>
  <si>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</si>
  <si>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</si>
  <si>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</si>
  <si>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</si>
  <si>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</si>
  <si>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</si>
  <si>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</si>
  <si>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</si>
  <si>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</si>
  <si>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</si>
  <si>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</si>
  <si>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</si>
  <si>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</si>
  <si>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</si>
  <si>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</si>
  <si>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</si>
  <si>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</si>
  <si>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</si>
  <si>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</si>
  <si>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</si>
  <si>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</si>
  <si>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</si>
  <si>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</si>
  <si>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</si>
  <si>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</si>
  <si>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</si>
  <si>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</si>
  <si>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</si>
  <si>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</si>
  <si>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</si>
  <si>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</si>
  <si>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</si>
  <si>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</si>
  <si>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</si>
  <si>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</si>
  <si>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</si>
  <si>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</si>
  <si>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</si>
  <si>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</si>
  <si>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</si>
  <si>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</si>
  <si>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</si>
  <si>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</si>
  <si>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</si>
  <si>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</si>
  <si>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</si>
  <si>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</si>
  <si>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</si>
  <si>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</si>
  <si>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</si>
  <si>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</si>
  <si>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</si>
  <si>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</si>
  <si>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</si>
  <si>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</si>
  <si>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</si>
  <si>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</si>
  <si>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</si>
  <si>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</si>
  <si>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</si>
  <si>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</si>
  <si>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</si>
  <si>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</si>
  <si>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</si>
  <si>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</si>
  <si>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</si>
  <si>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</si>
  <si>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</si>
  <si>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</si>
  <si>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</si>
  <si>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</si>
  <si>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</si>
  <si>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</si>
  <si>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</si>
  <si>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</si>
  <si>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Majori lakások berendezése</t>
  </si>
  <si>
    <t>Rendezési terv módosítás</t>
  </si>
  <si>
    <t>Felújítás</t>
  </si>
  <si>
    <t>Kajári ház felújítása</t>
  </si>
  <si>
    <t>Felújítás összesen:</t>
  </si>
  <si>
    <t>Önkormányzat és intézménye beruházása végösszesen:</t>
  </si>
  <si>
    <t>K84</t>
  </si>
  <si>
    <t>Egyéb felhalmozási célú kiadás</t>
  </si>
  <si>
    <t>Egyéb felhalmázási célú támogatások államháztartáson belülre</t>
  </si>
  <si>
    <t>496.</t>
  </si>
  <si>
    <t>K5022</t>
  </si>
  <si>
    <t xml:space="preserve">A helyi önkormányzatok törvényi előíráson alapulóbefizetései </t>
  </si>
  <si>
    <t>K63</t>
  </si>
  <si>
    <t>96.</t>
  </si>
  <si>
    <t>97.</t>
  </si>
  <si>
    <t>98.</t>
  </si>
  <si>
    <t>Strandi eszközök-burkolás-lépcső</t>
  </si>
  <si>
    <t>Galéria nádazás</t>
  </si>
  <si>
    <t>Strand világosítás/hangosítás</t>
  </si>
  <si>
    <t>Iskolai vizesblokk</t>
  </si>
  <si>
    <t xml:space="preserve">Réhelyi utcai vízelvezető árok felújítása </t>
  </si>
  <si>
    <t>Réhelyi út felújítása</t>
  </si>
  <si>
    <t>Galéria diszkút</t>
  </si>
  <si>
    <t>GINOP pályázatból vári felújítás</t>
  </si>
  <si>
    <t xml:space="preserve">Kikötői emlékhely </t>
  </si>
  <si>
    <t>Majori házak felújítása/</t>
  </si>
  <si>
    <t>k11</t>
  </si>
  <si>
    <t>személyi juttatások</t>
  </si>
  <si>
    <t>alapilletmény</t>
  </si>
  <si>
    <t>jutalom</t>
  </si>
  <si>
    <t>cafeteria</t>
  </si>
  <si>
    <t>jubileumi jutalom</t>
  </si>
  <si>
    <t>2022. előirányzat</t>
  </si>
  <si>
    <t>tartalékok</t>
  </si>
  <si>
    <t>Egyéb bevétel(   térítések támogatások)</t>
  </si>
  <si>
    <t>Ingatlanok beszerzése, létesítés (közutak)</t>
  </si>
  <si>
    <t>082092 közművelődés( Közösségi Ház )</t>
  </si>
  <si>
    <t>086020  Közösségi tér( Rendezvények )</t>
  </si>
  <si>
    <t>,</t>
  </si>
  <si>
    <t>/Belsőhegyi út</t>
  </si>
  <si>
    <t>Zöldterület gondozáshoz gépek</t>
  </si>
  <si>
    <t>Óvodai fewlújítás</t>
  </si>
  <si>
    <t>Ingatlanok felújítása (  )</t>
  </si>
  <si>
    <t>Egyéb eszközök (bútor) beszerzése rendezterv</t>
  </si>
  <si>
    <t>várfelújítás</t>
  </si>
  <si>
    <t>ingatlan beszerzés belsőhegyi</t>
  </si>
  <si>
    <t>gépbeszerzés</t>
  </si>
  <si>
    <t>5</t>
  </si>
  <si>
    <t>maradvány</t>
  </si>
  <si>
    <t>módosított előirányzat</t>
  </si>
  <si>
    <t>Iskolai felújítás</t>
  </si>
  <si>
    <t>Működési bevételek/választás</t>
  </si>
  <si>
    <t>B65</t>
  </si>
  <si>
    <t>átvett pénzeszközök</t>
  </si>
  <si>
    <t xml:space="preserve">Tárgyi eszközök beszerzése </t>
  </si>
  <si>
    <t>beruházások</t>
  </si>
  <si>
    <t>játszótér felújítás</t>
  </si>
  <si>
    <t>hangosítás /eszközök óvoda</t>
  </si>
  <si>
    <t xml:space="preserve"> Közös hivatal eszkösz vásárlás</t>
  </si>
  <si>
    <t>óvodai fejlesztés MFP</t>
  </si>
  <si>
    <r>
      <t>B</t>
    </r>
    <r>
      <rPr>
        <sz val="12"/>
        <color indexed="8"/>
        <rFont val="Times New Roman"/>
        <family val="1"/>
        <charset val="238"/>
      </rPr>
      <t>8</t>
    </r>
  </si>
  <si>
    <t>Felhalmozási maradvány</t>
  </si>
  <si>
    <t>Finanszírozási bevételek/maradvány</t>
  </si>
  <si>
    <t>bevételek felhalmozási része</t>
  </si>
  <si>
    <t>orvosi eszközök MFP</t>
  </si>
  <si>
    <t xml:space="preserve">2019. évi költségvetés  módosított összevont mérlege </t>
  </si>
  <si>
    <t>2019. évi költségvetés  módosított bevételei</t>
  </si>
  <si>
    <t>2019. évi költségvetés módosított bevételei</t>
  </si>
  <si>
    <t xml:space="preserve">2019. évi költségvetés  módosított kiadásai </t>
  </si>
  <si>
    <t>2019. évi költségvetés  módosított kiadásai</t>
  </si>
  <si>
    <t xml:space="preserve">2019.évi költségvetés  módosított felhalmozási kiadásai </t>
  </si>
  <si>
    <t xml:space="preserve">2019.-2022.  évi költségvetés módosított bevételei és kiadásai </t>
  </si>
  <si>
    <t xml:space="preserve">Szigliget Község   előirányzat-felhasználás módosított terve
</t>
  </si>
  <si>
    <t>Állam- igazga-tási feladat</t>
  </si>
  <si>
    <t xml:space="preserve">                                                        1.melléklet a 7/2020.(VI.17.) önkormányzati rendelethez</t>
  </si>
  <si>
    <t xml:space="preserve">                                                      2.melléklet a 7/2020.(VI.17.) önkormányzati rendelethez</t>
  </si>
  <si>
    <t xml:space="preserve">                                                         3.melléklet a 7/2020.(VI.17.) önkormányzati rendelethez</t>
  </si>
  <si>
    <t xml:space="preserve">                                                  4.melléklet a 7/2020.(VI.17.) önkormányzati rendelethez</t>
  </si>
  <si>
    <t xml:space="preserve">                                                        5.melléklet a 7/2020.(VI.17.) önkormányzati rendelethez</t>
  </si>
  <si>
    <t xml:space="preserve">                                                        6.melléklet a 7/2020.(VI.17.) önkormányzati rendelethez</t>
  </si>
  <si>
    <t xml:space="preserve">                                                        7.melléklet a 7/2020.(VI.17.) önkormányzati rendelethez</t>
  </si>
  <si>
    <t xml:space="preserve">                                                        8.melléklet a 7/2020.(VI.17.) önkormányzati rendelethez</t>
  </si>
  <si>
    <t xml:space="preserve">                                                        9.melléklet a 7/2020.(VI.17.)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</si>
</sst>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#"/>
  </numFmts>
  <fonts count="52" x14ac:knownFonts="1">
    <font>
      <sz val="10"/>
      <color rgb="FF00000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name val="Times New Roman"/>
      <family val="1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9"/>
      <color indexed="8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/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3"/>
      </right>
      <top/>
      <bottom style="thin">
        <color indexed="64"/>
      </bottom>
      <diagonal/>
    </border>
  </borders>
  <cellStyleXfs count="12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5" fillId="0" borderId="0"/>
    <xf numFmtId="0" fontId="37" fillId="0" borderId="0"/>
  </cellStyleXfs>
  <cellXfs count="605">
    <xf numFmtId="0" fontId="0" fillId="0" borderId="0" xfId="0" applyFont="1" applyAlignment="1"/>
    <xf numFmtId="0" fontId="1" fillId="0" borderId="0" xfId="0" applyFont="1"/>
    <xf numFmtId="0" fontId="9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2" fillId="0" borderId="0" xfId="0" applyFont="1"/>
    <xf numFmtId="0" fontId="7" fillId="0" borderId="0" xfId="0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8" fillId="0" borderId="0" xfId="0" applyFont="1"/>
    <xf numFmtId="0" fontId="15" fillId="0" borderId="0" xfId="0" applyFont="1" applyAlignment="1"/>
    <xf numFmtId="3" fontId="10" fillId="0" borderId="1" xfId="0" applyNumberFormat="1" applyFont="1" applyBorder="1" applyAlignment="1">
      <alignment vertical="center"/>
    </xf>
    <xf numFmtId="0" fontId="14" fillId="0" borderId="1" xfId="0" applyFont="1" applyBorder="1"/>
    <xf numFmtId="0" fontId="8" fillId="0" borderId="1" xfId="0" applyFont="1" applyBorder="1"/>
    <xf numFmtId="3" fontId="12" fillId="0" borderId="1" xfId="0" applyNumberFormat="1" applyFont="1" applyBorder="1" applyAlignment="1">
      <alignment vertical="center"/>
    </xf>
    <xf numFmtId="0" fontId="14" fillId="0" borderId="1" xfId="0" applyFont="1" applyFill="1" applyBorder="1"/>
    <xf numFmtId="0" fontId="8" fillId="0" borderId="1" xfId="0" applyFont="1" applyFill="1" applyBorder="1"/>
    <xf numFmtId="3" fontId="14" fillId="0" borderId="1" xfId="0" applyNumberFormat="1" applyFont="1" applyBorder="1"/>
    <xf numFmtId="3" fontId="8" fillId="0" borderId="1" xfId="0" applyNumberFormat="1" applyFont="1" applyBorder="1"/>
    <xf numFmtId="0" fontId="17" fillId="0" borderId="1" xfId="0" applyFont="1" applyBorder="1"/>
    <xf numFmtId="0" fontId="16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3" fontId="19" fillId="0" borderId="1" xfId="0" applyNumberFormat="1" applyFont="1" applyBorder="1"/>
    <xf numFmtId="0" fontId="20" fillId="0" borderId="0" xfId="0" applyFont="1"/>
    <xf numFmtId="3" fontId="16" fillId="0" borderId="1" xfId="0" applyNumberFormat="1" applyFont="1" applyFill="1" applyBorder="1"/>
    <xf numFmtId="3" fontId="16" fillId="0" borderId="2" xfId="0" applyNumberFormat="1" applyFont="1" applyFill="1" applyBorder="1"/>
    <xf numFmtId="3" fontId="19" fillId="0" borderId="1" xfId="0" applyNumberFormat="1" applyFont="1" applyFill="1" applyBorder="1"/>
    <xf numFmtId="3" fontId="17" fillId="0" borderId="1" xfId="0" applyNumberFormat="1" applyFont="1" applyBorder="1"/>
    <xf numFmtId="0" fontId="8" fillId="0" borderId="0" xfId="0" applyFont="1" applyFill="1"/>
    <xf numFmtId="3" fontId="20" fillId="0" borderId="1" xfId="0" applyNumberFormat="1" applyFont="1" applyBorder="1"/>
    <xf numFmtId="0" fontId="21" fillId="0" borderId="1" xfId="0" applyFont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3" fontId="20" fillId="0" borderId="1" xfId="0" applyNumberFormat="1" applyFont="1" applyFill="1" applyBorder="1"/>
    <xf numFmtId="0" fontId="14" fillId="0" borderId="3" xfId="0" applyFont="1" applyBorder="1"/>
    <xf numFmtId="3" fontId="10" fillId="0" borderId="3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17" fillId="0" borderId="0" xfId="0" applyFont="1"/>
    <xf numFmtId="0" fontId="10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4" fillId="0" borderId="5" xfId="0" applyFont="1" applyBorder="1"/>
    <xf numFmtId="0" fontId="8" fillId="0" borderId="6" xfId="0" applyFont="1" applyBorder="1"/>
    <xf numFmtId="0" fontId="14" fillId="0" borderId="6" xfId="0" applyFont="1" applyBorder="1"/>
    <xf numFmtId="0" fontId="19" fillId="0" borderId="6" xfId="0" applyFont="1" applyBorder="1"/>
    <xf numFmtId="0" fontId="16" fillId="0" borderId="6" xfId="0" applyFont="1" applyBorder="1"/>
    <xf numFmtId="0" fontId="2" fillId="0" borderId="4" xfId="0" applyFont="1" applyBorder="1"/>
    <xf numFmtId="0" fontId="23" fillId="0" borderId="4" xfId="0" applyFont="1" applyBorder="1"/>
    <xf numFmtId="0" fontId="20" fillId="0" borderId="4" xfId="0" applyFont="1" applyBorder="1"/>
    <xf numFmtId="3" fontId="8" fillId="0" borderId="3" xfId="0" applyNumberFormat="1" applyFont="1" applyBorder="1"/>
    <xf numFmtId="3" fontId="17" fillId="0" borderId="4" xfId="0" applyNumberFormat="1" applyFont="1" applyBorder="1"/>
    <xf numFmtId="3" fontId="17" fillId="0" borderId="4" xfId="0" applyNumberFormat="1" applyFont="1" applyFill="1" applyBorder="1"/>
    <xf numFmtId="0" fontId="7" fillId="0" borderId="0" xfId="0" applyFont="1" applyFill="1" applyAlignment="1"/>
    <xf numFmtId="0" fontId="6" fillId="0" borderId="4" xfId="0" applyFont="1" applyFill="1" applyBorder="1" applyAlignment="1">
      <alignment horizontal="left"/>
    </xf>
    <xf numFmtId="0" fontId="14" fillId="0" borderId="4" xfId="0" applyFont="1" applyFill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28" fillId="0" borderId="4" xfId="0" applyFont="1" applyBorder="1" applyAlignment="1">
      <alignment horizontal="center" wrapText="1"/>
    </xf>
    <xf numFmtId="0" fontId="26" fillId="0" borderId="4" xfId="0" applyFont="1" applyBorder="1" applyAlignment="1">
      <alignment horizontal="center"/>
    </xf>
    <xf numFmtId="49" fontId="28" fillId="0" borderId="7" xfId="0" applyNumberFormat="1" applyFont="1" applyBorder="1" applyAlignment="1"/>
    <xf numFmtId="0" fontId="29" fillId="0" borderId="8" xfId="0" applyFont="1" applyBorder="1" applyAlignment="1">
      <alignment horizontal="left"/>
    </xf>
    <xf numFmtId="49" fontId="29" fillId="0" borderId="9" xfId="0" applyNumberFormat="1" applyFont="1" applyBorder="1" applyAlignment="1">
      <alignment horizontal="left"/>
    </xf>
    <xf numFmtId="3" fontId="29" fillId="0" borderId="9" xfId="0" applyNumberFormat="1" applyFont="1" applyBorder="1" applyAlignment="1">
      <alignment horizontal="right"/>
    </xf>
    <xf numFmtId="49" fontId="28" fillId="0" borderId="4" xfId="0" applyNumberFormat="1" applyFont="1" applyBorder="1" applyAlignment="1"/>
    <xf numFmtId="0" fontId="4" fillId="0" borderId="10" xfId="0" applyFont="1" applyBorder="1"/>
    <xf numFmtId="3" fontId="4" fillId="0" borderId="10" xfId="0" applyNumberFormat="1" applyFont="1" applyBorder="1" applyAlignment="1">
      <alignment horizontal="right"/>
    </xf>
    <xf numFmtId="0" fontId="29" fillId="0" borderId="11" xfId="0" applyFont="1" applyBorder="1" applyAlignment="1">
      <alignment horizontal="left"/>
    </xf>
    <xf numFmtId="0" fontId="29" fillId="0" borderId="10" xfId="0" applyFont="1" applyBorder="1" applyAlignment="1">
      <alignment horizontal="left"/>
    </xf>
    <xf numFmtId="3" fontId="29" fillId="0" borderId="10" xfId="0" applyNumberFormat="1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4" fillId="0" borderId="0" xfId="0" applyFont="1"/>
    <xf numFmtId="0" fontId="17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6" fillId="0" borderId="0" xfId="0" applyFont="1" applyAlignment="1"/>
    <xf numFmtId="0" fontId="17" fillId="0" borderId="4" xfId="0" applyFont="1" applyBorder="1"/>
    <xf numFmtId="0" fontId="17" fillId="0" borderId="0" xfId="0" applyFont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49" fontId="16" fillId="0" borderId="7" xfId="0" applyNumberFormat="1" applyFont="1" applyBorder="1" applyAlignment="1"/>
    <xf numFmtId="0" fontId="16" fillId="0" borderId="12" xfId="0" applyFont="1" applyBorder="1" applyAlignment="1">
      <alignment wrapText="1"/>
    </xf>
    <xf numFmtId="49" fontId="16" fillId="0" borderId="4" xfId="0" applyNumberFormat="1" applyFont="1" applyBorder="1" applyAlignment="1"/>
    <xf numFmtId="0" fontId="16" fillId="0" borderId="13" xfId="0" applyFont="1" applyBorder="1"/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horizontal="left" wrapText="1"/>
    </xf>
    <xf numFmtId="0" fontId="16" fillId="0" borderId="4" xfId="0" applyFont="1" applyBorder="1"/>
    <xf numFmtId="49" fontId="17" fillId="0" borderId="4" xfId="0" applyNumberFormat="1" applyFont="1" applyBorder="1"/>
    <xf numFmtId="49" fontId="16" fillId="0" borderId="4" xfId="0" applyNumberFormat="1" applyFont="1" applyFill="1" applyBorder="1" applyAlignment="1"/>
    <xf numFmtId="3" fontId="16" fillId="0" borderId="9" xfId="0" applyNumberFormat="1" applyFont="1" applyBorder="1" applyAlignment="1">
      <alignment horizontal="right"/>
    </xf>
    <xf numFmtId="3" fontId="17" fillId="0" borderId="9" xfId="0" applyNumberFormat="1" applyFont="1" applyBorder="1" applyAlignment="1">
      <alignment horizontal="right"/>
    </xf>
    <xf numFmtId="3" fontId="16" fillId="0" borderId="10" xfId="0" applyNumberFormat="1" applyFont="1" applyBorder="1" applyAlignment="1">
      <alignment horizontal="right"/>
    </xf>
    <xf numFmtId="3" fontId="17" fillId="0" borderId="10" xfId="0" applyNumberFormat="1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3" fontId="16" fillId="0" borderId="10" xfId="0" applyNumberFormat="1" applyFont="1" applyBorder="1" applyAlignment="1">
      <alignment horizontal="left"/>
    </xf>
    <xf numFmtId="3" fontId="17" fillId="0" borderId="4" xfId="0" applyNumberFormat="1" applyFont="1" applyBorder="1" applyAlignment="1">
      <alignment horizontal="center"/>
    </xf>
    <xf numFmtId="3" fontId="17" fillId="0" borderId="0" xfId="0" applyNumberFormat="1" applyFont="1"/>
    <xf numFmtId="3" fontId="16" fillId="0" borderId="4" xfId="0" applyNumberFormat="1" applyFont="1" applyBorder="1" applyAlignment="1">
      <alignment horizontal="right"/>
    </xf>
    <xf numFmtId="3" fontId="17" fillId="0" borderId="4" xfId="0" applyNumberFormat="1" applyFont="1" applyBorder="1" applyAlignment="1">
      <alignment horizontal="right"/>
    </xf>
    <xf numFmtId="3" fontId="16" fillId="0" borderId="0" xfId="0" applyNumberFormat="1" applyFont="1" applyAlignment="1"/>
    <xf numFmtId="0" fontId="16" fillId="0" borderId="4" xfId="0" applyFont="1" applyBorder="1" applyAlignment="1">
      <alignment wrapText="1"/>
    </xf>
    <xf numFmtId="0" fontId="4" fillId="0" borderId="4" xfId="0" applyFont="1" applyBorder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29" fillId="0" borderId="11" xfId="0" applyFont="1" applyBorder="1" applyAlignment="1">
      <alignment horizontal="left" wrapText="1"/>
    </xf>
    <xf numFmtId="3" fontId="26" fillId="0" borderId="4" xfId="0" applyNumberFormat="1" applyFont="1" applyBorder="1" applyAlignment="1">
      <alignment horizontal="center"/>
    </xf>
    <xf numFmtId="3" fontId="29" fillId="0" borderId="9" xfId="0" applyNumberFormat="1" applyFont="1" applyBorder="1" applyAlignment="1">
      <alignment horizontal="left"/>
    </xf>
    <xf numFmtId="3" fontId="29" fillId="0" borderId="12" xfId="0" applyNumberFormat="1" applyFont="1" applyBorder="1" applyAlignment="1">
      <alignment horizontal="right"/>
    </xf>
    <xf numFmtId="3" fontId="1" fillId="0" borderId="0" xfId="0" applyNumberFormat="1" applyFont="1"/>
    <xf numFmtId="3" fontId="0" fillId="0" borderId="0" xfId="0" applyNumberFormat="1" applyFont="1" applyAlignment="1"/>
    <xf numFmtId="0" fontId="5" fillId="0" borderId="0" xfId="0" applyFont="1" applyAlignment="1"/>
    <xf numFmtId="0" fontId="32" fillId="0" borderId="10" xfId="0" applyFont="1" applyBorder="1"/>
    <xf numFmtId="0" fontId="26" fillId="0" borderId="0" xfId="0" applyFont="1"/>
    <xf numFmtId="0" fontId="26" fillId="0" borderId="12" xfId="0" applyFont="1" applyBorder="1" applyAlignment="1">
      <alignment horizontal="center"/>
    </xf>
    <xf numFmtId="0" fontId="33" fillId="0" borderId="12" xfId="0" applyFont="1" applyBorder="1"/>
    <xf numFmtId="0" fontId="6" fillId="0" borderId="4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7" xfId="0" applyFont="1" applyBorder="1" applyAlignment="1">
      <alignment horizontal="right"/>
    </xf>
    <xf numFmtId="49" fontId="16" fillId="0" borderId="14" xfId="0" applyNumberFormat="1" applyFont="1" applyBorder="1" applyAlignment="1"/>
    <xf numFmtId="0" fontId="16" fillId="0" borderId="15" xfId="0" applyFont="1" applyBorder="1" applyAlignment="1">
      <alignment wrapText="1"/>
    </xf>
    <xf numFmtId="3" fontId="16" fillId="0" borderId="16" xfId="0" applyNumberFormat="1" applyFont="1" applyBorder="1" applyAlignment="1">
      <alignment horizontal="right"/>
    </xf>
    <xf numFmtId="3" fontId="17" fillId="0" borderId="16" xfId="0" applyNumberFormat="1" applyFont="1" applyBorder="1" applyAlignment="1">
      <alignment horizontal="right"/>
    </xf>
    <xf numFmtId="3" fontId="20" fillId="0" borderId="4" xfId="0" applyNumberFormat="1" applyFont="1" applyBorder="1"/>
    <xf numFmtId="3" fontId="20" fillId="0" borderId="4" xfId="0" applyNumberFormat="1" applyFont="1" applyBorder="1" applyAlignment="1">
      <alignment horizontal="right"/>
    </xf>
    <xf numFmtId="0" fontId="3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0" xfId="0" applyFont="1" applyBorder="1"/>
    <xf numFmtId="0" fontId="16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9" fillId="0" borderId="4" xfId="0" applyFont="1" applyBorder="1" applyAlignment="1">
      <alignment horizontal="right"/>
    </xf>
    <xf numFmtId="0" fontId="17" fillId="0" borderId="6" xfId="0" applyFont="1" applyBorder="1"/>
    <xf numFmtId="0" fontId="16" fillId="0" borderId="4" xfId="0" applyFont="1" applyBorder="1" applyAlignment="1">
      <alignment horizontal="right"/>
    </xf>
    <xf numFmtId="0" fontId="28" fillId="0" borderId="6" xfId="0" applyFont="1" applyBorder="1"/>
    <xf numFmtId="0" fontId="28" fillId="0" borderId="1" xfId="0" applyFont="1" applyBorder="1" applyAlignment="1">
      <alignment horizontal="left"/>
    </xf>
    <xf numFmtId="3" fontId="28" fillId="0" borderId="1" xfId="0" applyNumberFormat="1" applyFont="1" applyBorder="1"/>
    <xf numFmtId="0" fontId="25" fillId="0" borderId="6" xfId="0" applyFont="1" applyBorder="1"/>
    <xf numFmtId="0" fontId="25" fillId="0" borderId="1" xfId="0" applyFont="1" applyBorder="1"/>
    <xf numFmtId="3" fontId="25" fillId="0" borderId="1" xfId="0" applyNumberFormat="1" applyFont="1" applyBorder="1"/>
    <xf numFmtId="0" fontId="28" fillId="0" borderId="1" xfId="0" applyFont="1" applyBorder="1"/>
    <xf numFmtId="0" fontId="25" fillId="0" borderId="0" xfId="0" applyFont="1"/>
    <xf numFmtId="3" fontId="25" fillId="0" borderId="0" xfId="0" applyNumberFormat="1" applyFont="1"/>
    <xf numFmtId="0" fontId="25" fillId="0" borderId="6" xfId="0" applyFont="1" applyBorder="1" applyAlignment="1">
      <alignment horizontal="left"/>
    </xf>
    <xf numFmtId="0" fontId="25" fillId="0" borderId="1" xfId="0" applyFont="1" applyBorder="1" applyAlignment="1">
      <alignment horizontal="left"/>
    </xf>
    <xf numFmtId="0" fontId="28" fillId="0" borderId="6" xfId="0" applyFont="1" applyBorder="1" applyAlignment="1">
      <alignment horizontal="left"/>
    </xf>
    <xf numFmtId="0" fontId="17" fillId="0" borderId="0" xfId="0" applyFont="1" applyAlignment="1">
      <alignment vertical="center"/>
    </xf>
    <xf numFmtId="0" fontId="19" fillId="0" borderId="1" xfId="0" applyFont="1" applyBorder="1"/>
    <xf numFmtId="0" fontId="16" fillId="0" borderId="1" xfId="0" applyFont="1" applyBorder="1"/>
    <xf numFmtId="0" fontId="19" fillId="0" borderId="6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3" fontId="16" fillId="0" borderId="17" xfId="0" applyNumberFormat="1" applyFont="1" applyBorder="1"/>
    <xf numFmtId="3" fontId="19" fillId="0" borderId="17" xfId="0" applyNumberFormat="1" applyFont="1" applyBorder="1"/>
    <xf numFmtId="3" fontId="20" fillId="0" borderId="2" xfId="0" applyNumberFormat="1" applyFont="1" applyBorder="1" applyAlignment="1">
      <alignment horizontal="right"/>
    </xf>
    <xf numFmtId="3" fontId="20" fillId="0" borderId="4" xfId="0" applyNumberFormat="1" applyFont="1" applyFill="1" applyBorder="1"/>
    <xf numFmtId="3" fontId="10" fillId="0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vertical="center"/>
    </xf>
    <xf numFmtId="3" fontId="8" fillId="0" borderId="1" xfId="0" applyNumberFormat="1" applyFont="1" applyFill="1" applyBorder="1"/>
    <xf numFmtId="3" fontId="8" fillId="0" borderId="0" xfId="0" applyNumberFormat="1" applyFont="1" applyFill="1"/>
    <xf numFmtId="49" fontId="10" fillId="0" borderId="3" xfId="0" applyNumberFormat="1" applyFont="1" applyBorder="1" applyAlignment="1">
      <alignment horizontal="left"/>
    </xf>
    <xf numFmtId="0" fontId="4" fillId="0" borderId="4" xfId="0" applyFont="1" applyFill="1" applyBorder="1"/>
    <xf numFmtId="3" fontId="4" fillId="0" borderId="4" xfId="0" applyNumberFormat="1" applyFont="1" applyFill="1" applyBorder="1"/>
    <xf numFmtId="49" fontId="0" fillId="0" borderId="4" xfId="0" applyNumberFormat="1" applyFill="1" applyBorder="1" applyAlignment="1"/>
    <xf numFmtId="0" fontId="4" fillId="0" borderId="4" xfId="0" applyFont="1" applyFill="1" applyBorder="1" applyAlignment="1"/>
    <xf numFmtId="0" fontId="6" fillId="0" borderId="4" xfId="0" applyFont="1" applyFill="1" applyBorder="1" applyAlignment="1"/>
    <xf numFmtId="3" fontId="1" fillId="0" borderId="4" xfId="0" applyNumberFormat="1" applyFont="1" applyBorder="1"/>
    <xf numFmtId="0" fontId="1" fillId="0" borderId="4" xfId="0" applyFont="1" applyBorder="1"/>
    <xf numFmtId="0" fontId="38" fillId="0" borderId="0" xfId="0" applyFont="1"/>
    <xf numFmtId="0" fontId="3" fillId="0" borderId="0" xfId="0" applyFont="1" applyAlignment="1"/>
    <xf numFmtId="49" fontId="28" fillId="0" borderId="14" xfId="0" applyNumberFormat="1" applyFont="1" applyFill="1" applyBorder="1" applyAlignment="1"/>
    <xf numFmtId="0" fontId="4" fillId="0" borderId="14" xfId="0" applyFont="1" applyFill="1" applyBorder="1"/>
    <xf numFmtId="3" fontId="1" fillId="0" borderId="14" xfId="0" applyNumberFormat="1" applyFont="1" applyBorder="1"/>
    <xf numFmtId="0" fontId="1" fillId="0" borderId="14" xfId="0" applyFont="1" applyBorder="1"/>
    <xf numFmtId="0" fontId="17" fillId="0" borderId="4" xfId="0" applyFont="1" applyFill="1" applyBorder="1"/>
    <xf numFmtId="49" fontId="4" fillId="0" borderId="4" xfId="0" applyNumberFormat="1" applyFont="1" applyBorder="1" applyAlignment="1"/>
    <xf numFmtId="3" fontId="17" fillId="0" borderId="0" xfId="0" applyNumberFormat="1" applyFont="1" applyFill="1"/>
    <xf numFmtId="0" fontId="17" fillId="0" borderId="0" xfId="0" applyFont="1" applyFill="1"/>
    <xf numFmtId="0" fontId="33" fillId="0" borderId="0" xfId="0" applyFont="1"/>
    <xf numFmtId="0" fontId="19" fillId="0" borderId="4" xfId="0" applyFont="1" applyFill="1" applyBorder="1" applyAlignment="1"/>
    <xf numFmtId="3" fontId="17" fillId="0" borderId="18" xfId="0" applyNumberFormat="1" applyFont="1" applyBorder="1"/>
    <xf numFmtId="0" fontId="4" fillId="0" borderId="18" xfId="0" applyFont="1" applyBorder="1"/>
    <xf numFmtId="3" fontId="19" fillId="0" borderId="4" xfId="0" applyNumberFormat="1" applyFont="1" applyBorder="1"/>
    <xf numFmtId="3" fontId="16" fillId="0" borderId="4" xfId="0" applyNumberFormat="1" applyFont="1" applyBorder="1"/>
    <xf numFmtId="0" fontId="40" fillId="0" borderId="0" xfId="0" applyFont="1" applyAlignment="1"/>
    <xf numFmtId="3" fontId="40" fillId="0" borderId="0" xfId="0" applyNumberFormat="1" applyFont="1" applyAlignment="1"/>
    <xf numFmtId="3" fontId="40" fillId="0" borderId="0" xfId="0" applyNumberFormat="1" applyFont="1" applyBorder="1" applyAlignment="1"/>
    <xf numFmtId="0" fontId="39" fillId="0" borderId="0" xfId="11" applyFont="1" applyFill="1" applyProtection="1"/>
    <xf numFmtId="0" fontId="39" fillId="0" borderId="0" xfId="11" applyFont="1" applyFill="1" applyProtection="1">
      <protection locked="0"/>
    </xf>
    <xf numFmtId="0" fontId="42" fillId="0" borderId="0" xfId="10" applyFont="1" applyFill="1" applyAlignment="1">
      <alignment horizontal="right"/>
    </xf>
    <xf numFmtId="0" fontId="41" fillId="0" borderId="4" xfId="11" applyFont="1" applyFill="1" applyBorder="1" applyAlignment="1" applyProtection="1">
      <alignment horizontal="center" vertical="center" wrapText="1"/>
    </xf>
    <xf numFmtId="0" fontId="41" fillId="0" borderId="4" xfId="11" applyFont="1" applyFill="1" applyBorder="1" applyAlignment="1" applyProtection="1">
      <alignment horizontal="center" vertical="center"/>
    </xf>
    <xf numFmtId="0" fontId="39" fillId="0" borderId="4" xfId="11" applyFont="1" applyFill="1" applyBorder="1" applyAlignment="1" applyProtection="1">
      <alignment horizontal="left" vertical="center" indent="1"/>
    </xf>
    <xf numFmtId="0" fontId="36" fillId="0" borderId="4" xfId="11" applyFont="1" applyFill="1" applyBorder="1" applyAlignment="1" applyProtection="1">
      <alignment horizontal="left" vertical="center" wrapText="1" indent="1"/>
    </xf>
    <xf numFmtId="165" fontId="36" fillId="0" borderId="4" xfId="11" applyNumberFormat="1" applyFont="1" applyFill="1" applyBorder="1" applyAlignment="1" applyProtection="1">
      <alignment vertical="center"/>
      <protection locked="0"/>
    </xf>
    <xf numFmtId="165" fontId="36" fillId="0" borderId="4" xfId="11" applyNumberFormat="1" applyFont="1" applyFill="1" applyBorder="1" applyAlignment="1" applyProtection="1">
      <alignment vertical="center"/>
    </xf>
    <xf numFmtId="0" fontId="36" fillId="0" borderId="4" xfId="11" applyFont="1" applyFill="1" applyBorder="1" applyAlignment="1" applyProtection="1">
      <alignment horizontal="left" vertical="center" indent="1"/>
    </xf>
    <xf numFmtId="0" fontId="16" fillId="0" borderId="0" xfId="0" applyFont="1" applyAlignment="1">
      <alignment horizontal="center"/>
    </xf>
    <xf numFmtId="0" fontId="20" fillId="0" borderId="3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3" fontId="16" fillId="0" borderId="1" xfId="0" applyNumberFormat="1" applyFont="1" applyBorder="1"/>
    <xf numFmtId="0" fontId="45" fillId="0" borderId="1" xfId="0" applyFont="1" applyBorder="1" applyAlignment="1">
      <alignment horizontal="left"/>
    </xf>
    <xf numFmtId="0" fontId="19" fillId="0" borderId="1" xfId="0" applyFont="1" applyBorder="1" applyAlignment="1">
      <alignment wrapText="1"/>
    </xf>
    <xf numFmtId="0" fontId="45" fillId="0" borderId="6" xfId="0" applyFont="1" applyBorder="1"/>
    <xf numFmtId="0" fontId="22" fillId="0" borderId="1" xfId="0" applyFont="1" applyBorder="1" applyAlignment="1">
      <alignment horizontal="left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3" fontId="22" fillId="0" borderId="1" xfId="0" applyNumberFormat="1" applyFont="1" applyBorder="1"/>
    <xf numFmtId="0" fontId="46" fillId="0" borderId="0" xfId="0" applyFont="1"/>
    <xf numFmtId="0" fontId="16" fillId="0" borderId="0" xfId="0" applyFont="1" applyBorder="1" applyAlignment="1">
      <alignment horizontal="left"/>
    </xf>
    <xf numFmtId="0" fontId="45" fillId="0" borderId="0" xfId="0" applyFont="1" applyBorder="1" applyAlignment="1">
      <alignment horizontal="left"/>
    </xf>
    <xf numFmtId="0" fontId="46" fillId="0" borderId="0" xfId="0" applyFont="1" applyBorder="1"/>
    <xf numFmtId="0" fontId="16" fillId="0" borderId="1" xfId="0" applyFont="1" applyFill="1" applyBorder="1" applyAlignment="1">
      <alignment horizontal="left"/>
    </xf>
    <xf numFmtId="0" fontId="19" fillId="0" borderId="6" xfId="0" applyFont="1" applyFill="1" applyBorder="1"/>
    <xf numFmtId="0" fontId="19" fillId="0" borderId="1" xfId="0" applyFont="1" applyFill="1" applyBorder="1" applyAlignment="1">
      <alignment horizontal="center"/>
    </xf>
    <xf numFmtId="0" fontId="16" fillId="0" borderId="0" xfId="0" applyFont="1" applyFill="1" applyAlignment="1"/>
    <xf numFmtId="0" fontId="20" fillId="0" borderId="0" xfId="0" applyFont="1" applyFill="1" applyBorder="1"/>
    <xf numFmtId="0" fontId="17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3" fontId="20" fillId="0" borderId="0" xfId="0" applyNumberFormat="1" applyFont="1" applyFill="1" applyBorder="1"/>
    <xf numFmtId="3" fontId="17" fillId="0" borderId="0" xfId="0" applyNumberFormat="1" applyFont="1" applyFill="1" applyBorder="1"/>
    <xf numFmtId="0" fontId="22" fillId="0" borderId="0" xfId="0" applyFont="1" applyAlignment="1"/>
    <xf numFmtId="164" fontId="19" fillId="0" borderId="6" xfId="0" applyNumberFormat="1" applyFont="1" applyBorder="1"/>
    <xf numFmtId="0" fontId="21" fillId="0" borderId="1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45" fillId="0" borderId="6" xfId="0" applyFont="1" applyFill="1" applyBorder="1"/>
    <xf numFmtId="0" fontId="21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left"/>
    </xf>
    <xf numFmtId="0" fontId="16" fillId="0" borderId="6" xfId="0" applyFont="1" applyFill="1" applyBorder="1"/>
    <xf numFmtId="0" fontId="22" fillId="0" borderId="1" xfId="0" applyFont="1" applyFill="1" applyBorder="1" applyAlignment="1">
      <alignment horizontal="center"/>
    </xf>
    <xf numFmtId="3" fontId="16" fillId="0" borderId="1" xfId="0" applyNumberFormat="1" applyFont="1" applyBorder="1" applyAlignment="1">
      <alignment horizontal="right"/>
    </xf>
    <xf numFmtId="3" fontId="17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center"/>
    </xf>
    <xf numFmtId="3" fontId="20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wrapText="1"/>
    </xf>
    <xf numFmtId="3" fontId="19" fillId="0" borderId="1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center"/>
    </xf>
    <xf numFmtId="0" fontId="45" fillId="0" borderId="1" xfId="0" applyFont="1" applyFill="1" applyBorder="1"/>
    <xf numFmtId="0" fontId="45" fillId="0" borderId="1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3" fontId="46" fillId="0" borderId="0" xfId="0" applyNumberFormat="1" applyFont="1"/>
    <xf numFmtId="3" fontId="20" fillId="0" borderId="0" xfId="0" applyNumberFormat="1" applyFont="1"/>
    <xf numFmtId="3" fontId="17" fillId="0" borderId="0" xfId="0" applyNumberFormat="1" applyFont="1" applyBorder="1"/>
    <xf numFmtId="3" fontId="20" fillId="0" borderId="3" xfId="0" applyNumberFormat="1" applyFont="1" applyBorder="1" applyAlignment="1">
      <alignment horizontal="right"/>
    </xf>
    <xf numFmtId="0" fontId="17" fillId="0" borderId="21" xfId="0" applyFont="1" applyBorder="1" applyAlignment="1">
      <alignment horizontal="center"/>
    </xf>
    <xf numFmtId="0" fontId="14" fillId="0" borderId="0" xfId="0" applyFont="1" applyFill="1" applyBorder="1"/>
    <xf numFmtId="3" fontId="17" fillId="0" borderId="1" xfId="0" applyNumberFormat="1" applyFont="1" applyFill="1" applyBorder="1"/>
    <xf numFmtId="0" fontId="19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1" fillId="0" borderId="0" xfId="0" applyFont="1" applyBorder="1"/>
    <xf numFmtId="0" fontId="16" fillId="0" borderId="0" xfId="0" applyFont="1" applyFill="1" applyBorder="1" applyAlignment="1">
      <alignment horizontal="left"/>
    </xf>
    <xf numFmtId="0" fontId="45" fillId="0" borderId="0" xfId="0" applyFont="1" applyFill="1" applyBorder="1"/>
    <xf numFmtId="3" fontId="19" fillId="0" borderId="4" xfId="0" applyNumberFormat="1" applyFont="1" applyFill="1" applyBorder="1"/>
    <xf numFmtId="0" fontId="16" fillId="0" borderId="4" xfId="0" applyFont="1" applyFill="1" applyBorder="1" applyAlignment="1">
      <alignment horizontal="right"/>
    </xf>
    <xf numFmtId="0" fontId="19" fillId="0" borderId="2" xfId="0" applyFont="1" applyBorder="1" applyAlignment="1">
      <alignment horizontal="center"/>
    </xf>
    <xf numFmtId="3" fontId="17" fillId="0" borderId="2" xfId="0" applyNumberFormat="1" applyFont="1" applyBorder="1"/>
    <xf numFmtId="0" fontId="22" fillId="0" borderId="3" xfId="0" applyFont="1" applyBorder="1" applyAlignment="1">
      <alignment horizontal="center"/>
    </xf>
    <xf numFmtId="3" fontId="20" fillId="0" borderId="3" xfId="0" applyNumberFormat="1" applyFont="1" applyBorder="1"/>
    <xf numFmtId="0" fontId="16" fillId="0" borderId="2" xfId="0" applyFont="1" applyBorder="1" applyAlignment="1">
      <alignment horizontal="left"/>
    </xf>
    <xf numFmtId="0" fontId="45" fillId="0" borderId="2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16" fillId="0" borderId="22" xfId="0" applyFont="1" applyBorder="1"/>
    <xf numFmtId="0" fontId="16" fillId="0" borderId="3" xfId="0" applyFont="1" applyBorder="1" applyAlignment="1">
      <alignment horizontal="left"/>
    </xf>
    <xf numFmtId="0" fontId="16" fillId="0" borderId="23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7" fillId="0" borderId="7" xfId="0" applyFont="1" applyBorder="1"/>
    <xf numFmtId="3" fontId="17" fillId="0" borderId="7" xfId="0" applyNumberFormat="1" applyFont="1" applyBorder="1"/>
    <xf numFmtId="0" fontId="19" fillId="0" borderId="4" xfId="0" applyFont="1" applyBorder="1" applyAlignment="1">
      <alignment horizontal="left"/>
    </xf>
    <xf numFmtId="0" fontId="45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6" fillId="0" borderId="0" xfId="0" applyFont="1" applyBorder="1"/>
    <xf numFmtId="0" fontId="19" fillId="0" borderId="17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3" fontId="16" fillId="0" borderId="4" xfId="0" applyNumberFormat="1" applyFont="1" applyBorder="1" applyAlignment="1"/>
    <xf numFmtId="0" fontId="17" fillId="0" borderId="0" xfId="0" applyFont="1" applyFill="1" applyBorder="1"/>
    <xf numFmtId="3" fontId="16" fillId="0" borderId="0" xfId="0" applyNumberFormat="1" applyFont="1" applyBorder="1" applyAlignment="1">
      <alignment horizontal="left"/>
    </xf>
    <xf numFmtId="3" fontId="19" fillId="0" borderId="0" xfId="0" applyNumberFormat="1" applyFont="1" applyBorder="1" applyAlignment="1">
      <alignment horizontal="left"/>
    </xf>
    <xf numFmtId="3" fontId="16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3" fontId="19" fillId="0" borderId="0" xfId="0" applyNumberFormat="1" applyFont="1" applyFill="1" applyBorder="1" applyAlignment="1">
      <alignment horizontal="right"/>
    </xf>
    <xf numFmtId="0" fontId="26" fillId="0" borderId="4" xfId="8" applyFont="1" applyBorder="1"/>
    <xf numFmtId="3" fontId="30" fillId="0" borderId="4" xfId="8" applyNumberFormat="1" applyFill="1" applyBorder="1"/>
    <xf numFmtId="0" fontId="26" fillId="0" borderId="4" xfId="8" applyFont="1" applyFill="1" applyBorder="1"/>
    <xf numFmtId="0" fontId="16" fillId="0" borderId="1" xfId="0" applyFont="1" applyFill="1" applyBorder="1" applyAlignment="1">
      <alignment wrapText="1"/>
    </xf>
    <xf numFmtId="0" fontId="20" fillId="0" borderId="6" xfId="0" applyFont="1" applyFill="1" applyBorder="1"/>
    <xf numFmtId="0" fontId="17" fillId="0" borderId="1" xfId="0" applyFont="1" applyFill="1" applyBorder="1"/>
    <xf numFmtId="0" fontId="20" fillId="0" borderId="1" xfId="0" applyFont="1" applyFill="1" applyBorder="1"/>
    <xf numFmtId="0" fontId="17" fillId="0" borderId="6" xfId="0" applyFont="1" applyFill="1" applyBorder="1"/>
    <xf numFmtId="164" fontId="19" fillId="0" borderId="6" xfId="0" applyNumberFormat="1" applyFont="1" applyFill="1" applyBorder="1"/>
    <xf numFmtId="3" fontId="17" fillId="0" borderId="0" xfId="0" applyNumberFormat="1" applyFont="1" applyAlignment="1">
      <alignment horizontal="right"/>
    </xf>
    <xf numFmtId="3" fontId="19" fillId="0" borderId="0" xfId="0" applyNumberFormat="1" applyFont="1" applyFill="1" applyBorder="1" applyAlignment="1">
      <alignment horizontal="right" wrapText="1"/>
    </xf>
    <xf numFmtId="3" fontId="23" fillId="0" borderId="4" xfId="9" applyNumberFormat="1" applyFont="1" applyBorder="1"/>
    <xf numFmtId="0" fontId="23" fillId="0" borderId="4" xfId="9" applyFont="1" applyBorder="1"/>
    <xf numFmtId="0" fontId="9" fillId="0" borderId="0" xfId="0" applyFont="1" applyFill="1" applyAlignment="1"/>
    <xf numFmtId="0" fontId="11" fillId="0" borderId="0" xfId="0" applyFont="1" applyFill="1" applyAlignment="1"/>
    <xf numFmtId="3" fontId="20" fillId="0" borderId="20" xfId="0" applyNumberFormat="1" applyFont="1" applyBorder="1" applyAlignment="1">
      <alignment horizontal="right"/>
    </xf>
    <xf numFmtId="0" fontId="16" fillId="0" borderId="13" xfId="0" applyFont="1" applyBorder="1" applyAlignment="1">
      <alignment wrapText="1"/>
    </xf>
    <xf numFmtId="0" fontId="16" fillId="0" borderId="0" xfId="0" applyFont="1" applyFill="1" applyAlignment="1">
      <alignment horizontal="right"/>
    </xf>
    <xf numFmtId="0" fontId="16" fillId="0" borderId="4" xfId="0" applyFont="1" applyFill="1" applyBorder="1" applyAlignment="1">
      <alignment horizontal="right" vertical="center" wrapText="1"/>
    </xf>
    <xf numFmtId="0" fontId="16" fillId="0" borderId="7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0" fontId="14" fillId="0" borderId="6" xfId="0" applyFont="1" applyFill="1" applyBorder="1"/>
    <xf numFmtId="3" fontId="14" fillId="0" borderId="1" xfId="0" applyNumberFormat="1" applyFont="1" applyFill="1" applyBorder="1"/>
    <xf numFmtId="0" fontId="14" fillId="0" borderId="5" xfId="0" applyFont="1" applyFill="1" applyBorder="1"/>
    <xf numFmtId="0" fontId="14" fillId="0" borderId="3" xfId="0" applyFont="1" applyFill="1" applyBorder="1"/>
    <xf numFmtId="0" fontId="8" fillId="0" borderId="3" xfId="0" applyFont="1" applyFill="1" applyBorder="1"/>
    <xf numFmtId="0" fontId="8" fillId="0" borderId="6" xfId="0" applyFont="1" applyFill="1" applyBorder="1"/>
    <xf numFmtId="0" fontId="10" fillId="0" borderId="6" xfId="0" applyFont="1" applyFill="1" applyBorder="1"/>
    <xf numFmtId="0" fontId="10" fillId="0" borderId="1" xfId="0" applyFont="1" applyFill="1" applyBorder="1" applyAlignment="1">
      <alignment horizontal="left"/>
    </xf>
    <xf numFmtId="0" fontId="5" fillId="0" borderId="0" xfId="0" applyFont="1" applyFill="1" applyAlignment="1">
      <alignment horizontal="right"/>
    </xf>
    <xf numFmtId="0" fontId="0" fillId="0" borderId="4" xfId="0" applyFont="1" applyFill="1" applyBorder="1" applyAlignment="1">
      <alignment horizontal="right"/>
    </xf>
    <xf numFmtId="49" fontId="20" fillId="0" borderId="1" xfId="0" applyNumberFormat="1" applyFont="1" applyFill="1" applyBorder="1" applyAlignment="1">
      <alignment horizontal="center"/>
    </xf>
    <xf numFmtId="3" fontId="16" fillId="0" borderId="1" xfId="0" applyNumberFormat="1" applyFont="1" applyFill="1" applyBorder="1" applyAlignment="1">
      <alignment vertical="center"/>
    </xf>
    <xf numFmtId="0" fontId="16" fillId="0" borderId="3" xfId="0" applyFont="1" applyFill="1" applyBorder="1" applyAlignment="1">
      <alignment horizontal="left"/>
    </xf>
    <xf numFmtId="0" fontId="19" fillId="0" borderId="3" xfId="0" applyFont="1" applyFill="1" applyBorder="1" applyAlignment="1">
      <alignment horizontal="center"/>
    </xf>
    <xf numFmtId="3" fontId="17" fillId="0" borderId="3" xfId="0" applyNumberFormat="1" applyFont="1" applyFill="1" applyBorder="1"/>
    <xf numFmtId="0" fontId="16" fillId="0" borderId="0" xfId="0" applyFont="1" applyFill="1" applyBorder="1"/>
    <xf numFmtId="0" fontId="16" fillId="0" borderId="4" xfId="0" applyFont="1" applyFill="1" applyBorder="1" applyAlignment="1">
      <alignment horizontal="left"/>
    </xf>
    <xf numFmtId="0" fontId="16" fillId="0" borderId="22" xfId="0" applyFont="1" applyFill="1" applyBorder="1"/>
    <xf numFmtId="0" fontId="19" fillId="0" borderId="4" xfId="0" applyFont="1" applyFill="1" applyBorder="1" applyAlignment="1">
      <alignment horizontal="right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wrapText="1"/>
    </xf>
    <xf numFmtId="164" fontId="16" fillId="0" borderId="24" xfId="0" applyNumberFormat="1" applyFont="1" applyBorder="1"/>
    <xf numFmtId="164" fontId="19" fillId="0" borderId="5" xfId="0" applyNumberFormat="1" applyFont="1" applyBorder="1"/>
    <xf numFmtId="0" fontId="19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4" xfId="0" applyFont="1" applyFill="1" applyBorder="1"/>
    <xf numFmtId="0" fontId="19" fillId="0" borderId="4" xfId="0" applyFont="1" applyFill="1" applyBorder="1" applyAlignment="1">
      <alignment horizontal="left"/>
    </xf>
    <xf numFmtId="0" fontId="16" fillId="0" borderId="4" xfId="0" applyFont="1" applyFill="1" applyBorder="1"/>
    <xf numFmtId="164" fontId="19" fillId="0" borderId="5" xfId="0" applyNumberFormat="1" applyFont="1" applyFill="1" applyBorder="1"/>
    <xf numFmtId="0" fontId="19" fillId="0" borderId="3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0" fillId="0" borderId="0" xfId="0" applyFont="1" applyAlignment="1"/>
    <xf numFmtId="0" fontId="40" fillId="0" borderId="0" xfId="0" applyFont="1" applyBorder="1" applyAlignment="1"/>
    <xf numFmtId="3" fontId="28" fillId="0" borderId="0" xfId="0" applyNumberFormat="1" applyFont="1" applyBorder="1"/>
    <xf numFmtId="0" fontId="20" fillId="0" borderId="6" xfId="0" applyFont="1" applyBorder="1"/>
    <xf numFmtId="0" fontId="9" fillId="0" borderId="4" xfId="0" applyFont="1" applyFill="1" applyBorder="1" applyAlignment="1">
      <alignment horizontal="center"/>
    </xf>
    <xf numFmtId="49" fontId="28" fillId="0" borderId="14" xfId="0" applyNumberFormat="1" applyFont="1" applyBorder="1" applyAlignment="1"/>
    <xf numFmtId="0" fontId="29" fillId="0" borderId="15" xfId="0" applyFont="1" applyBorder="1" applyAlignment="1">
      <alignment horizontal="left"/>
    </xf>
    <xf numFmtId="3" fontId="29" fillId="0" borderId="16" xfId="0" applyNumberFormat="1" applyFont="1" applyBorder="1" applyAlignment="1">
      <alignment horizontal="right"/>
    </xf>
    <xf numFmtId="0" fontId="29" fillId="0" borderId="16" xfId="0" applyFont="1" applyBorder="1" applyAlignment="1">
      <alignment horizontal="left"/>
    </xf>
    <xf numFmtId="0" fontId="0" fillId="0" borderId="7" xfId="0" applyFont="1" applyBorder="1" applyAlignment="1">
      <alignment horizontal="right"/>
    </xf>
    <xf numFmtId="0" fontId="0" fillId="0" borderId="25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17" fillId="0" borderId="4" xfId="0" applyFont="1" applyFill="1" applyBorder="1" applyAlignment="1">
      <alignment shrinkToFit="1"/>
    </xf>
    <xf numFmtId="3" fontId="4" fillId="0" borderId="4" xfId="0" applyNumberFormat="1" applyFont="1" applyFill="1" applyBorder="1" applyAlignment="1">
      <alignment shrinkToFit="1"/>
    </xf>
    <xf numFmtId="0" fontId="17" fillId="0" borderId="1" xfId="0" applyFont="1" applyFill="1" applyBorder="1" applyAlignment="1">
      <alignment wrapText="1"/>
    </xf>
    <xf numFmtId="0" fontId="3" fillId="8" borderId="25" xfId="0" applyFont="1" applyFill="1" applyBorder="1" applyAlignment="1"/>
    <xf numFmtId="0" fontId="25" fillId="8" borderId="26" xfId="0" applyFont="1" applyFill="1" applyBorder="1" applyAlignment="1">
      <alignment horizontal="left"/>
    </xf>
    <xf numFmtId="3" fontId="25" fillId="8" borderId="27" xfId="0" applyNumberFormat="1" applyFont="1" applyFill="1" applyBorder="1" applyAlignment="1">
      <alignment horizontal="right"/>
    </xf>
    <xf numFmtId="0" fontId="25" fillId="8" borderId="27" xfId="0" applyFont="1" applyFill="1" applyBorder="1" applyAlignment="1">
      <alignment horizontal="left"/>
    </xf>
    <xf numFmtId="0" fontId="0" fillId="8" borderId="7" xfId="0" applyFont="1" applyFill="1" applyBorder="1" applyAlignment="1">
      <alignment horizontal="right"/>
    </xf>
    <xf numFmtId="0" fontId="6" fillId="8" borderId="4" xfId="0" applyFont="1" applyFill="1" applyBorder="1" applyAlignment="1"/>
    <xf numFmtId="0" fontId="4" fillId="8" borderId="4" xfId="0" applyFont="1" applyFill="1" applyBorder="1"/>
    <xf numFmtId="3" fontId="33" fillId="8" borderId="4" xfId="0" applyNumberFormat="1" applyFont="1" applyFill="1" applyBorder="1"/>
    <xf numFmtId="0" fontId="47" fillId="8" borderId="7" xfId="0" applyFont="1" applyFill="1" applyBorder="1" applyAlignment="1">
      <alignment horizontal="right"/>
    </xf>
    <xf numFmtId="0" fontId="33" fillId="8" borderId="4" xfId="0" applyFont="1" applyFill="1" applyBorder="1"/>
    <xf numFmtId="0" fontId="26" fillId="0" borderId="4" xfId="0" applyFont="1" applyBorder="1"/>
    <xf numFmtId="3" fontId="0" fillId="0" borderId="4" xfId="0" applyNumberFormat="1" applyBorder="1"/>
    <xf numFmtId="3" fontId="0" fillId="0" borderId="4" xfId="0" applyNumberFormat="1" applyFill="1" applyBorder="1"/>
    <xf numFmtId="0" fontId="23" fillId="0" borderId="4" xfId="0" applyFont="1" applyFill="1" applyBorder="1"/>
    <xf numFmtId="3" fontId="23" fillId="0" borderId="4" xfId="0" applyNumberFormat="1" applyFont="1" applyBorder="1"/>
    <xf numFmtId="0" fontId="6" fillId="0" borderId="0" xfId="0" applyFont="1" applyAlignment="1"/>
    <xf numFmtId="0" fontId="6" fillId="0" borderId="4" xfId="0" applyFont="1" applyBorder="1" applyAlignment="1">
      <alignment horizontal="center"/>
    </xf>
    <xf numFmtId="0" fontId="19" fillId="0" borderId="0" xfId="0" applyFont="1" applyAlignment="1"/>
    <xf numFmtId="0" fontId="17" fillId="0" borderId="14" xfId="0" applyFont="1" applyFill="1" applyBorder="1"/>
    <xf numFmtId="3" fontId="26" fillId="0" borderId="0" xfId="0" applyNumberFormat="1" applyFont="1"/>
    <xf numFmtId="0" fontId="17" fillId="0" borderId="0" xfId="7" applyFont="1" applyFill="1" applyAlignment="1" applyProtection="1"/>
    <xf numFmtId="0" fontId="17" fillId="0" borderId="0" xfId="0" applyFont="1" applyFill="1" applyBorder="1" applyAlignment="1">
      <alignment horizontal="right"/>
    </xf>
    <xf numFmtId="0" fontId="17" fillId="0" borderId="4" xfId="0" applyFont="1" applyFill="1" applyBorder="1" applyAlignment="1">
      <alignment horizontal="center"/>
    </xf>
    <xf numFmtId="0" fontId="20" fillId="0" borderId="4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3" fontId="16" fillId="0" borderId="0" xfId="0" applyNumberFormat="1" applyFont="1" applyBorder="1"/>
    <xf numFmtId="3" fontId="2" fillId="0" borderId="4" xfId="0" applyNumberFormat="1" applyFont="1" applyFill="1" applyBorder="1"/>
    <xf numFmtId="0" fontId="0" fillId="0" borderId="4" xfId="0" applyBorder="1"/>
    <xf numFmtId="0" fontId="1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0" borderId="1" xfId="0" applyFont="1" applyBorder="1"/>
    <xf numFmtId="0" fontId="19" fillId="0" borderId="0" xfId="0" applyFont="1" applyFill="1" applyBorder="1" applyAlignment="1">
      <alignment horizontal="center"/>
    </xf>
    <xf numFmtId="3" fontId="19" fillId="0" borderId="0" xfId="0" applyNumberFormat="1" applyFont="1" applyFill="1" applyBorder="1"/>
    <xf numFmtId="0" fontId="17" fillId="0" borderId="0" xfId="7" applyFont="1" applyFill="1" applyBorder="1" applyAlignment="1" applyProtection="1"/>
    <xf numFmtId="3" fontId="16" fillId="0" borderId="0" xfId="0" applyNumberFormat="1" applyFont="1" applyFill="1" applyBorder="1"/>
    <xf numFmtId="0" fontId="0" fillId="0" borderId="0" xfId="0" applyFont="1" applyBorder="1" applyAlignment="1"/>
    <xf numFmtId="0" fontId="12" fillId="0" borderId="1" xfId="0" applyFont="1" applyFill="1" applyBorder="1" applyAlignment="1">
      <alignment horizontal="left"/>
    </xf>
    <xf numFmtId="0" fontId="10" fillId="0" borderId="6" xfId="0" applyFont="1" applyBorder="1"/>
    <xf numFmtId="49" fontId="12" fillId="0" borderId="14" xfId="0" applyNumberFormat="1" applyFont="1" applyBorder="1" applyAlignment="1"/>
    <xf numFmtId="0" fontId="12" fillId="0" borderId="6" xfId="0" applyFont="1" applyFill="1" applyBorder="1"/>
    <xf numFmtId="0" fontId="12" fillId="0" borderId="6" xfId="0" applyFont="1" applyBorder="1"/>
    <xf numFmtId="3" fontId="14" fillId="0" borderId="4" xfId="0" applyNumberFormat="1" applyFont="1" applyFill="1" applyBorder="1"/>
    <xf numFmtId="0" fontId="8" fillId="0" borderId="3" xfId="0" applyFont="1" applyBorder="1" applyAlignment="1">
      <alignment horizontal="center"/>
    </xf>
    <xf numFmtId="3" fontId="28" fillId="0" borderId="1" xfId="0" applyNumberFormat="1" applyFont="1" applyFill="1" applyBorder="1"/>
    <xf numFmtId="3" fontId="33" fillId="9" borderId="1" xfId="0" applyNumberFormat="1" applyFont="1" applyFill="1" applyBorder="1" applyAlignment="1">
      <alignment horizontal="right"/>
    </xf>
    <xf numFmtId="3" fontId="25" fillId="9" borderId="1" xfId="0" applyNumberFormat="1" applyFont="1" applyFill="1" applyBorder="1"/>
    <xf numFmtId="0" fontId="25" fillId="9" borderId="6" xfId="0" applyFont="1" applyFill="1" applyBorder="1"/>
    <xf numFmtId="0" fontId="25" fillId="9" borderId="1" xfId="0" applyFont="1" applyFill="1" applyBorder="1"/>
    <xf numFmtId="0" fontId="14" fillId="9" borderId="3" xfId="0" applyFont="1" applyFill="1" applyBorder="1"/>
    <xf numFmtId="0" fontId="8" fillId="9" borderId="23" xfId="0" applyFont="1" applyFill="1" applyBorder="1"/>
    <xf numFmtId="3" fontId="20" fillId="9" borderId="7" xfId="0" applyNumberFormat="1" applyFont="1" applyFill="1" applyBorder="1"/>
    <xf numFmtId="0" fontId="14" fillId="9" borderId="1" xfId="0" applyFont="1" applyFill="1" applyBorder="1"/>
    <xf numFmtId="0" fontId="14" fillId="9" borderId="17" xfId="0" applyFont="1" applyFill="1" applyBorder="1"/>
    <xf numFmtId="3" fontId="20" fillId="9" borderId="4" xfId="0" applyNumberFormat="1" applyFont="1" applyFill="1" applyBorder="1"/>
    <xf numFmtId="0" fontId="8" fillId="9" borderId="1" xfId="0" applyFont="1" applyFill="1" applyBorder="1"/>
    <xf numFmtId="0" fontId="8" fillId="9" borderId="17" xfId="0" applyFont="1" applyFill="1" applyBorder="1"/>
    <xf numFmtId="0" fontId="47" fillId="9" borderId="4" xfId="0" applyFont="1" applyFill="1" applyBorder="1" applyAlignment="1">
      <alignment horizontal="right"/>
    </xf>
    <xf numFmtId="0" fontId="14" fillId="9" borderId="4" xfId="0" applyFont="1" applyFill="1" applyBorder="1"/>
    <xf numFmtId="0" fontId="10" fillId="9" borderId="18" xfId="0" applyFont="1" applyFill="1" applyBorder="1"/>
    <xf numFmtId="49" fontId="10" fillId="9" borderId="4" xfId="0" applyNumberFormat="1" applyFont="1" applyFill="1" applyBorder="1" applyAlignment="1">
      <alignment horizontal="left"/>
    </xf>
    <xf numFmtId="49" fontId="10" fillId="9" borderId="28" xfId="0" applyNumberFormat="1" applyFont="1" applyFill="1" applyBorder="1" applyAlignment="1">
      <alignment horizontal="left"/>
    </xf>
    <xf numFmtId="49" fontId="10" fillId="9" borderId="29" xfId="0" applyNumberFormat="1" applyFont="1" applyFill="1" applyBorder="1" applyAlignment="1">
      <alignment horizontal="left"/>
    </xf>
    <xf numFmtId="49" fontId="10" fillId="9" borderId="30" xfId="0" applyNumberFormat="1" applyFont="1" applyFill="1" applyBorder="1" applyAlignment="1">
      <alignment horizontal="left"/>
    </xf>
    <xf numFmtId="0" fontId="10" fillId="9" borderId="6" xfId="0" applyFont="1" applyFill="1" applyBorder="1"/>
    <xf numFmtId="0" fontId="10" fillId="9" borderId="1" xfId="0" applyFont="1" applyFill="1" applyBorder="1" applyAlignment="1">
      <alignment horizontal="left"/>
    </xf>
    <xf numFmtId="0" fontId="18" fillId="9" borderId="17" xfId="0" applyFont="1" applyFill="1" applyBorder="1" applyAlignment="1">
      <alignment horizontal="left"/>
    </xf>
    <xf numFmtId="3" fontId="19" fillId="9" borderId="4" xfId="0" applyNumberFormat="1" applyFont="1" applyFill="1" applyBorder="1" applyAlignment="1"/>
    <xf numFmtId="0" fontId="10" fillId="9" borderId="5" xfId="0" applyFont="1" applyFill="1" applyBorder="1" applyAlignment="1">
      <alignment vertical="top"/>
    </xf>
    <xf numFmtId="0" fontId="10" fillId="9" borderId="3" xfId="0" applyFont="1" applyFill="1" applyBorder="1" applyAlignment="1">
      <alignment horizontal="left" vertical="top"/>
    </xf>
    <xf numFmtId="0" fontId="18" fillId="9" borderId="3" xfId="0" applyFont="1" applyFill="1" applyBorder="1" applyAlignment="1">
      <alignment horizontal="left" vertical="top"/>
    </xf>
    <xf numFmtId="3" fontId="14" fillId="9" borderId="3" xfId="0" applyNumberFormat="1" applyFont="1" applyFill="1" applyBorder="1"/>
    <xf numFmtId="0" fontId="14" fillId="9" borderId="6" xfId="0" applyFont="1" applyFill="1" applyBorder="1"/>
    <xf numFmtId="3" fontId="20" fillId="9" borderId="1" xfId="0" applyNumberFormat="1" applyFont="1" applyFill="1" applyBorder="1"/>
    <xf numFmtId="0" fontId="19" fillId="9" borderId="4" xfId="0" applyFont="1" applyFill="1" applyBorder="1" applyAlignment="1">
      <alignment horizontal="right"/>
    </xf>
    <xf numFmtId="0" fontId="20" fillId="9" borderId="1" xfId="0" applyFont="1" applyFill="1" applyBorder="1"/>
    <xf numFmtId="0" fontId="8" fillId="9" borderId="24" xfId="0" applyFont="1" applyFill="1" applyBorder="1"/>
    <xf numFmtId="0" fontId="8" fillId="9" borderId="2" xfId="0" applyFont="1" applyFill="1" applyBorder="1"/>
    <xf numFmtId="0" fontId="14" fillId="9" borderId="2" xfId="0" applyFont="1" applyFill="1" applyBorder="1"/>
    <xf numFmtId="3" fontId="20" fillId="9" borderId="2" xfId="0" applyNumberFormat="1" applyFont="1" applyFill="1" applyBorder="1"/>
    <xf numFmtId="3" fontId="14" fillId="9" borderId="1" xfId="0" applyNumberFormat="1" applyFont="1" applyFill="1" applyBorder="1"/>
    <xf numFmtId="0" fontId="10" fillId="9" borderId="6" xfId="0" applyFont="1" applyFill="1" applyBorder="1" applyAlignment="1"/>
    <xf numFmtId="0" fontId="18" fillId="9" borderId="1" xfId="0" applyFont="1" applyFill="1" applyBorder="1"/>
    <xf numFmtId="0" fontId="3" fillId="9" borderId="1" xfId="0" applyFont="1" applyFill="1" applyBorder="1"/>
    <xf numFmtId="0" fontId="18" fillId="9" borderId="1" xfId="0" applyFont="1" applyFill="1" applyBorder="1" applyAlignment="1">
      <alignment horizontal="left"/>
    </xf>
    <xf numFmtId="0" fontId="14" fillId="9" borderId="5" xfId="0" applyFont="1" applyFill="1" applyBorder="1"/>
    <xf numFmtId="0" fontId="8" fillId="9" borderId="6" xfId="0" applyFont="1" applyFill="1" applyBorder="1"/>
    <xf numFmtId="0" fontId="20" fillId="9" borderId="4" xfId="0" applyFont="1" applyFill="1" applyBorder="1" applyAlignment="1">
      <alignment horizontal="right"/>
    </xf>
    <xf numFmtId="0" fontId="19" fillId="9" borderId="6" xfId="0" applyFont="1" applyFill="1" applyBorder="1"/>
    <xf numFmtId="0" fontId="19" fillId="9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horizontal="center"/>
    </xf>
    <xf numFmtId="0" fontId="19" fillId="9" borderId="1" xfId="0" applyFont="1" applyFill="1" applyBorder="1" applyAlignment="1">
      <alignment wrapText="1"/>
    </xf>
    <xf numFmtId="0" fontId="19" fillId="9" borderId="17" xfId="0" applyFont="1" applyFill="1" applyBorder="1" applyAlignment="1">
      <alignment horizontal="center"/>
    </xf>
    <xf numFmtId="3" fontId="19" fillId="9" borderId="4" xfId="0" applyNumberFormat="1" applyFont="1" applyFill="1" applyBorder="1" applyAlignment="1">
      <alignment horizontal="right"/>
    </xf>
    <xf numFmtId="3" fontId="19" fillId="9" borderId="4" xfId="0" applyNumberFormat="1" applyFont="1" applyFill="1" applyBorder="1" applyAlignment="1">
      <alignment horizontal="right" wrapText="1"/>
    </xf>
    <xf numFmtId="0" fontId="16" fillId="9" borderId="1" xfId="0" applyFont="1" applyFill="1" applyBorder="1" applyAlignment="1">
      <alignment horizontal="left"/>
    </xf>
    <xf numFmtId="3" fontId="19" fillId="9" borderId="17" xfId="0" applyNumberFormat="1" applyFont="1" applyFill="1" applyBorder="1" applyAlignment="1">
      <alignment horizontal="center"/>
    </xf>
    <xf numFmtId="3" fontId="20" fillId="9" borderId="4" xfId="0" applyNumberFormat="1" applyFont="1" applyFill="1" applyBorder="1" applyAlignment="1">
      <alignment horizontal="right"/>
    </xf>
    <xf numFmtId="0" fontId="19" fillId="9" borderId="17" xfId="0" applyFont="1" applyFill="1" applyBorder="1" applyAlignment="1">
      <alignment horizontal="left"/>
    </xf>
    <xf numFmtId="0" fontId="17" fillId="9" borderId="22" xfId="0" applyFont="1" applyFill="1" applyBorder="1"/>
    <xf numFmtId="0" fontId="17" fillId="9" borderId="6" xfId="0" applyFont="1" applyFill="1" applyBorder="1"/>
    <xf numFmtId="0" fontId="19" fillId="9" borderId="24" xfId="0" applyFont="1" applyFill="1" applyBorder="1"/>
    <xf numFmtId="49" fontId="19" fillId="9" borderId="1" xfId="0" applyNumberFormat="1" applyFont="1" applyFill="1" applyBorder="1" applyAlignment="1">
      <alignment horizontal="left"/>
    </xf>
    <xf numFmtId="49" fontId="19" fillId="9" borderId="1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20" fillId="9" borderId="6" xfId="0" applyFont="1" applyFill="1" applyBorder="1"/>
    <xf numFmtId="0" fontId="17" fillId="9" borderId="1" xfId="0" applyFont="1" applyFill="1" applyBorder="1"/>
    <xf numFmtId="3" fontId="19" fillId="9" borderId="1" xfId="0" applyNumberFormat="1" applyFont="1" applyFill="1" applyBorder="1"/>
    <xf numFmtId="0" fontId="21" fillId="9" borderId="1" xfId="0" applyFont="1" applyFill="1" applyBorder="1" applyAlignment="1">
      <alignment horizontal="center"/>
    </xf>
    <xf numFmtId="3" fontId="19" fillId="9" borderId="17" xfId="0" applyNumberFormat="1" applyFont="1" applyFill="1" applyBorder="1"/>
    <xf numFmtId="0" fontId="19" fillId="9" borderId="1" xfId="0" applyFont="1" applyFill="1" applyBorder="1"/>
    <xf numFmtId="0" fontId="21" fillId="9" borderId="1" xfId="0" applyFont="1" applyFill="1" applyBorder="1" applyAlignment="1">
      <alignment horizontal="left"/>
    </xf>
    <xf numFmtId="0" fontId="21" fillId="9" borderId="1" xfId="0" applyFont="1" applyFill="1" applyBorder="1"/>
    <xf numFmtId="49" fontId="10" fillId="9" borderId="1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right"/>
    </xf>
    <xf numFmtId="0" fontId="16" fillId="9" borderId="4" xfId="0" applyFont="1" applyFill="1" applyBorder="1" applyAlignment="1"/>
    <xf numFmtId="0" fontId="19" fillId="9" borderId="4" xfId="0" applyFont="1" applyFill="1" applyBorder="1" applyAlignment="1">
      <alignment horizontal="left"/>
    </xf>
    <xf numFmtId="0" fontId="19" fillId="9" borderId="4" xfId="0" applyFont="1" applyFill="1" applyBorder="1" applyAlignment="1"/>
    <xf numFmtId="0" fontId="17" fillId="9" borderId="4" xfId="0" applyFont="1" applyFill="1" applyBorder="1"/>
    <xf numFmtId="3" fontId="17" fillId="9" borderId="4" xfId="0" applyNumberFormat="1" applyFont="1" applyFill="1" applyBorder="1"/>
    <xf numFmtId="0" fontId="20" fillId="9" borderId="4" xfId="0" applyFont="1" applyFill="1" applyBorder="1"/>
    <xf numFmtId="0" fontId="6" fillId="9" borderId="4" xfId="0" applyFont="1" applyFill="1" applyBorder="1" applyAlignment="1">
      <alignment horizontal="right"/>
    </xf>
    <xf numFmtId="0" fontId="23" fillId="9" borderId="4" xfId="0" applyFont="1" applyFill="1" applyBorder="1"/>
    <xf numFmtId="3" fontId="23" fillId="9" borderId="4" xfId="0" applyNumberFormat="1" applyFont="1" applyFill="1" applyBorder="1"/>
    <xf numFmtId="3" fontId="19" fillId="9" borderId="4" xfId="0" applyNumberFormat="1" applyFont="1" applyFill="1" applyBorder="1"/>
    <xf numFmtId="0" fontId="39" fillId="9" borderId="4" xfId="11" applyFont="1" applyFill="1" applyBorder="1" applyAlignment="1" applyProtection="1">
      <alignment horizontal="left" vertical="center" indent="1"/>
    </xf>
    <xf numFmtId="0" fontId="43" fillId="9" borderId="4" xfId="11" applyFont="1" applyFill="1" applyBorder="1" applyAlignment="1" applyProtection="1">
      <alignment horizontal="left" vertical="center" indent="1"/>
    </xf>
    <xf numFmtId="165" fontId="43" fillId="9" borderId="4" xfId="11" applyNumberFormat="1" applyFont="1" applyFill="1" applyBorder="1" applyAlignment="1" applyProtection="1">
      <alignment vertical="center"/>
    </xf>
    <xf numFmtId="0" fontId="41" fillId="9" borderId="4" xfId="11" applyFont="1" applyFill="1" applyBorder="1" applyAlignment="1" applyProtection="1">
      <alignment horizontal="left" vertical="center" indent="1"/>
    </xf>
    <xf numFmtId="0" fontId="43" fillId="9" borderId="4" xfId="11" applyFont="1" applyFill="1" applyBorder="1" applyAlignment="1" applyProtection="1">
      <alignment horizontal="left" indent="1"/>
    </xf>
    <xf numFmtId="165" fontId="43" fillId="9" borderId="4" xfId="11" applyNumberFormat="1" applyFont="1" applyFill="1" applyBorder="1" applyProtection="1"/>
    <xf numFmtId="0" fontId="8" fillId="0" borderId="4" xfId="0" applyFont="1" applyBorder="1"/>
    <xf numFmtId="0" fontId="16" fillId="0" borderId="0" xfId="0" applyFont="1" applyAlignment="1"/>
    <xf numFmtId="0" fontId="8" fillId="0" borderId="0" xfId="0" applyFont="1" applyAlignment="1">
      <alignment horizontal="right"/>
    </xf>
    <xf numFmtId="0" fontId="9" fillId="0" borderId="0" xfId="0" applyFont="1" applyAlignment="1"/>
    <xf numFmtId="0" fontId="16" fillId="0" borderId="0" xfId="0" applyFont="1" applyAlignment="1">
      <alignment horizontal="right"/>
    </xf>
    <xf numFmtId="0" fontId="5" fillId="0" borderId="0" xfId="0" applyFont="1" applyAlignment="1"/>
    <xf numFmtId="0" fontId="28" fillId="0" borderId="0" xfId="0" applyFont="1" applyAlignment="1">
      <alignment horizontal="right"/>
    </xf>
    <xf numFmtId="0" fontId="1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Fill="1" applyAlignment="1"/>
    <xf numFmtId="0" fontId="1" fillId="0" borderId="0" xfId="0" applyFont="1" applyFill="1"/>
    <xf numFmtId="0" fontId="8" fillId="0" borderId="0" xfId="0" applyFont="1" applyFill="1" applyAlignment="1">
      <alignment horizontal="right" vertical="center"/>
    </xf>
    <xf numFmtId="0" fontId="25" fillId="9" borderId="22" xfId="0" applyFont="1" applyFill="1" applyBorder="1" applyAlignment="1">
      <alignment horizontal="left"/>
    </xf>
    <xf numFmtId="0" fontId="17" fillId="9" borderId="6" xfId="0" applyFont="1" applyFill="1" applyBorder="1"/>
    <xf numFmtId="0" fontId="25" fillId="9" borderId="31" xfId="0" applyFont="1" applyFill="1" applyBorder="1"/>
    <xf numFmtId="0" fontId="25" fillId="0" borderId="32" xfId="0" applyFont="1" applyBorder="1" applyAlignment="1">
      <alignment horizontal="center" vertical="center"/>
    </xf>
    <xf numFmtId="0" fontId="17" fillId="0" borderId="24" xfId="0" applyFont="1" applyBorder="1"/>
    <xf numFmtId="0" fontId="17" fillId="0" borderId="0" xfId="0" applyFont="1" applyBorder="1"/>
    <xf numFmtId="0" fontId="17" fillId="0" borderId="5" xfId="0" applyFont="1" applyBorder="1"/>
    <xf numFmtId="0" fontId="33" fillId="0" borderId="2" xfId="0" applyFont="1" applyBorder="1" applyAlignment="1">
      <alignment horizontal="center" wrapText="1"/>
    </xf>
    <xf numFmtId="0" fontId="17" fillId="0" borderId="3" xfId="0" applyFont="1" applyBorder="1"/>
    <xf numFmtId="0" fontId="19" fillId="0" borderId="1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2" fillId="0" borderId="33" xfId="0" applyFont="1" applyBorder="1"/>
    <xf numFmtId="0" fontId="20" fillId="9" borderId="34" xfId="0" applyFont="1" applyFill="1" applyBorder="1" applyAlignment="1">
      <alignment horizontal="left" shrinkToFit="1"/>
    </xf>
    <xf numFmtId="0" fontId="14" fillId="9" borderId="35" xfId="0" applyFont="1" applyFill="1" applyBorder="1" applyAlignment="1">
      <alignment horizontal="left" shrinkToFit="1"/>
    </xf>
    <xf numFmtId="0" fontId="14" fillId="9" borderId="36" xfId="0" applyFont="1" applyFill="1" applyBorder="1" applyAlignment="1">
      <alignment horizontal="left" shrinkToFit="1"/>
    </xf>
    <xf numFmtId="0" fontId="0" fillId="0" borderId="17" xfId="0" applyFont="1" applyBorder="1" applyAlignment="1">
      <alignment horizontal="left" shrinkToFit="1"/>
    </xf>
    <xf numFmtId="0" fontId="0" fillId="0" borderId="22" xfId="0" applyFont="1" applyBorder="1" applyAlignment="1">
      <alignment horizontal="left" shrinkToFit="1"/>
    </xf>
    <xf numFmtId="0" fontId="0" fillId="0" borderId="6" xfId="0" applyFont="1" applyBorder="1" applyAlignment="1">
      <alignment horizontal="left" shrinkToFit="1"/>
    </xf>
    <xf numFmtId="0" fontId="5" fillId="0" borderId="0" xfId="0" applyFont="1" applyFill="1" applyAlignment="1">
      <alignment horizontal="right"/>
    </xf>
    <xf numFmtId="0" fontId="0" fillId="0" borderId="0" xfId="0" applyFont="1" applyAlignment="1"/>
    <xf numFmtId="0" fontId="25" fillId="0" borderId="0" xfId="0" applyFont="1" applyFill="1" applyAlignment="1">
      <alignment horizontal="center"/>
    </xf>
    <xf numFmtId="0" fontId="50" fillId="0" borderId="0" xfId="0" applyFont="1" applyAlignment="1">
      <alignment horizont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8" fillId="0" borderId="17" xfId="0" applyFont="1" applyBorder="1" applyAlignment="1">
      <alignment horizontal="left" shrinkToFit="1"/>
    </xf>
    <xf numFmtId="0" fontId="48" fillId="0" borderId="22" xfId="0" applyFont="1" applyBorder="1" applyAlignment="1">
      <alignment horizontal="left" shrinkToFit="1"/>
    </xf>
    <xf numFmtId="0" fontId="48" fillId="0" borderId="6" xfId="0" applyFont="1" applyBorder="1" applyAlignment="1">
      <alignment horizontal="left" shrinkToFit="1"/>
    </xf>
    <xf numFmtId="0" fontId="6" fillId="0" borderId="14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2" fillId="0" borderId="32" xfId="0" applyFont="1" applyBorder="1"/>
    <xf numFmtId="0" fontId="2" fillId="0" borderId="24" xfId="0" applyFont="1" applyBorder="1"/>
    <xf numFmtId="0" fontId="2" fillId="0" borderId="0" xfId="0" applyFont="1" applyBorder="1"/>
    <xf numFmtId="0" fontId="7" fillId="0" borderId="0" xfId="0" applyFont="1" applyAlignment="1"/>
    <xf numFmtId="0" fontId="2" fillId="0" borderId="37" xfId="0" applyFont="1" applyBorder="1"/>
    <xf numFmtId="0" fontId="10" fillId="0" borderId="2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right"/>
    </xf>
    <xf numFmtId="0" fontId="4" fillId="0" borderId="31" xfId="0" applyFont="1" applyBorder="1" applyAlignment="1">
      <alignment horizontal="right"/>
    </xf>
    <xf numFmtId="0" fontId="26" fillId="0" borderId="31" xfId="0" applyFont="1" applyBorder="1"/>
    <xf numFmtId="0" fontId="4" fillId="0" borderId="2" xfId="0" applyFont="1" applyBorder="1" applyAlignment="1">
      <alignment horizontal="center" vertical="center" wrapText="1"/>
    </xf>
    <xf numFmtId="0" fontId="26" fillId="0" borderId="33" xfId="0" applyFont="1" applyBorder="1"/>
    <xf numFmtId="0" fontId="27" fillId="0" borderId="4" xfId="0" applyFont="1" applyBorder="1" applyAlignment="1">
      <alignment vertical="center" wrapText="1"/>
    </xf>
    <xf numFmtId="0" fontId="27" fillId="0" borderId="14" xfId="0" applyFont="1" applyBorder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23" fillId="0" borderId="38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26" fillId="0" borderId="33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33" xfId="0" applyFont="1" applyBorder="1" applyAlignment="1"/>
    <xf numFmtId="0" fontId="0" fillId="0" borderId="41" xfId="0" applyFont="1" applyBorder="1" applyAlignment="1"/>
    <xf numFmtId="0" fontId="8" fillId="0" borderId="0" xfId="0" applyFont="1" applyFill="1" applyBorder="1" applyAlignment="1">
      <alignment horizontal="right"/>
    </xf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3" xfId="0" applyFont="1" applyBorder="1"/>
    <xf numFmtId="0" fontId="19" fillId="9" borderId="17" xfId="0" applyFont="1" applyFill="1" applyBorder="1" applyAlignment="1">
      <alignment horizontal="left"/>
    </xf>
    <xf numFmtId="0" fontId="17" fillId="9" borderId="22" xfId="0" applyFont="1" applyFill="1" applyBorder="1"/>
    <xf numFmtId="0" fontId="20" fillId="0" borderId="4" xfId="0" applyFont="1" applyFill="1" applyBorder="1" applyAlignment="1">
      <alignment horizontal="right" wrapText="1"/>
    </xf>
    <xf numFmtId="0" fontId="19" fillId="0" borderId="32" xfId="0" applyFont="1" applyBorder="1" applyAlignment="1">
      <alignment horizontal="center" vertical="center"/>
    </xf>
    <xf numFmtId="0" fontId="17" fillId="0" borderId="32" xfId="0" applyFont="1" applyBorder="1"/>
    <xf numFmtId="0" fontId="17" fillId="0" borderId="31" xfId="0" applyFont="1" applyBorder="1"/>
    <xf numFmtId="0" fontId="19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19" fillId="9" borderId="22" xfId="0" applyFont="1" applyFill="1" applyBorder="1" applyAlignment="1">
      <alignment horizontal="left"/>
    </xf>
    <xf numFmtId="0" fontId="19" fillId="9" borderId="6" xfId="0" applyFont="1" applyFill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0" fillId="9" borderId="17" xfId="0" applyFont="1" applyFill="1" applyBorder="1" applyAlignment="1">
      <alignment horizontal="left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33" xfId="0" applyNumberFormat="1" applyFont="1" applyBorder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16" fillId="0" borderId="0" xfId="0" applyFont="1" applyFill="1" applyAlignment="1"/>
    <xf numFmtId="3" fontId="16" fillId="0" borderId="31" xfId="0" applyNumberFormat="1" applyFont="1" applyBorder="1" applyAlignment="1">
      <alignment horizontal="right"/>
    </xf>
    <xf numFmtId="0" fontId="10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/>
    </xf>
    <xf numFmtId="0" fontId="51" fillId="0" borderId="25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3" fontId="10" fillId="0" borderId="33" xfId="0" applyNumberFormat="1" applyFont="1" applyBorder="1" applyAlignment="1">
      <alignment vertical="center"/>
    </xf>
    <xf numFmtId="0" fontId="3" fillId="0" borderId="0" xfId="0" applyFont="1" applyAlignment="1">
      <alignment horizontal="right"/>
    </xf>
    <xf numFmtId="0" fontId="33" fillId="0" borderId="16" xfId="0" applyFont="1" applyBorder="1" applyAlignment="1">
      <alignment horizontal="center" vertical="center" wrapText="1"/>
    </xf>
    <xf numFmtId="0" fontId="17" fillId="0" borderId="9" xfId="0" applyFont="1" applyBorder="1"/>
    <xf numFmtId="0" fontId="25" fillId="0" borderId="15" xfId="0" applyFont="1" applyBorder="1" applyAlignment="1">
      <alignment horizontal="center" vertical="center"/>
    </xf>
    <xf numFmtId="0" fontId="17" fillId="0" borderId="26" xfId="0" applyFont="1" applyBorder="1"/>
    <xf numFmtId="0" fontId="25" fillId="0" borderId="31" xfId="0" applyFont="1" applyBorder="1"/>
    <xf numFmtId="0" fontId="17" fillId="0" borderId="6" xfId="0" applyFont="1" applyBorder="1"/>
    <xf numFmtId="0" fontId="25" fillId="0" borderId="22" xfId="0" applyFont="1" applyBorder="1" applyAlignment="1">
      <alignment horizontal="left"/>
    </xf>
    <xf numFmtId="0" fontId="14" fillId="0" borderId="24" xfId="0" applyFont="1" applyBorder="1" applyAlignment="1">
      <alignment horizontal="center" vertical="center" wrapText="1"/>
    </xf>
    <xf numFmtId="0" fontId="0" fillId="0" borderId="44" xfId="0" applyFont="1" applyBorder="1" applyAlignment="1">
      <alignment vertical="center"/>
    </xf>
    <xf numFmtId="0" fontId="17" fillId="0" borderId="33" xfId="0" applyFont="1" applyBorder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0" xfId="0" applyFont="1" applyFill="1" applyAlignment="1"/>
    <xf numFmtId="0" fontId="33" fillId="0" borderId="0" xfId="0" applyFont="1" applyAlignment="1">
      <alignment horizontal="center" vertical="center"/>
    </xf>
    <xf numFmtId="0" fontId="42" fillId="0" borderId="4" xfId="11" applyFont="1" applyFill="1" applyBorder="1" applyAlignment="1" applyProtection="1">
      <alignment horizontal="left" vertical="center" indent="1"/>
    </xf>
    <xf numFmtId="0" fontId="44" fillId="0" borderId="4" xfId="11" applyFont="1" applyFill="1" applyBorder="1" applyAlignment="1" applyProtection="1">
      <alignment horizontal="left" vertical="center" indent="1"/>
    </xf>
    <xf numFmtId="0" fontId="33" fillId="0" borderId="0" xfId="11" applyFont="1" applyFill="1" applyAlignment="1" applyProtection="1">
      <alignment horizontal="center" vertical="center" wrapText="1"/>
    </xf>
    <xf numFmtId="0" fontId="33" fillId="0" borderId="0" xfId="11" applyFont="1" applyFill="1" applyAlignment="1" applyProtection="1">
      <alignment horizontal="center" vertical="center"/>
    </xf>
    <xf numFmtId="0" fontId="39" fillId="0" borderId="0" xfId="0" applyFont="1" applyFill="1" applyAlignment="1">
      <alignment horizontal="right" vertical="center"/>
    </xf>
    <xf numFmtId="0" fontId="40" fillId="0" borderId="0" xfId="0" applyFont="1" applyFill="1" applyAlignment="1"/>
  </cellXfs>
  <cellStyles count="12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Hivatkozás" xfId="7" builtinId="8"/>
    <cellStyle name="Normál" xfId="0" builtinId="0"/>
    <cellStyle name="Normál_5.kiadás" xfId="8" xr:uid="{00000000-0005-0000-0000-000008000000}"/>
    <cellStyle name="Normál_7.Felhalmozási kiadások" xfId="9" xr:uid="{00000000-0005-0000-0000-000009000000}"/>
    <cellStyle name="Normál_9.ei. felh. " xfId="10" xr:uid="{00000000-0005-0000-0000-00000A000000}"/>
    <cellStyle name="Normál_SEGEDLETEK" xfId="11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12</xdr:col>
      <xdr:colOff>133350</xdr:colOff>
      <xdr:row>11</xdr:row>
      <xdr:rowOff>0</xdr:rowOff>
    </xdr:to>
    <xdr:sp macro="" textlink="">
      <xdr:nvSpPr>
        <xdr:cNvPr id="2432" name="Rectangle 2" hidden="1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SpPr>
          <a:spLocks noSelect="1" noChangeArrowheads="1"/>
        </xdr:cNvSpPr>
      </xdr:nvSpPr>
      <xdr:spPr bwMode="auto">
        <a:xfrm>
          <a:off x="390525" y="0"/>
          <a:ext cx="9105900" cy="2085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12</xdr:col>
      <xdr:colOff>190500</xdr:colOff>
      <xdr:row>43</xdr:row>
      <xdr:rowOff>123825</xdr:rowOff>
    </xdr:to>
    <xdr:sp macro="" textlink="">
      <xdr:nvSpPr>
        <xdr:cNvPr id="3453" name="Rectangle 2" hidden="1">
          <a:extLst>
            <a:ext uri="{FF2B5EF4-FFF2-40B4-BE49-F238E27FC236}">
              <a16:creationId xmlns:a16="http://schemas.microsoft.com/office/drawing/2014/main" id="{00000000-0008-0000-0200-00007D0D0000}"/>
            </a:ext>
          </a:extLst>
        </xdr:cNvPr>
        <xdr:cNvSpPr>
          <a:spLocks noSelect="1" noChangeArrowheads="1"/>
        </xdr:cNvSpPr>
      </xdr:nvSpPr>
      <xdr:spPr bwMode="auto">
        <a:xfrm>
          <a:off x="371475" y="0"/>
          <a:ext cx="8372475" cy="7086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323850</xdr:colOff>
      <xdr:row>46</xdr:row>
      <xdr:rowOff>161925</xdr:rowOff>
    </xdr:to>
    <xdr:sp macro="" textlink="">
      <xdr:nvSpPr>
        <xdr:cNvPr id="4477" name="Rectangle 2" hidden="1">
          <a:extLst>
            <a:ext uri="{FF2B5EF4-FFF2-40B4-BE49-F238E27FC236}">
              <a16:creationId xmlns:a16="http://schemas.microsoft.com/office/drawing/2014/main" id="{00000000-0008-0000-0300-00007D11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8486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1406" name="Rectangle 2" hidden="1">
          <a:extLst>
            <a:ext uri="{FF2B5EF4-FFF2-40B4-BE49-F238E27FC236}">
              <a16:creationId xmlns:a16="http://schemas.microsoft.com/office/drawing/2014/main" id="{00000000-0008-0000-0400-00007E050000}"/>
            </a:ext>
          </a:extLst>
        </xdr:cNvPr>
        <xdr:cNvSpPr>
          <a:spLocks noSelect="1" noChangeArrowheads="1"/>
        </xdr:cNvSpPr>
      </xdr:nvSpPr>
      <xdr:spPr bwMode="auto">
        <a:xfrm>
          <a:off x="333375" y="0"/>
          <a:ext cx="6648450" cy="651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238125</xdr:colOff>
      <xdr:row>7</xdr:row>
      <xdr:rowOff>114300</xdr:rowOff>
    </xdr:to>
    <xdr:sp macro="" textlink="">
      <xdr:nvSpPr>
        <xdr:cNvPr id="5501" name="Rectangle 2" hidden="1">
          <a:extLst>
            <a:ext uri="{FF2B5EF4-FFF2-40B4-BE49-F238E27FC236}">
              <a16:creationId xmlns:a16="http://schemas.microsoft.com/office/drawing/2014/main" id="{00000000-0008-0000-0500-00007D15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10639425" cy="1247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180975</xdr:colOff>
      <xdr:row>52</xdr:row>
      <xdr:rowOff>85725</xdr:rowOff>
    </xdr:to>
    <xdr:sp macro="" textlink="">
      <xdr:nvSpPr>
        <xdr:cNvPr id="6525" name="Rectangle 2" hidden="1">
          <a:extLst>
            <a:ext uri="{FF2B5EF4-FFF2-40B4-BE49-F238E27FC236}">
              <a16:creationId xmlns:a16="http://schemas.microsoft.com/office/drawing/2014/main" id="{00000000-0008-0000-0600-00007D190000}"/>
            </a:ext>
          </a:extLst>
        </xdr:cNvPr>
        <xdr:cNvSpPr>
          <a:spLocks noSelect="1" noChangeArrowheads="1"/>
        </xdr:cNvSpPr>
      </xdr:nvSpPr>
      <xdr:spPr bwMode="auto">
        <a:xfrm>
          <a:off x="371475" y="0"/>
          <a:ext cx="9848850" cy="9658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net.jogtar.hu/jr/gen/hjegy_doc.cgi?docid=A1300004.KO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2"/>
  <sheetViews>
    <sheetView tabSelected="1" zoomScaleNormal="100" workbookViewId="0">
      <selection activeCell="C12" sqref="C12"/>
    </sheetView>
  </sheetViews>
  <sheetFormatPr defaultColWidth="17.28515625" defaultRowHeight="15" customHeight="1" x14ac:dyDescent="0.2"/>
  <cols>
    <col min="1" max="1" width="6.42578125" style="73" customWidth="1"/>
    <col min="2" max="2" width="7.28515625" style="73" customWidth="1"/>
    <col min="3" max="3" width="46.140625" style="73" customWidth="1"/>
    <col min="4" max="5" width="18.7109375" style="73" customWidth="1"/>
    <col min="6" max="6" width="15.42578125" style="73" customWidth="1"/>
    <col min="7" max="7" width="30.28515625" style="73" customWidth="1"/>
    <col min="8" max="9" width="9.140625" style="73" customWidth="1"/>
    <col min="10" max="10" width="13.7109375" style="73" customWidth="1"/>
    <col min="11" max="11" width="13.5703125" style="73" customWidth="1"/>
    <col min="12" max="12" width="12.5703125" style="73" customWidth="1"/>
    <col min="13" max="15" width="9.140625" style="73" customWidth="1"/>
    <col min="16" max="27" width="8" style="73" customWidth="1"/>
    <col min="28" max="16384" width="17.28515625" style="73"/>
  </cols>
  <sheetData>
    <row r="1" spans="1:27" ht="15.75" customHeight="1" x14ac:dyDescent="0.25">
      <c r="A1" s="504" t="s">
        <v>973</v>
      </c>
      <c r="B1" s="505"/>
      <c r="C1" s="505"/>
      <c r="D1" s="505"/>
      <c r="E1" s="506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</row>
    <row r="2" spans="1:27" s="481" customFormat="1" ht="15.75" customHeight="1" x14ac:dyDescent="0.25">
      <c r="A2" s="487"/>
      <c r="B2" s="298"/>
      <c r="C2" s="298"/>
      <c r="D2" s="298"/>
      <c r="E2" s="298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3" spans="1:27" ht="15.75" customHeight="1" x14ac:dyDescent="0.25">
      <c r="A3" s="507" t="s">
        <v>261</v>
      </c>
      <c r="B3" s="508"/>
      <c r="C3" s="508"/>
      <c r="D3" s="508"/>
      <c r="E3" s="508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</row>
    <row r="4" spans="1:27" ht="15.75" customHeight="1" x14ac:dyDescent="0.25">
      <c r="A4" s="507" t="s">
        <v>964</v>
      </c>
      <c r="B4" s="508"/>
      <c r="C4" s="508"/>
      <c r="D4" s="508"/>
      <c r="E4" s="508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</row>
    <row r="5" spans="1:27" ht="15.75" customHeight="1" x14ac:dyDescent="0.25">
      <c r="B5" s="121"/>
      <c r="C5" s="121"/>
      <c r="D5" s="121"/>
      <c r="E5" s="121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27" ht="15.75" customHeight="1" x14ac:dyDescent="0.25">
      <c r="B6" s="122"/>
      <c r="C6" s="122"/>
      <c r="E6" s="113" t="s">
        <v>402</v>
      </c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</row>
    <row r="7" spans="1:27" ht="15.75" customHeight="1" x14ac:dyDescent="0.25">
      <c r="A7" s="502" t="s">
        <v>304</v>
      </c>
      <c r="B7" s="496" t="s">
        <v>31</v>
      </c>
      <c r="C7" s="497"/>
      <c r="D7" s="500" t="s">
        <v>32</v>
      </c>
      <c r="E7" s="500" t="s">
        <v>948</v>
      </c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</row>
    <row r="8" spans="1:27" ht="15.75" customHeight="1" x14ac:dyDescent="0.25">
      <c r="A8" s="503"/>
      <c r="B8" s="498"/>
      <c r="C8" s="499"/>
      <c r="D8" s="501"/>
      <c r="E8" s="501"/>
      <c r="F8"/>
      <c r="G8"/>
      <c r="H8"/>
      <c r="I8"/>
      <c r="J8"/>
      <c r="K8"/>
      <c r="L8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</row>
    <row r="9" spans="1:27" ht="15.75" customHeight="1" x14ac:dyDescent="0.25">
      <c r="A9" s="124">
        <v>1</v>
      </c>
      <c r="B9" s="71">
        <v>2</v>
      </c>
      <c r="C9" s="125">
        <v>3</v>
      </c>
      <c r="D9" s="126">
        <v>4</v>
      </c>
      <c r="E9" s="392" t="s">
        <v>937</v>
      </c>
      <c r="F9"/>
      <c r="G9"/>
      <c r="H9"/>
      <c r="I9"/>
      <c r="J9"/>
      <c r="K9"/>
      <c r="L9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</row>
    <row r="10" spans="1:27" ht="15.75" customHeight="1" x14ac:dyDescent="0.25">
      <c r="A10" s="127" t="s">
        <v>305</v>
      </c>
      <c r="B10" s="495" t="s">
        <v>33</v>
      </c>
      <c r="C10" s="494"/>
      <c r="D10" s="394">
        <f>SUM(D11:D14)</f>
        <v>435162421</v>
      </c>
      <c r="E10" s="394">
        <f>SUM(E11:E14)</f>
        <v>438759644</v>
      </c>
      <c r="F10"/>
      <c r="G10"/>
      <c r="H10"/>
      <c r="I10"/>
      <c r="J10"/>
      <c r="K10"/>
      <c r="L1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</row>
    <row r="11" spans="1:27" ht="15.75" customHeight="1" x14ac:dyDescent="0.25">
      <c r="A11" s="129" t="s">
        <v>306</v>
      </c>
      <c r="B11" s="130" t="s">
        <v>34</v>
      </c>
      <c r="C11" s="131" t="s">
        <v>35</v>
      </c>
      <c r="D11" s="132">
        <v>148148186</v>
      </c>
      <c r="E11" s="132">
        <v>167433028</v>
      </c>
      <c r="F11"/>
      <c r="G11"/>
      <c r="H11"/>
      <c r="I11"/>
      <c r="J11"/>
      <c r="K11"/>
      <c r="L11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</row>
    <row r="12" spans="1:27" ht="15.75" customHeight="1" x14ac:dyDescent="0.25">
      <c r="A12" s="129" t="s">
        <v>307</v>
      </c>
      <c r="B12" s="130" t="s">
        <v>36</v>
      </c>
      <c r="C12" s="131" t="s">
        <v>37</v>
      </c>
      <c r="D12" s="132">
        <v>77500000</v>
      </c>
      <c r="E12" s="132">
        <v>65875000</v>
      </c>
      <c r="F12"/>
      <c r="G12"/>
      <c r="H12"/>
      <c r="I12"/>
      <c r="J12"/>
      <c r="K12"/>
      <c r="L12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</row>
    <row r="13" spans="1:27" ht="15.75" customHeight="1" x14ac:dyDescent="0.25">
      <c r="A13" s="129" t="s">
        <v>308</v>
      </c>
      <c r="B13" s="130" t="s">
        <v>38</v>
      </c>
      <c r="C13" s="131" t="s">
        <v>39</v>
      </c>
      <c r="D13" s="132">
        <v>204575000</v>
      </c>
      <c r="E13" s="132">
        <v>205451616</v>
      </c>
      <c r="F13"/>
      <c r="G13"/>
      <c r="H13"/>
      <c r="I13"/>
      <c r="J13"/>
      <c r="K13"/>
      <c r="L13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</row>
    <row r="14" spans="1:27" ht="15.75" customHeight="1" x14ac:dyDescent="0.25">
      <c r="A14" s="129" t="s">
        <v>309</v>
      </c>
      <c r="B14" s="130" t="s">
        <v>38</v>
      </c>
      <c r="C14" s="131" t="s">
        <v>39</v>
      </c>
      <c r="D14" s="132">
        <v>4939235</v>
      </c>
      <c r="E14" s="132"/>
      <c r="F14"/>
      <c r="G14"/>
      <c r="H14"/>
      <c r="I14"/>
      <c r="J14"/>
      <c r="K14"/>
      <c r="L14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</row>
    <row r="15" spans="1:27" ht="15.75" customHeight="1" x14ac:dyDescent="0.25">
      <c r="A15" s="129" t="s">
        <v>310</v>
      </c>
      <c r="B15" s="130"/>
      <c r="C15" s="131"/>
      <c r="D15" s="132"/>
      <c r="E15" s="132"/>
      <c r="F15"/>
      <c r="G15"/>
      <c r="H15"/>
      <c r="I15"/>
      <c r="J15"/>
      <c r="K15"/>
      <c r="L15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</row>
    <row r="16" spans="1:27" ht="15.75" customHeight="1" x14ac:dyDescent="0.25">
      <c r="A16" s="127" t="s">
        <v>311</v>
      </c>
      <c r="B16" s="133" t="s">
        <v>41</v>
      </c>
      <c r="C16" s="134"/>
      <c r="D16" s="135">
        <f>SUM(D17:D19)</f>
        <v>0</v>
      </c>
      <c r="E16" s="135">
        <f>SUM(E17:E20)</f>
        <v>480369520</v>
      </c>
      <c r="F16"/>
      <c r="G16"/>
      <c r="H16"/>
      <c r="I16"/>
      <c r="J16"/>
      <c r="K16"/>
      <c r="L16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</row>
    <row r="17" spans="1:27" ht="15.75" customHeight="1" x14ac:dyDescent="0.25">
      <c r="A17" s="129" t="s">
        <v>312</v>
      </c>
      <c r="B17" s="130" t="s">
        <v>42</v>
      </c>
      <c r="C17" s="136" t="s">
        <v>43</v>
      </c>
      <c r="D17" s="132"/>
      <c r="E17" s="132">
        <v>14675636</v>
      </c>
      <c r="F17"/>
      <c r="G17"/>
      <c r="H17"/>
      <c r="I17"/>
      <c r="J17"/>
      <c r="K17"/>
      <c r="L17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</row>
    <row r="18" spans="1:27" ht="15.75" customHeight="1" x14ac:dyDescent="0.25">
      <c r="A18" s="129" t="s">
        <v>313</v>
      </c>
      <c r="B18" s="130" t="s">
        <v>44</v>
      </c>
      <c r="C18" s="131" t="s">
        <v>962</v>
      </c>
      <c r="D18" s="132"/>
      <c r="E18" s="132">
        <v>47880000</v>
      </c>
      <c r="F18"/>
      <c r="G18"/>
      <c r="H18"/>
      <c r="I18"/>
      <c r="J18"/>
      <c r="K18"/>
      <c r="L18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</row>
    <row r="19" spans="1:27" ht="15.75" customHeight="1" x14ac:dyDescent="0.25">
      <c r="A19" s="129" t="s">
        <v>314</v>
      </c>
      <c r="B19" s="130" t="s">
        <v>46</v>
      </c>
      <c r="C19" s="131" t="s">
        <v>47</v>
      </c>
      <c r="D19" s="132"/>
      <c r="E19" s="132"/>
      <c r="F19"/>
      <c r="G19"/>
      <c r="H19"/>
      <c r="I19"/>
      <c r="J19"/>
      <c r="K19"/>
      <c r="L19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</row>
    <row r="20" spans="1:27" ht="15.75" customHeight="1" x14ac:dyDescent="0.25">
      <c r="A20" s="129" t="s">
        <v>315</v>
      </c>
      <c r="B20" s="133" t="s">
        <v>959</v>
      </c>
      <c r="C20" s="131" t="s">
        <v>960</v>
      </c>
      <c r="D20" s="132"/>
      <c r="E20" s="132">
        <v>417813884</v>
      </c>
      <c r="F20"/>
      <c r="G20"/>
      <c r="H20"/>
      <c r="I20"/>
      <c r="J20"/>
      <c r="K20"/>
      <c r="L2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</row>
    <row r="21" spans="1:27" ht="15.75" customHeight="1" x14ac:dyDescent="0.25">
      <c r="A21" s="127" t="s">
        <v>316</v>
      </c>
      <c r="B21" s="133" t="s">
        <v>48</v>
      </c>
      <c r="C21" s="131"/>
      <c r="D21" s="135">
        <f>SUM(D22)</f>
        <v>545323329</v>
      </c>
      <c r="E21" s="135">
        <f>SUM(E22)</f>
        <v>140516916</v>
      </c>
      <c r="F21"/>
      <c r="G21"/>
      <c r="H21"/>
      <c r="I21"/>
      <c r="J21"/>
      <c r="K21"/>
      <c r="L21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</row>
    <row r="22" spans="1:27" ht="15.75" customHeight="1" x14ac:dyDescent="0.25">
      <c r="A22" s="129" t="s">
        <v>317</v>
      </c>
      <c r="B22" s="130" t="s">
        <v>49</v>
      </c>
      <c r="C22" s="131" t="s">
        <v>961</v>
      </c>
      <c r="D22" s="132">
        <v>545323329</v>
      </c>
      <c r="E22" s="132">
        <v>140516916</v>
      </c>
      <c r="F22"/>
      <c r="G22"/>
      <c r="H22"/>
      <c r="I22"/>
      <c r="J22"/>
      <c r="K22"/>
      <c r="L22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</row>
    <row r="23" spans="1:27" ht="15.75" customHeight="1" x14ac:dyDescent="0.25">
      <c r="A23" s="129" t="s">
        <v>318</v>
      </c>
      <c r="B23" s="130"/>
      <c r="C23" s="131"/>
      <c r="D23" s="132"/>
      <c r="E23" s="132"/>
      <c r="F23"/>
      <c r="G23"/>
      <c r="H23"/>
      <c r="I23"/>
      <c r="J23"/>
      <c r="K23"/>
      <c r="L23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</row>
    <row r="24" spans="1:27" ht="15.75" customHeight="1" x14ac:dyDescent="0.25">
      <c r="A24" s="127" t="s">
        <v>319</v>
      </c>
      <c r="B24" s="396" t="s">
        <v>50</v>
      </c>
      <c r="C24" s="397"/>
      <c r="D24" s="395">
        <f>SUM(D10+D16+D21)</f>
        <v>980485750</v>
      </c>
      <c r="E24" s="395">
        <f>SUM(E10+E16+E21)</f>
        <v>1059646080</v>
      </c>
      <c r="F24"/>
      <c r="G24"/>
      <c r="H24"/>
      <c r="I24"/>
      <c r="J24"/>
      <c r="K24"/>
      <c r="L24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</row>
    <row r="25" spans="1:27" ht="15.75" customHeight="1" x14ac:dyDescent="0.25">
      <c r="A25" s="129" t="s">
        <v>320</v>
      </c>
      <c r="B25" s="137"/>
      <c r="C25" s="137"/>
      <c r="D25" s="138"/>
      <c r="E25" s="138"/>
      <c r="F25"/>
      <c r="G25"/>
      <c r="H25"/>
      <c r="I25"/>
      <c r="J25"/>
      <c r="K25"/>
      <c r="L25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</row>
    <row r="26" spans="1:27" ht="15.75" customHeight="1" x14ac:dyDescent="0.25">
      <c r="A26" s="127" t="s">
        <v>321</v>
      </c>
      <c r="B26" s="493" t="s">
        <v>51</v>
      </c>
      <c r="C26" s="494"/>
      <c r="D26" s="395">
        <f>SUM(D27:D33)</f>
        <v>442161744</v>
      </c>
      <c r="E26" s="395">
        <f>SUM(E27:E33)</f>
        <v>499793037</v>
      </c>
      <c r="F26"/>
      <c r="G26"/>
      <c r="H26"/>
      <c r="I26"/>
      <c r="J26"/>
      <c r="K26"/>
      <c r="L26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</row>
    <row r="27" spans="1:27" ht="15.75" customHeight="1" x14ac:dyDescent="0.25">
      <c r="A27" s="129" t="s">
        <v>322</v>
      </c>
      <c r="B27" s="130" t="s">
        <v>52</v>
      </c>
      <c r="C27" s="131" t="s">
        <v>53</v>
      </c>
      <c r="D27" s="132">
        <v>198780186</v>
      </c>
      <c r="E27" s="132">
        <v>208521301</v>
      </c>
      <c r="F27"/>
      <c r="G27"/>
      <c r="H27"/>
      <c r="I27"/>
      <c r="J27"/>
      <c r="K27"/>
      <c r="L27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</row>
    <row r="28" spans="1:27" ht="15.75" customHeight="1" x14ac:dyDescent="0.25">
      <c r="A28" s="129" t="s">
        <v>323</v>
      </c>
      <c r="B28" s="130" t="s">
        <v>54</v>
      </c>
      <c r="C28" s="136" t="s">
        <v>55</v>
      </c>
      <c r="D28" s="132">
        <v>39025080</v>
      </c>
      <c r="E28" s="132">
        <v>40015876</v>
      </c>
      <c r="F28"/>
      <c r="G28"/>
      <c r="H28"/>
      <c r="I28"/>
      <c r="J28"/>
      <c r="K28"/>
      <c r="L28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</row>
    <row r="29" spans="1:27" ht="15.75" customHeight="1" x14ac:dyDescent="0.25">
      <c r="A29" s="129" t="s">
        <v>324</v>
      </c>
      <c r="B29" s="130" t="s">
        <v>56</v>
      </c>
      <c r="C29" s="131" t="s">
        <v>57</v>
      </c>
      <c r="D29" s="132">
        <v>180635780</v>
      </c>
      <c r="E29" s="132">
        <v>223983089</v>
      </c>
      <c r="F29"/>
      <c r="G29"/>
      <c r="H29"/>
      <c r="I29"/>
      <c r="J29"/>
      <c r="K29"/>
      <c r="L29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</row>
    <row r="30" spans="1:27" ht="15.75" customHeight="1" x14ac:dyDescent="0.25">
      <c r="A30" s="129" t="s">
        <v>325</v>
      </c>
      <c r="B30" s="130" t="s">
        <v>58</v>
      </c>
      <c r="C30" s="131" t="s">
        <v>59</v>
      </c>
      <c r="D30" s="132">
        <v>4628000</v>
      </c>
      <c r="E30" s="132">
        <v>4628000</v>
      </c>
      <c r="F30"/>
      <c r="G30"/>
      <c r="H30"/>
      <c r="I30"/>
      <c r="J30"/>
      <c r="K30"/>
      <c r="L3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</row>
    <row r="31" spans="1:27" ht="15.75" customHeight="1" x14ac:dyDescent="0.25">
      <c r="A31" s="129" t="s">
        <v>326</v>
      </c>
      <c r="B31" s="130" t="s">
        <v>60</v>
      </c>
      <c r="C31" s="131" t="s">
        <v>61</v>
      </c>
      <c r="D31" s="132">
        <v>6467000</v>
      </c>
      <c r="E31" s="393">
        <v>14787000</v>
      </c>
      <c r="F31"/>
      <c r="G31"/>
      <c r="H31"/>
      <c r="I31"/>
      <c r="J31"/>
      <c r="K31"/>
      <c r="L31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</row>
    <row r="32" spans="1:27" ht="15.75" customHeight="1" x14ac:dyDescent="0.25">
      <c r="A32" s="129"/>
      <c r="B32" s="130" t="s">
        <v>60</v>
      </c>
      <c r="C32" s="131" t="s">
        <v>932</v>
      </c>
      <c r="D32" s="132">
        <v>12625698</v>
      </c>
      <c r="E32" s="132">
        <v>7857771</v>
      </c>
      <c r="F32"/>
      <c r="G32"/>
      <c r="H32"/>
      <c r="I32"/>
      <c r="J32"/>
      <c r="K32"/>
      <c r="L32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</row>
    <row r="33" spans="1:27" ht="15.75" customHeight="1" x14ac:dyDescent="0.25">
      <c r="A33" s="129" t="s">
        <v>327</v>
      </c>
      <c r="B33" s="130"/>
      <c r="C33" s="131"/>
      <c r="D33" s="132"/>
      <c r="E33" s="132"/>
      <c r="F33"/>
      <c r="G33"/>
      <c r="H33"/>
      <c r="I33"/>
      <c r="J33"/>
      <c r="K33"/>
      <c r="L33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</row>
    <row r="34" spans="1:27" ht="15.75" customHeight="1" x14ac:dyDescent="0.25">
      <c r="A34" s="127" t="s">
        <v>328</v>
      </c>
      <c r="B34" s="139" t="s">
        <v>62</v>
      </c>
      <c r="C34" s="140"/>
      <c r="D34" s="135">
        <f>SUM(D35:D37)</f>
        <v>533901776</v>
      </c>
      <c r="E34" s="135">
        <f>SUM(E35:E37)</f>
        <v>552021032</v>
      </c>
      <c r="F34"/>
      <c r="G34"/>
      <c r="H34"/>
      <c r="I34"/>
      <c r="J34"/>
      <c r="K34"/>
      <c r="L34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</row>
    <row r="35" spans="1:27" ht="15.75" customHeight="1" x14ac:dyDescent="0.25">
      <c r="A35" s="129" t="s">
        <v>329</v>
      </c>
      <c r="B35" s="141" t="s">
        <v>63</v>
      </c>
      <c r="C35" s="131" t="s">
        <v>64</v>
      </c>
      <c r="D35" s="132">
        <v>24000000</v>
      </c>
      <c r="E35" s="132">
        <v>27133911</v>
      </c>
      <c r="F35"/>
      <c r="G35"/>
      <c r="H35"/>
      <c r="I35"/>
      <c r="J35"/>
      <c r="K35"/>
      <c r="L35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</row>
    <row r="36" spans="1:27" ht="15.75" customHeight="1" x14ac:dyDescent="0.25">
      <c r="A36" s="129" t="s">
        <v>330</v>
      </c>
      <c r="B36" s="141" t="s">
        <v>65</v>
      </c>
      <c r="C36" s="131" t="s">
        <v>66</v>
      </c>
      <c r="D36" s="132">
        <v>509901776</v>
      </c>
      <c r="E36" s="132">
        <v>524887121</v>
      </c>
      <c r="F36"/>
      <c r="G36"/>
      <c r="H36"/>
      <c r="I36"/>
      <c r="J36"/>
      <c r="K36"/>
      <c r="L36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</row>
    <row r="37" spans="1:27" ht="15.75" customHeight="1" x14ac:dyDescent="0.25">
      <c r="A37" s="129" t="s">
        <v>331</v>
      </c>
      <c r="B37" s="130" t="s">
        <v>67</v>
      </c>
      <c r="C37" s="136" t="s">
        <v>68</v>
      </c>
      <c r="D37" s="132"/>
      <c r="E37" s="132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</row>
    <row r="38" spans="1:27" ht="15.75" customHeight="1" x14ac:dyDescent="0.25">
      <c r="A38" s="129" t="s">
        <v>332</v>
      </c>
      <c r="B38" s="130"/>
      <c r="C38" s="136"/>
      <c r="D38" s="132"/>
      <c r="E38" s="132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</row>
    <row r="39" spans="1:27" ht="15.75" customHeight="1" x14ac:dyDescent="0.25">
      <c r="A39" s="127" t="s">
        <v>333</v>
      </c>
      <c r="B39" s="133" t="s">
        <v>69</v>
      </c>
      <c r="C39" s="136"/>
      <c r="D39" s="135">
        <f>SUM(D40)</f>
        <v>4422230</v>
      </c>
      <c r="E39" s="135">
        <f>SUM(E40)</f>
        <v>7832011</v>
      </c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</row>
    <row r="40" spans="1:27" ht="15.75" customHeight="1" x14ac:dyDescent="0.25">
      <c r="A40" s="129" t="s">
        <v>334</v>
      </c>
      <c r="B40" s="130" t="s">
        <v>70</v>
      </c>
      <c r="C40" s="136" t="s">
        <v>69</v>
      </c>
      <c r="D40" s="132">
        <v>4422230</v>
      </c>
      <c r="E40" s="132">
        <v>7832011</v>
      </c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</row>
    <row r="41" spans="1:27" ht="15.75" customHeight="1" x14ac:dyDescent="0.25">
      <c r="A41" s="129" t="s">
        <v>335</v>
      </c>
      <c r="B41" s="130"/>
      <c r="C41" s="136"/>
      <c r="D41" s="132"/>
      <c r="E41" s="132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</row>
    <row r="42" spans="1:27" ht="15.75" customHeight="1" x14ac:dyDescent="0.25">
      <c r="A42" s="127" t="s">
        <v>336</v>
      </c>
      <c r="B42" s="396" t="s">
        <v>71</v>
      </c>
      <c r="C42" s="397"/>
      <c r="D42" s="395">
        <f>SUM(D34,D26,D39)</f>
        <v>980485750</v>
      </c>
      <c r="E42" s="395">
        <f>SUM(E34,E26,E39)</f>
        <v>1059646080</v>
      </c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</row>
    <row r="43" spans="1:27" ht="15.75" customHeight="1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</row>
    <row r="44" spans="1:27" ht="15.75" customHeight="1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</row>
    <row r="45" spans="1:27" ht="15.75" customHeight="1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</row>
    <row r="46" spans="1:27" ht="15.75" customHeight="1" x14ac:dyDescent="0.25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</row>
    <row r="47" spans="1:27" ht="15.75" customHeight="1" x14ac:dyDescent="0.25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</row>
    <row r="48" spans="1:27" ht="15.75" customHeight="1" x14ac:dyDescent="0.25">
      <c r="B48" s="70"/>
      <c r="C48" s="70"/>
      <c r="D48" s="70"/>
      <c r="E48" s="70"/>
      <c r="F48" s="1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</row>
    <row r="49" spans="2:27" ht="15.75" customHeight="1" x14ac:dyDescent="0.25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</row>
    <row r="50" spans="2:27" ht="15.75" customHeight="1" x14ac:dyDescent="0.25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</row>
    <row r="51" spans="2:27" ht="15.75" customHeight="1" x14ac:dyDescent="0.25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</row>
    <row r="52" spans="2:27" ht="15.75" customHeight="1" x14ac:dyDescent="0.25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</row>
    <row r="53" spans="2:27" ht="15.75" customHeight="1" x14ac:dyDescent="0.25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</row>
    <row r="54" spans="2:27" ht="15.75" customHeight="1" x14ac:dyDescent="0.25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</row>
    <row r="55" spans="2:27" ht="15.75" customHeight="1" x14ac:dyDescent="0.25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</row>
    <row r="56" spans="2:27" ht="15.75" customHeight="1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</row>
    <row r="57" spans="2:27" ht="15.75" customHeight="1" x14ac:dyDescent="0.25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</row>
    <row r="58" spans="2:27" ht="15.75" customHeight="1" x14ac:dyDescent="0.25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</row>
    <row r="59" spans="2:27" ht="15.75" customHeight="1" x14ac:dyDescent="0.25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</row>
    <row r="60" spans="2:27" ht="15.75" customHeight="1" x14ac:dyDescent="0.25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</row>
    <row r="61" spans="2:27" ht="15.75" customHeight="1" x14ac:dyDescent="0.25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</row>
    <row r="62" spans="2:27" ht="15.75" customHeight="1" x14ac:dyDescent="0.25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</row>
    <row r="63" spans="2:27" ht="15.75" customHeight="1" x14ac:dyDescent="0.25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</row>
    <row r="64" spans="2:27" ht="15.75" customHeight="1" x14ac:dyDescent="0.25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</row>
    <row r="65" spans="2:27" ht="15.75" customHeight="1" x14ac:dyDescent="0.25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</row>
    <row r="66" spans="2:27" ht="15.75" customHeight="1" x14ac:dyDescent="0.25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</row>
    <row r="67" spans="2:27" ht="15.75" customHeight="1" x14ac:dyDescent="0.25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</row>
    <row r="68" spans="2:27" ht="15.75" customHeight="1" x14ac:dyDescent="0.25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</row>
    <row r="69" spans="2:27" ht="15.75" customHeight="1" x14ac:dyDescent="0.25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</row>
    <row r="70" spans="2:27" ht="15.75" customHeight="1" x14ac:dyDescent="0.25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</row>
    <row r="71" spans="2:27" ht="15.75" customHeight="1" x14ac:dyDescent="0.25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</row>
    <row r="72" spans="2:27" ht="15.75" customHeight="1" x14ac:dyDescent="0.25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</row>
    <row r="73" spans="2:27" ht="15.75" customHeight="1" x14ac:dyDescent="0.25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</row>
    <row r="74" spans="2:27" ht="15.75" customHeight="1" x14ac:dyDescent="0.25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</row>
    <row r="75" spans="2:27" ht="15.75" customHeight="1" x14ac:dyDescent="0.25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</row>
    <row r="76" spans="2:27" ht="15.75" customHeight="1" x14ac:dyDescent="0.25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</row>
    <row r="77" spans="2:27" ht="15.75" customHeight="1" x14ac:dyDescent="0.25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</row>
    <row r="78" spans="2:27" ht="15.75" customHeight="1" x14ac:dyDescent="0.25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</row>
    <row r="79" spans="2:27" ht="15.75" customHeight="1" x14ac:dyDescent="0.25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</row>
    <row r="80" spans="2:27" ht="15.75" customHeight="1" x14ac:dyDescent="0.25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</row>
    <row r="81" spans="2:27" ht="15.75" customHeight="1" x14ac:dyDescent="0.25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</row>
    <row r="82" spans="2:27" ht="15.75" customHeight="1" x14ac:dyDescent="0.25"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</row>
    <row r="83" spans="2:27" ht="15.75" customHeight="1" x14ac:dyDescent="0.25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</row>
    <row r="84" spans="2:27" ht="15.75" customHeight="1" x14ac:dyDescent="0.25"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</row>
    <row r="85" spans="2:27" ht="15.75" customHeight="1" x14ac:dyDescent="0.25"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</row>
    <row r="86" spans="2:27" ht="15.75" customHeight="1" x14ac:dyDescent="0.25"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</row>
    <row r="87" spans="2:27" ht="15.75" customHeight="1" x14ac:dyDescent="0.25"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</row>
    <row r="88" spans="2:27" ht="15.75" customHeight="1" x14ac:dyDescent="0.25"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</row>
    <row r="89" spans="2:27" ht="15.75" customHeight="1" x14ac:dyDescent="0.25"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</row>
    <row r="90" spans="2:27" ht="15.75" customHeight="1" x14ac:dyDescent="0.25"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</row>
    <row r="91" spans="2:27" ht="15.75" customHeight="1" x14ac:dyDescent="0.25"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</row>
    <row r="92" spans="2:27" ht="15.75" customHeight="1" x14ac:dyDescent="0.25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</row>
    <row r="93" spans="2:27" ht="15.75" customHeight="1" x14ac:dyDescent="0.25"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</row>
    <row r="94" spans="2:27" ht="15.75" customHeight="1" x14ac:dyDescent="0.25"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</row>
    <row r="95" spans="2:27" ht="15.75" customHeight="1" x14ac:dyDescent="0.25"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</row>
    <row r="96" spans="2:27" ht="15.75" customHeight="1" x14ac:dyDescent="0.25"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</row>
    <row r="97" spans="2:27" ht="15.75" customHeight="1" x14ac:dyDescent="0.25"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</row>
    <row r="98" spans="2:27" ht="15.75" customHeight="1" x14ac:dyDescent="0.25"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</row>
    <row r="99" spans="2:27" ht="15.75" customHeight="1" x14ac:dyDescent="0.25"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</row>
    <row r="100" spans="2:27" ht="15.75" customHeight="1" x14ac:dyDescent="0.25"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</row>
    <row r="101" spans="2:27" ht="15.75" customHeight="1" x14ac:dyDescent="0.25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</row>
    <row r="102" spans="2:27" ht="15.75" customHeight="1" x14ac:dyDescent="0.25"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</row>
    <row r="103" spans="2:27" ht="15.75" customHeight="1" x14ac:dyDescent="0.25"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</row>
    <row r="104" spans="2:27" ht="15.75" customHeight="1" x14ac:dyDescent="0.25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</row>
    <row r="105" spans="2:27" ht="15.75" customHeight="1" x14ac:dyDescent="0.25"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</row>
    <row r="106" spans="2:27" ht="15.75" customHeight="1" x14ac:dyDescent="0.25"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</row>
    <row r="107" spans="2:27" ht="15.75" customHeight="1" x14ac:dyDescent="0.25"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</row>
    <row r="108" spans="2:27" ht="15.75" customHeight="1" x14ac:dyDescent="0.25"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</row>
    <row r="109" spans="2:27" ht="15.75" customHeight="1" x14ac:dyDescent="0.25"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</row>
    <row r="110" spans="2:27" ht="15.75" customHeight="1" x14ac:dyDescent="0.25"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</row>
    <row r="111" spans="2:27" ht="15.75" customHeight="1" x14ac:dyDescent="0.25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</row>
    <row r="112" spans="2:27" ht="15.75" customHeight="1" x14ac:dyDescent="0.25"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</row>
    <row r="113" spans="2:27" ht="15.75" customHeight="1" x14ac:dyDescent="0.25"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</row>
    <row r="114" spans="2:27" ht="15.75" customHeight="1" x14ac:dyDescent="0.25"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</row>
    <row r="115" spans="2:27" ht="15.75" customHeight="1" x14ac:dyDescent="0.25"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</row>
    <row r="116" spans="2:27" ht="15.75" customHeight="1" x14ac:dyDescent="0.25"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</row>
    <row r="117" spans="2:27" ht="15.75" customHeight="1" x14ac:dyDescent="0.25"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</row>
    <row r="118" spans="2:27" ht="15.75" customHeight="1" x14ac:dyDescent="0.25"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</row>
    <row r="119" spans="2:27" ht="15.75" customHeight="1" x14ac:dyDescent="0.25"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</row>
    <row r="120" spans="2:27" ht="15.75" customHeight="1" x14ac:dyDescent="0.25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</row>
    <row r="121" spans="2:27" ht="15.75" customHeight="1" x14ac:dyDescent="0.25"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</row>
    <row r="122" spans="2:27" ht="15.75" customHeight="1" x14ac:dyDescent="0.25"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</row>
    <row r="123" spans="2:27" ht="15.75" customHeight="1" x14ac:dyDescent="0.25"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</row>
    <row r="124" spans="2:27" ht="15.75" customHeight="1" x14ac:dyDescent="0.25"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</row>
    <row r="125" spans="2:27" ht="15.75" customHeight="1" x14ac:dyDescent="0.25"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</row>
    <row r="126" spans="2:27" ht="15.75" customHeight="1" x14ac:dyDescent="0.25"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</row>
    <row r="127" spans="2:27" ht="15.75" customHeight="1" x14ac:dyDescent="0.25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</row>
    <row r="128" spans="2:27" ht="15.75" customHeight="1" x14ac:dyDescent="0.25"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</row>
    <row r="129" spans="2:27" ht="15.75" customHeight="1" x14ac:dyDescent="0.25"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</row>
    <row r="130" spans="2:27" ht="15.75" customHeight="1" x14ac:dyDescent="0.25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</row>
    <row r="131" spans="2:27" ht="15.75" customHeight="1" x14ac:dyDescent="0.25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</row>
    <row r="132" spans="2:27" ht="15.75" customHeight="1" x14ac:dyDescent="0.25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</row>
    <row r="133" spans="2:27" ht="15.75" customHeight="1" x14ac:dyDescent="0.25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</row>
    <row r="134" spans="2:27" ht="15.75" customHeight="1" x14ac:dyDescent="0.25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</row>
    <row r="135" spans="2:27" ht="15.75" customHeight="1" x14ac:dyDescent="0.25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</row>
    <row r="136" spans="2:27" ht="15.75" customHeight="1" x14ac:dyDescent="0.25"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</row>
    <row r="137" spans="2:27" ht="15.75" customHeight="1" x14ac:dyDescent="0.25"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</row>
    <row r="138" spans="2:27" ht="15.75" customHeight="1" x14ac:dyDescent="0.25"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</row>
    <row r="139" spans="2:27" ht="15.75" customHeight="1" x14ac:dyDescent="0.25"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</row>
    <row r="140" spans="2:27" ht="15.75" customHeight="1" x14ac:dyDescent="0.25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</row>
    <row r="141" spans="2:27" ht="15.75" customHeight="1" x14ac:dyDescent="0.25"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</row>
    <row r="142" spans="2:27" ht="15.75" customHeight="1" x14ac:dyDescent="0.25"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</row>
    <row r="143" spans="2:27" ht="15.75" customHeight="1" x14ac:dyDescent="0.25"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</row>
    <row r="144" spans="2:27" ht="15.75" customHeight="1" x14ac:dyDescent="0.25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</row>
    <row r="145" spans="2:27" ht="15.75" customHeight="1" x14ac:dyDescent="0.25"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</row>
    <row r="146" spans="2:27" ht="15.75" customHeight="1" x14ac:dyDescent="0.25"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</row>
    <row r="147" spans="2:27" ht="15.75" customHeight="1" x14ac:dyDescent="0.25"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</row>
    <row r="148" spans="2:27" ht="15.75" customHeight="1" x14ac:dyDescent="0.25"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</row>
    <row r="149" spans="2:27" ht="15.75" customHeight="1" x14ac:dyDescent="0.25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</row>
    <row r="150" spans="2:27" ht="15.75" customHeight="1" x14ac:dyDescent="0.25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</row>
    <row r="151" spans="2:27" ht="15.75" customHeight="1" x14ac:dyDescent="0.25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</row>
    <row r="152" spans="2:27" ht="15.75" customHeight="1" x14ac:dyDescent="0.25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</row>
    <row r="153" spans="2:27" ht="15.75" customHeight="1" x14ac:dyDescent="0.25"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</row>
    <row r="154" spans="2:27" ht="15.75" customHeight="1" x14ac:dyDescent="0.25"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</row>
    <row r="155" spans="2:27" ht="15.75" customHeight="1" x14ac:dyDescent="0.25"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</row>
    <row r="156" spans="2:27" ht="15.75" customHeight="1" x14ac:dyDescent="0.25"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</row>
    <row r="157" spans="2:27" ht="15.75" customHeight="1" x14ac:dyDescent="0.25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</row>
    <row r="158" spans="2:27" ht="15.75" customHeight="1" x14ac:dyDescent="0.25"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</row>
    <row r="159" spans="2:27" ht="15.75" customHeight="1" x14ac:dyDescent="0.25"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</row>
    <row r="160" spans="2:27" ht="15.75" customHeight="1" x14ac:dyDescent="0.25"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</row>
    <row r="161" spans="2:27" ht="15.75" customHeight="1" x14ac:dyDescent="0.25"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</row>
    <row r="162" spans="2:27" ht="15.75" customHeight="1" x14ac:dyDescent="0.25"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</row>
    <row r="163" spans="2:27" ht="15.75" customHeight="1" x14ac:dyDescent="0.25"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</row>
    <row r="164" spans="2:27" ht="15.75" customHeight="1" x14ac:dyDescent="0.25"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</row>
    <row r="165" spans="2:27" ht="15.75" customHeight="1" x14ac:dyDescent="0.25"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</row>
    <row r="166" spans="2:27" ht="15.75" customHeight="1" x14ac:dyDescent="0.25"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</row>
    <row r="167" spans="2:27" ht="15.75" customHeight="1" x14ac:dyDescent="0.25"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</row>
    <row r="168" spans="2:27" ht="15.75" customHeight="1" x14ac:dyDescent="0.25"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</row>
    <row r="169" spans="2:27" ht="15.75" customHeight="1" x14ac:dyDescent="0.25"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</row>
    <row r="170" spans="2:27" ht="15.75" customHeight="1" x14ac:dyDescent="0.25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</row>
    <row r="171" spans="2:27" ht="15.75" customHeight="1" x14ac:dyDescent="0.25"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</row>
    <row r="172" spans="2:27" ht="15.75" customHeight="1" x14ac:dyDescent="0.25"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</row>
    <row r="173" spans="2:27" ht="15.75" customHeight="1" x14ac:dyDescent="0.25"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</row>
    <row r="174" spans="2:27" ht="15.75" customHeight="1" x14ac:dyDescent="0.25"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</row>
    <row r="175" spans="2:27" ht="15.75" customHeight="1" x14ac:dyDescent="0.25"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</row>
    <row r="176" spans="2:27" ht="15.75" customHeight="1" x14ac:dyDescent="0.25"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</row>
    <row r="177" spans="2:27" ht="15.75" customHeight="1" x14ac:dyDescent="0.25"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</row>
    <row r="178" spans="2:27" ht="15.75" customHeight="1" x14ac:dyDescent="0.25"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</row>
    <row r="179" spans="2:27" ht="15.75" customHeight="1" x14ac:dyDescent="0.25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</row>
    <row r="180" spans="2:27" ht="15.75" customHeight="1" x14ac:dyDescent="0.25"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</row>
    <row r="181" spans="2:27" ht="15.75" customHeight="1" x14ac:dyDescent="0.25"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</row>
    <row r="182" spans="2:27" ht="15.75" customHeight="1" x14ac:dyDescent="0.25"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</row>
    <row r="183" spans="2:27" ht="15.75" customHeight="1" x14ac:dyDescent="0.25"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</row>
    <row r="184" spans="2:27" ht="15.75" customHeight="1" x14ac:dyDescent="0.25"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</row>
    <row r="185" spans="2:27" ht="15.75" customHeight="1" x14ac:dyDescent="0.25"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</row>
    <row r="186" spans="2:27" ht="15.75" customHeight="1" x14ac:dyDescent="0.25"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</row>
    <row r="187" spans="2:27" ht="15.75" customHeight="1" x14ac:dyDescent="0.25"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</row>
    <row r="188" spans="2:27" ht="15.75" customHeight="1" x14ac:dyDescent="0.25"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</row>
    <row r="189" spans="2:27" ht="15.75" customHeight="1" x14ac:dyDescent="0.25"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</row>
    <row r="190" spans="2:27" ht="15.75" customHeight="1" x14ac:dyDescent="0.25"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</row>
    <row r="191" spans="2:27" ht="15.75" customHeight="1" x14ac:dyDescent="0.25"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</row>
    <row r="192" spans="2:27" ht="15.75" customHeight="1" x14ac:dyDescent="0.25"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</row>
    <row r="193" spans="2:27" ht="15.75" customHeight="1" x14ac:dyDescent="0.25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</row>
    <row r="194" spans="2:27" ht="15.75" customHeight="1" x14ac:dyDescent="0.25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</row>
    <row r="195" spans="2:27" ht="15.75" customHeight="1" x14ac:dyDescent="0.25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</row>
    <row r="196" spans="2:27" ht="15.75" customHeight="1" x14ac:dyDescent="0.25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</row>
    <row r="197" spans="2:27" ht="15.75" customHeight="1" x14ac:dyDescent="0.25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</row>
    <row r="198" spans="2:27" ht="15.75" customHeight="1" x14ac:dyDescent="0.25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</row>
    <row r="199" spans="2:27" ht="15.75" customHeight="1" x14ac:dyDescent="0.25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</row>
    <row r="200" spans="2:27" ht="15.75" customHeight="1" x14ac:dyDescent="0.25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</row>
    <row r="201" spans="2:27" ht="15.75" customHeight="1" x14ac:dyDescent="0.25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</row>
    <row r="202" spans="2:27" ht="15.75" customHeight="1" x14ac:dyDescent="0.25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</row>
    <row r="203" spans="2:27" ht="15.75" customHeight="1" x14ac:dyDescent="0.25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</row>
    <row r="204" spans="2:27" ht="15.75" customHeight="1" x14ac:dyDescent="0.25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</row>
    <row r="205" spans="2:27" ht="15.75" customHeight="1" x14ac:dyDescent="0.25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</row>
    <row r="206" spans="2:27" ht="15.75" customHeight="1" x14ac:dyDescent="0.25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</row>
    <row r="207" spans="2:27" ht="15.75" customHeight="1" x14ac:dyDescent="0.25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</row>
    <row r="208" spans="2:27" ht="15.75" customHeight="1" x14ac:dyDescent="0.25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</row>
    <row r="209" spans="2:27" ht="15.75" customHeight="1" x14ac:dyDescent="0.25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</row>
    <row r="210" spans="2:27" ht="15.75" customHeight="1" x14ac:dyDescent="0.25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</row>
    <row r="211" spans="2:27" ht="15.75" customHeight="1" x14ac:dyDescent="0.25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</row>
    <row r="212" spans="2:27" ht="15.75" customHeight="1" x14ac:dyDescent="0.25"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</row>
    <row r="213" spans="2:27" ht="15.75" customHeight="1" x14ac:dyDescent="0.25"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</row>
    <row r="214" spans="2:27" ht="15.75" customHeight="1" x14ac:dyDescent="0.25"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</row>
    <row r="215" spans="2:27" ht="15.75" customHeight="1" x14ac:dyDescent="0.25"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</row>
    <row r="216" spans="2:27" ht="15.75" customHeight="1" x14ac:dyDescent="0.25"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</row>
    <row r="217" spans="2:27" ht="15.75" customHeight="1" x14ac:dyDescent="0.25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</row>
    <row r="218" spans="2:27" ht="15.75" customHeight="1" x14ac:dyDescent="0.25"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</row>
    <row r="219" spans="2:27" ht="15.75" customHeight="1" x14ac:dyDescent="0.25"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</row>
    <row r="220" spans="2:27" ht="15.75" customHeight="1" x14ac:dyDescent="0.25"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</row>
    <row r="221" spans="2:27" ht="15.75" customHeight="1" x14ac:dyDescent="0.25"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</row>
    <row r="222" spans="2:27" ht="15.75" customHeight="1" x14ac:dyDescent="0.25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</row>
    <row r="223" spans="2:27" ht="15.75" customHeight="1" x14ac:dyDescent="0.25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</row>
    <row r="224" spans="2:27" ht="15.75" customHeight="1" x14ac:dyDescent="0.25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</row>
    <row r="225" spans="2:27" ht="15.75" customHeight="1" x14ac:dyDescent="0.25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</row>
    <row r="226" spans="2:27" ht="15.75" customHeight="1" x14ac:dyDescent="0.25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</row>
    <row r="227" spans="2:27" ht="15.75" customHeight="1" x14ac:dyDescent="0.25"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</row>
    <row r="228" spans="2:27" ht="15.75" customHeight="1" x14ac:dyDescent="0.25"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</row>
    <row r="229" spans="2:27" ht="15.75" customHeight="1" x14ac:dyDescent="0.25"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</row>
    <row r="230" spans="2:27" ht="15.75" customHeight="1" x14ac:dyDescent="0.25"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</row>
    <row r="231" spans="2:27" ht="15.75" customHeight="1" x14ac:dyDescent="0.25"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</row>
    <row r="232" spans="2:27" ht="15.75" customHeight="1" x14ac:dyDescent="0.25"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</row>
    <row r="233" spans="2:27" ht="15.75" customHeight="1" x14ac:dyDescent="0.25"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</row>
    <row r="234" spans="2:27" ht="15.75" customHeight="1" x14ac:dyDescent="0.25"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</row>
    <row r="235" spans="2:27" ht="15.75" customHeight="1" x14ac:dyDescent="0.25"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</row>
    <row r="236" spans="2:27" ht="15.75" customHeight="1" x14ac:dyDescent="0.25"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</row>
    <row r="237" spans="2:27" ht="15.75" customHeight="1" x14ac:dyDescent="0.25"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</row>
    <row r="238" spans="2:27" ht="15.75" customHeight="1" x14ac:dyDescent="0.25"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</row>
    <row r="239" spans="2:27" ht="15.75" customHeight="1" x14ac:dyDescent="0.25"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</row>
    <row r="240" spans="2:27" ht="15.75" customHeight="1" x14ac:dyDescent="0.25"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</row>
    <row r="241" spans="2:27" ht="15.75" customHeight="1" x14ac:dyDescent="0.25"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</row>
    <row r="242" spans="2:27" ht="15.75" customHeight="1" x14ac:dyDescent="0.25"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</row>
    <row r="243" spans="2:27" ht="15.75" customHeight="1" x14ac:dyDescent="0.25"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</row>
    <row r="244" spans="2:27" ht="15.75" customHeight="1" x14ac:dyDescent="0.25"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</row>
    <row r="245" spans="2:27" ht="15.75" customHeight="1" x14ac:dyDescent="0.25"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</row>
    <row r="246" spans="2:27" ht="15.75" customHeight="1" x14ac:dyDescent="0.25"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</row>
    <row r="247" spans="2:27" ht="15.75" customHeight="1" x14ac:dyDescent="0.25"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</row>
    <row r="248" spans="2:27" ht="15.75" customHeight="1" x14ac:dyDescent="0.25"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</row>
    <row r="249" spans="2:27" ht="15.75" customHeight="1" x14ac:dyDescent="0.25"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</row>
    <row r="250" spans="2:27" ht="15.75" customHeight="1" x14ac:dyDescent="0.25"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</row>
    <row r="251" spans="2:27" ht="15.75" customHeight="1" x14ac:dyDescent="0.25"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</row>
    <row r="252" spans="2:27" ht="15.75" customHeight="1" x14ac:dyDescent="0.25"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</row>
    <row r="253" spans="2:27" ht="15.75" customHeight="1" x14ac:dyDescent="0.25"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</row>
    <row r="254" spans="2:27" ht="15.75" customHeight="1" x14ac:dyDescent="0.25"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</row>
    <row r="255" spans="2:27" ht="15.75" customHeight="1" x14ac:dyDescent="0.25"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</row>
    <row r="256" spans="2:27" ht="15.75" customHeight="1" x14ac:dyDescent="0.25"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</row>
    <row r="257" spans="2:27" ht="15.75" customHeight="1" x14ac:dyDescent="0.25"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</row>
    <row r="258" spans="2:27" ht="15.75" customHeight="1" x14ac:dyDescent="0.25"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</row>
    <row r="259" spans="2:27" ht="15.75" customHeight="1" x14ac:dyDescent="0.25"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</row>
    <row r="260" spans="2:27" ht="15.75" customHeight="1" x14ac:dyDescent="0.25"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</row>
    <row r="261" spans="2:27" ht="15.75" customHeight="1" x14ac:dyDescent="0.25"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</row>
    <row r="262" spans="2:27" ht="15.75" customHeight="1" x14ac:dyDescent="0.25"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</row>
    <row r="263" spans="2:27" ht="15.75" customHeight="1" x14ac:dyDescent="0.25"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</row>
    <row r="264" spans="2:27" ht="15.75" customHeight="1" x14ac:dyDescent="0.25"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</row>
    <row r="265" spans="2:27" ht="15.75" customHeight="1" x14ac:dyDescent="0.25"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</row>
    <row r="266" spans="2:27" ht="15.75" customHeight="1" x14ac:dyDescent="0.25"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</row>
    <row r="267" spans="2:27" ht="15.75" customHeight="1" x14ac:dyDescent="0.25"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</row>
    <row r="268" spans="2:27" ht="15.75" customHeight="1" x14ac:dyDescent="0.25"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</row>
    <row r="269" spans="2:27" ht="15.75" customHeight="1" x14ac:dyDescent="0.25"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</row>
    <row r="270" spans="2:27" ht="15.75" customHeight="1" x14ac:dyDescent="0.25"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</row>
    <row r="271" spans="2:27" ht="15.75" customHeight="1" x14ac:dyDescent="0.25"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</row>
    <row r="272" spans="2:27" ht="15.75" customHeight="1" x14ac:dyDescent="0.25"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</row>
    <row r="273" spans="2:27" ht="15.75" customHeight="1" x14ac:dyDescent="0.25"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</row>
    <row r="274" spans="2:27" ht="15.75" customHeight="1" x14ac:dyDescent="0.25"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</row>
    <row r="275" spans="2:27" ht="15.75" customHeight="1" x14ac:dyDescent="0.25"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</row>
    <row r="276" spans="2:27" ht="15.75" customHeight="1" x14ac:dyDescent="0.25"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</row>
    <row r="277" spans="2:27" ht="15.75" customHeight="1" x14ac:dyDescent="0.25"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</row>
    <row r="278" spans="2:27" ht="15.75" customHeight="1" x14ac:dyDescent="0.25"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</row>
    <row r="279" spans="2:27" ht="15.75" customHeight="1" x14ac:dyDescent="0.25"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</row>
    <row r="280" spans="2:27" ht="15.75" customHeight="1" x14ac:dyDescent="0.25"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</row>
    <row r="281" spans="2:27" ht="15.75" customHeight="1" x14ac:dyDescent="0.25"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</row>
    <row r="282" spans="2:27" ht="15.75" customHeight="1" x14ac:dyDescent="0.25"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</row>
    <row r="283" spans="2:27" ht="15.75" customHeight="1" x14ac:dyDescent="0.25"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</row>
    <row r="284" spans="2:27" ht="15.75" customHeight="1" x14ac:dyDescent="0.25"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</row>
    <row r="285" spans="2:27" ht="15.75" customHeight="1" x14ac:dyDescent="0.25"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</row>
    <row r="286" spans="2:27" ht="15.75" customHeight="1" x14ac:dyDescent="0.25"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</row>
    <row r="287" spans="2:27" ht="15.75" customHeight="1" x14ac:dyDescent="0.25"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</row>
    <row r="288" spans="2:27" ht="15.75" customHeight="1" x14ac:dyDescent="0.25"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</row>
    <row r="289" spans="2:27" ht="15.75" customHeight="1" x14ac:dyDescent="0.25"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</row>
    <row r="290" spans="2:27" ht="15.75" customHeight="1" x14ac:dyDescent="0.25"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</row>
    <row r="291" spans="2:27" ht="15.75" customHeight="1" x14ac:dyDescent="0.25"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</row>
    <row r="292" spans="2:27" ht="15.75" customHeight="1" x14ac:dyDescent="0.25"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</row>
    <row r="293" spans="2:27" ht="15.75" customHeight="1" x14ac:dyDescent="0.25"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</row>
    <row r="294" spans="2:27" ht="15.75" customHeight="1" x14ac:dyDescent="0.25"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</row>
    <row r="295" spans="2:27" ht="15.75" customHeight="1" x14ac:dyDescent="0.25"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</row>
    <row r="296" spans="2:27" ht="15.75" customHeight="1" x14ac:dyDescent="0.25"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</row>
    <row r="297" spans="2:27" ht="15.75" customHeight="1" x14ac:dyDescent="0.25"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</row>
    <row r="298" spans="2:27" ht="15.75" customHeight="1" x14ac:dyDescent="0.25"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</row>
    <row r="299" spans="2:27" ht="15.75" customHeight="1" x14ac:dyDescent="0.25"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</row>
    <row r="300" spans="2:27" ht="15.75" customHeight="1" x14ac:dyDescent="0.25"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</row>
    <row r="301" spans="2:27" ht="15.75" customHeight="1" x14ac:dyDescent="0.25"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</row>
    <row r="302" spans="2:27" ht="15.75" customHeight="1" x14ac:dyDescent="0.25"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</row>
    <row r="303" spans="2:27" ht="15.75" customHeight="1" x14ac:dyDescent="0.25"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</row>
    <row r="304" spans="2:27" ht="15.75" customHeight="1" x14ac:dyDescent="0.25"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</row>
    <row r="305" spans="2:27" ht="15.75" customHeight="1" x14ac:dyDescent="0.25"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</row>
    <row r="306" spans="2:27" ht="15.75" customHeight="1" x14ac:dyDescent="0.25"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</row>
    <row r="307" spans="2:27" ht="15.75" customHeight="1" x14ac:dyDescent="0.25"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</row>
    <row r="308" spans="2:27" ht="15.75" customHeight="1" x14ac:dyDescent="0.25"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</row>
    <row r="309" spans="2:27" ht="15.75" customHeight="1" x14ac:dyDescent="0.25"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</row>
    <row r="310" spans="2:27" ht="15.75" customHeight="1" x14ac:dyDescent="0.25"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</row>
    <row r="311" spans="2:27" ht="15.75" customHeight="1" x14ac:dyDescent="0.25"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</row>
    <row r="312" spans="2:27" ht="15.75" customHeight="1" x14ac:dyDescent="0.25"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</row>
    <row r="313" spans="2:27" ht="15.75" customHeight="1" x14ac:dyDescent="0.25"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0"/>
    </row>
    <row r="314" spans="2:27" ht="15.75" customHeight="1" x14ac:dyDescent="0.25"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0"/>
    </row>
    <row r="315" spans="2:27" ht="15.75" customHeight="1" x14ac:dyDescent="0.25"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</row>
    <row r="316" spans="2:27" ht="15.75" customHeight="1" x14ac:dyDescent="0.25"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0"/>
    </row>
    <row r="317" spans="2:27" ht="15.75" customHeight="1" x14ac:dyDescent="0.25"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0"/>
    </row>
    <row r="318" spans="2:27" ht="15.75" customHeight="1" x14ac:dyDescent="0.25"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0"/>
    </row>
    <row r="319" spans="2:27" ht="15.75" customHeight="1" x14ac:dyDescent="0.25"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0"/>
    </row>
    <row r="320" spans="2:27" ht="15.75" customHeight="1" x14ac:dyDescent="0.25"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  <c r="AA320" s="70"/>
    </row>
    <row r="321" spans="2:27" ht="15.75" customHeight="1" x14ac:dyDescent="0.25"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  <c r="AA321" s="70"/>
    </row>
    <row r="322" spans="2:27" ht="15.75" customHeight="1" x14ac:dyDescent="0.25"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</row>
    <row r="323" spans="2:27" ht="15.75" customHeight="1" x14ac:dyDescent="0.25"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</row>
    <row r="324" spans="2:27" ht="15.75" customHeight="1" x14ac:dyDescent="0.25"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</row>
    <row r="325" spans="2:27" ht="15.75" customHeight="1" x14ac:dyDescent="0.25"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</row>
    <row r="326" spans="2:27" ht="15.75" customHeight="1" x14ac:dyDescent="0.25"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0"/>
    </row>
    <row r="327" spans="2:27" ht="15.75" customHeight="1" x14ac:dyDescent="0.25"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  <c r="AA327" s="70"/>
    </row>
    <row r="328" spans="2:27" ht="15.75" customHeight="1" x14ac:dyDescent="0.25"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  <c r="AA328" s="70"/>
    </row>
    <row r="329" spans="2:27" ht="15.75" customHeight="1" x14ac:dyDescent="0.25"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0"/>
    </row>
    <row r="330" spans="2:27" ht="15.75" customHeight="1" x14ac:dyDescent="0.25"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0"/>
    </row>
    <row r="331" spans="2:27" ht="15.75" customHeight="1" x14ac:dyDescent="0.25"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0"/>
    </row>
    <row r="332" spans="2:27" ht="15.75" customHeight="1" x14ac:dyDescent="0.25"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  <c r="AA332" s="70"/>
    </row>
    <row r="333" spans="2:27" ht="15.75" customHeight="1" x14ac:dyDescent="0.25"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  <c r="AA333" s="70"/>
    </row>
    <row r="334" spans="2:27" ht="15.75" customHeight="1" x14ac:dyDescent="0.25"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0"/>
    </row>
    <row r="335" spans="2:27" ht="15.75" customHeight="1" x14ac:dyDescent="0.25"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  <c r="AA335" s="70"/>
    </row>
    <row r="336" spans="2:27" ht="15.75" customHeight="1" x14ac:dyDescent="0.25"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0"/>
    </row>
    <row r="337" spans="2:27" ht="15.75" customHeight="1" x14ac:dyDescent="0.25"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  <c r="AA337" s="70"/>
    </row>
    <row r="338" spans="2:27" ht="15.75" customHeight="1" x14ac:dyDescent="0.25"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0"/>
    </row>
    <row r="339" spans="2:27" ht="15.75" customHeight="1" x14ac:dyDescent="0.25"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70"/>
    </row>
    <row r="340" spans="2:27" ht="15.75" customHeight="1" x14ac:dyDescent="0.25"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0"/>
    </row>
    <row r="341" spans="2:27" ht="15.75" customHeight="1" x14ac:dyDescent="0.25"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</row>
    <row r="342" spans="2:27" ht="15.75" customHeight="1" x14ac:dyDescent="0.25"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</row>
    <row r="343" spans="2:27" ht="15.75" customHeight="1" x14ac:dyDescent="0.25"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0"/>
    </row>
    <row r="344" spans="2:27" ht="15.75" customHeight="1" x14ac:dyDescent="0.25"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</row>
    <row r="345" spans="2:27" ht="15.75" customHeight="1" x14ac:dyDescent="0.25"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</row>
    <row r="346" spans="2:27" ht="15.75" customHeight="1" x14ac:dyDescent="0.25"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0"/>
    </row>
    <row r="347" spans="2:27" ht="15.75" customHeight="1" x14ac:dyDescent="0.25"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  <c r="AA347" s="70"/>
    </row>
    <row r="348" spans="2:27" ht="15.75" customHeight="1" x14ac:dyDescent="0.25"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0"/>
    </row>
    <row r="349" spans="2:27" ht="15.75" customHeight="1" x14ac:dyDescent="0.25"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  <c r="AA349" s="70"/>
    </row>
    <row r="350" spans="2:27" ht="15.75" customHeight="1" x14ac:dyDescent="0.25"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  <c r="AA350" s="70"/>
    </row>
    <row r="351" spans="2:27" ht="15.75" customHeight="1" x14ac:dyDescent="0.25"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  <c r="AA351" s="70"/>
    </row>
    <row r="352" spans="2:27" ht="15.75" customHeight="1" x14ac:dyDescent="0.25"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0"/>
    </row>
    <row r="353" spans="2:27" ht="15.75" customHeight="1" x14ac:dyDescent="0.25"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  <c r="AA353" s="70"/>
    </row>
    <row r="354" spans="2:27" ht="15.75" customHeight="1" x14ac:dyDescent="0.25"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  <c r="AA354" s="70"/>
    </row>
    <row r="355" spans="2:27" ht="15.75" customHeight="1" x14ac:dyDescent="0.25"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</row>
    <row r="356" spans="2:27" ht="15.75" customHeight="1" x14ac:dyDescent="0.25"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</row>
    <row r="357" spans="2:27" ht="15.75" customHeight="1" x14ac:dyDescent="0.25"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</row>
    <row r="358" spans="2:27" ht="15.75" customHeight="1" x14ac:dyDescent="0.25"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</row>
    <row r="359" spans="2:27" ht="15.75" customHeight="1" x14ac:dyDescent="0.25"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</row>
    <row r="360" spans="2:27" ht="15.75" customHeight="1" x14ac:dyDescent="0.25"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</row>
    <row r="361" spans="2:27" ht="15.75" customHeight="1" x14ac:dyDescent="0.25"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0"/>
    </row>
    <row r="362" spans="2:27" ht="15.75" customHeight="1" x14ac:dyDescent="0.25"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0"/>
    </row>
    <row r="363" spans="2:27" ht="15.75" customHeight="1" x14ac:dyDescent="0.25"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0"/>
    </row>
    <row r="364" spans="2:27" ht="15.75" customHeight="1" x14ac:dyDescent="0.25"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0"/>
    </row>
    <row r="365" spans="2:27" ht="15.75" customHeight="1" x14ac:dyDescent="0.25"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</row>
    <row r="366" spans="2:27" ht="15.75" customHeight="1" x14ac:dyDescent="0.25"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</row>
    <row r="367" spans="2:27" ht="15.75" customHeight="1" x14ac:dyDescent="0.25"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0"/>
    </row>
    <row r="368" spans="2:27" ht="15.75" customHeight="1" x14ac:dyDescent="0.25"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</row>
    <row r="369" spans="2:27" ht="15.75" customHeight="1" x14ac:dyDescent="0.25"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0"/>
    </row>
    <row r="370" spans="2:27" ht="15.75" customHeight="1" x14ac:dyDescent="0.25"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</row>
    <row r="371" spans="2:27" ht="15.75" customHeight="1" x14ac:dyDescent="0.25"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</row>
    <row r="372" spans="2:27" ht="15.75" customHeight="1" x14ac:dyDescent="0.25"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</row>
    <row r="373" spans="2:27" ht="15.75" customHeight="1" x14ac:dyDescent="0.25"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</row>
    <row r="374" spans="2:27" ht="15.75" customHeight="1" x14ac:dyDescent="0.25"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</row>
    <row r="375" spans="2:27" ht="15.75" customHeight="1" x14ac:dyDescent="0.25"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</row>
    <row r="376" spans="2:27" ht="15.75" customHeight="1" x14ac:dyDescent="0.25"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</row>
    <row r="377" spans="2:27" ht="15.75" customHeight="1" x14ac:dyDescent="0.25"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</row>
    <row r="378" spans="2:27" ht="15.75" customHeight="1" x14ac:dyDescent="0.25"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</row>
    <row r="379" spans="2:27" ht="15.75" customHeight="1" x14ac:dyDescent="0.25"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0"/>
    </row>
    <row r="380" spans="2:27" ht="15.75" customHeight="1" x14ac:dyDescent="0.25"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</row>
    <row r="381" spans="2:27" ht="15.75" customHeight="1" x14ac:dyDescent="0.25"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0"/>
    </row>
    <row r="382" spans="2:27" ht="15.75" customHeight="1" x14ac:dyDescent="0.25"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  <c r="AA382" s="70"/>
    </row>
    <row r="383" spans="2:27" ht="15.75" customHeight="1" x14ac:dyDescent="0.25"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</row>
    <row r="384" spans="2:27" ht="15.75" customHeight="1" x14ac:dyDescent="0.25"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</row>
    <row r="385" spans="2:27" ht="15.75" customHeight="1" x14ac:dyDescent="0.25"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</row>
    <row r="386" spans="2:27" ht="15.75" customHeight="1" x14ac:dyDescent="0.25"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0"/>
    </row>
    <row r="387" spans="2:27" ht="15.75" customHeight="1" x14ac:dyDescent="0.25"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0"/>
    </row>
    <row r="388" spans="2:27" ht="15.75" customHeight="1" x14ac:dyDescent="0.25"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  <c r="AA388" s="70"/>
    </row>
    <row r="389" spans="2:27" ht="15.75" customHeight="1" x14ac:dyDescent="0.25"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0"/>
    </row>
    <row r="390" spans="2:27" ht="15.75" customHeight="1" x14ac:dyDescent="0.25"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  <c r="AA390" s="70"/>
    </row>
    <row r="391" spans="2:27" ht="15.75" customHeight="1" x14ac:dyDescent="0.25"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  <c r="AA391" s="70"/>
    </row>
    <row r="392" spans="2:27" ht="15.75" customHeight="1" x14ac:dyDescent="0.25"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0"/>
    </row>
    <row r="393" spans="2:27" ht="15.75" customHeight="1" x14ac:dyDescent="0.25"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0"/>
    </row>
    <row r="394" spans="2:27" ht="15.75" customHeight="1" x14ac:dyDescent="0.25"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</row>
    <row r="395" spans="2:27" ht="15.75" customHeight="1" x14ac:dyDescent="0.25"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</row>
    <row r="396" spans="2:27" ht="15.75" customHeight="1" x14ac:dyDescent="0.25"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  <c r="AA396" s="70"/>
    </row>
    <row r="397" spans="2:27" ht="15.75" customHeight="1" x14ac:dyDescent="0.25"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0"/>
    </row>
    <row r="398" spans="2:27" ht="15.75" customHeight="1" x14ac:dyDescent="0.25"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0"/>
    </row>
    <row r="399" spans="2:27" ht="15.75" customHeight="1" x14ac:dyDescent="0.25"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0"/>
    </row>
    <row r="400" spans="2:27" ht="15.75" customHeight="1" x14ac:dyDescent="0.25"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0"/>
    </row>
    <row r="401" spans="2:27" ht="15.75" customHeight="1" x14ac:dyDescent="0.25"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</row>
    <row r="402" spans="2:27" ht="15.75" customHeight="1" x14ac:dyDescent="0.25"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</row>
    <row r="403" spans="2:27" ht="15.75" customHeight="1" x14ac:dyDescent="0.25"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</row>
    <row r="404" spans="2:27" ht="15.75" customHeight="1" x14ac:dyDescent="0.25"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0"/>
    </row>
    <row r="405" spans="2:27" ht="15.75" customHeight="1" x14ac:dyDescent="0.25"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  <c r="AA405" s="70"/>
    </row>
    <row r="406" spans="2:27" ht="15.75" customHeight="1" x14ac:dyDescent="0.25"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  <c r="AA406" s="70"/>
    </row>
    <row r="407" spans="2:27" ht="15.75" customHeight="1" x14ac:dyDescent="0.25"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0"/>
    </row>
    <row r="408" spans="2:27" ht="15.75" customHeight="1" x14ac:dyDescent="0.25"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</row>
    <row r="409" spans="2:27" ht="15.75" customHeight="1" x14ac:dyDescent="0.25"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</row>
    <row r="410" spans="2:27" ht="15.75" customHeight="1" x14ac:dyDescent="0.25"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</row>
    <row r="411" spans="2:27" ht="15.75" customHeight="1" x14ac:dyDescent="0.25"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</row>
    <row r="412" spans="2:27" ht="15.75" customHeight="1" x14ac:dyDescent="0.25"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</row>
    <row r="413" spans="2:27" ht="15.75" customHeight="1" x14ac:dyDescent="0.25"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</row>
    <row r="414" spans="2:27" ht="15.75" customHeight="1" x14ac:dyDescent="0.25"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</row>
    <row r="415" spans="2:27" ht="15.75" customHeight="1" x14ac:dyDescent="0.25"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</row>
    <row r="416" spans="2:27" ht="15.75" customHeight="1" x14ac:dyDescent="0.25"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0"/>
    </row>
    <row r="417" spans="2:27" ht="15.75" customHeight="1" x14ac:dyDescent="0.25"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0"/>
    </row>
    <row r="418" spans="2:27" ht="15.75" customHeight="1" x14ac:dyDescent="0.25"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</row>
    <row r="419" spans="2:27" ht="15.75" customHeight="1" x14ac:dyDescent="0.25"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</row>
    <row r="420" spans="2:27" ht="15.75" customHeight="1" x14ac:dyDescent="0.25"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</row>
    <row r="421" spans="2:27" ht="15.75" customHeight="1" x14ac:dyDescent="0.25"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</row>
    <row r="422" spans="2:27" ht="15.75" customHeight="1" x14ac:dyDescent="0.25"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</row>
    <row r="423" spans="2:27" ht="15.75" customHeight="1" x14ac:dyDescent="0.25"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</row>
    <row r="424" spans="2:27" ht="15.75" customHeight="1" x14ac:dyDescent="0.25"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</row>
    <row r="425" spans="2:27" ht="15.75" customHeight="1" x14ac:dyDescent="0.25"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</row>
    <row r="426" spans="2:27" ht="15.75" customHeight="1" x14ac:dyDescent="0.25"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</row>
    <row r="427" spans="2:27" ht="15.75" customHeight="1" x14ac:dyDescent="0.25"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</row>
    <row r="428" spans="2:27" ht="15.75" customHeight="1" x14ac:dyDescent="0.25"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</row>
    <row r="429" spans="2:27" ht="15.75" customHeight="1" x14ac:dyDescent="0.25"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</row>
    <row r="430" spans="2:27" ht="15.75" customHeight="1" x14ac:dyDescent="0.25"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</row>
    <row r="431" spans="2:27" ht="15.75" customHeight="1" x14ac:dyDescent="0.25"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</row>
    <row r="432" spans="2:27" ht="15.75" customHeight="1" x14ac:dyDescent="0.25"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</row>
    <row r="433" spans="2:27" ht="15.75" customHeight="1" x14ac:dyDescent="0.25"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</row>
    <row r="434" spans="2:27" ht="15.75" customHeight="1" x14ac:dyDescent="0.25"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</row>
    <row r="435" spans="2:27" ht="15.75" customHeight="1" x14ac:dyDescent="0.25"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</row>
    <row r="436" spans="2:27" ht="15.75" customHeight="1" x14ac:dyDescent="0.25"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</row>
    <row r="437" spans="2:27" ht="15.75" customHeight="1" x14ac:dyDescent="0.25"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</row>
    <row r="438" spans="2:27" ht="15.75" customHeight="1" x14ac:dyDescent="0.25"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</row>
    <row r="439" spans="2:27" ht="15.75" customHeight="1" x14ac:dyDescent="0.25"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</row>
    <row r="440" spans="2:27" ht="15.75" customHeight="1" x14ac:dyDescent="0.25"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</row>
    <row r="441" spans="2:27" ht="15.75" customHeight="1" x14ac:dyDescent="0.25"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</row>
    <row r="442" spans="2:27" ht="15.75" customHeight="1" x14ac:dyDescent="0.25"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</row>
    <row r="443" spans="2:27" ht="15.75" customHeight="1" x14ac:dyDescent="0.25"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</row>
    <row r="444" spans="2:27" ht="15.75" customHeight="1" x14ac:dyDescent="0.25"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</row>
    <row r="445" spans="2:27" ht="15.75" customHeight="1" x14ac:dyDescent="0.25"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</row>
    <row r="446" spans="2:27" ht="15.75" customHeight="1" x14ac:dyDescent="0.25"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</row>
    <row r="447" spans="2:27" ht="15.75" customHeight="1" x14ac:dyDescent="0.25"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</row>
    <row r="448" spans="2:27" ht="15.75" customHeight="1" x14ac:dyDescent="0.25"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</row>
    <row r="449" spans="2:27" ht="15.75" customHeight="1" x14ac:dyDescent="0.25"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0"/>
    </row>
    <row r="450" spans="2:27" ht="15.75" customHeight="1" x14ac:dyDescent="0.25"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</row>
    <row r="451" spans="2:27" ht="15.75" customHeight="1" x14ac:dyDescent="0.25"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</row>
    <row r="452" spans="2:27" ht="15.75" customHeight="1" x14ac:dyDescent="0.25"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</row>
    <row r="453" spans="2:27" ht="15.75" customHeight="1" x14ac:dyDescent="0.25"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</row>
    <row r="454" spans="2:27" ht="15.75" customHeight="1" x14ac:dyDescent="0.25"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</row>
    <row r="455" spans="2:27" ht="15.75" customHeight="1" x14ac:dyDescent="0.25"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0"/>
    </row>
    <row r="456" spans="2:27" ht="15.75" customHeight="1" x14ac:dyDescent="0.25"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  <c r="AA456" s="70"/>
    </row>
    <row r="457" spans="2:27" ht="15.75" customHeight="1" x14ac:dyDescent="0.25"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  <c r="AA457" s="70"/>
    </row>
    <row r="458" spans="2:27" ht="15.75" customHeight="1" x14ac:dyDescent="0.25"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</row>
    <row r="459" spans="2:27" ht="15.75" customHeight="1" x14ac:dyDescent="0.25"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0"/>
    </row>
    <row r="460" spans="2:27" ht="15.75" customHeight="1" x14ac:dyDescent="0.25"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  <c r="AA460" s="70"/>
    </row>
    <row r="461" spans="2:27" ht="15.75" customHeight="1" x14ac:dyDescent="0.25"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0"/>
    </row>
    <row r="462" spans="2:27" ht="15.75" customHeight="1" x14ac:dyDescent="0.25"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0"/>
    </row>
    <row r="463" spans="2:27" ht="15.75" customHeight="1" x14ac:dyDescent="0.25"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  <c r="AA463" s="70"/>
    </row>
    <row r="464" spans="2:27" ht="15.75" customHeight="1" x14ac:dyDescent="0.25"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  <c r="AA464" s="70"/>
    </row>
    <row r="465" spans="2:27" ht="15.75" customHeight="1" x14ac:dyDescent="0.25"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</row>
    <row r="466" spans="2:27" ht="15.75" customHeight="1" x14ac:dyDescent="0.25"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</row>
    <row r="467" spans="2:27" ht="15.75" customHeight="1" x14ac:dyDescent="0.25"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0"/>
    </row>
    <row r="468" spans="2:27" ht="15.75" customHeight="1" x14ac:dyDescent="0.25"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0"/>
    </row>
    <row r="469" spans="2:27" ht="15.75" customHeight="1" x14ac:dyDescent="0.25"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</row>
    <row r="470" spans="2:27" ht="15.75" customHeight="1" x14ac:dyDescent="0.25"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0"/>
    </row>
    <row r="471" spans="2:27" ht="15.75" customHeight="1" x14ac:dyDescent="0.25"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0"/>
    </row>
    <row r="472" spans="2:27" ht="15.75" customHeight="1" x14ac:dyDescent="0.25"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</row>
    <row r="473" spans="2:27" ht="15.75" customHeight="1" x14ac:dyDescent="0.25"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</row>
    <row r="474" spans="2:27" ht="15.75" customHeight="1" x14ac:dyDescent="0.25"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</row>
    <row r="475" spans="2:27" ht="15.75" customHeight="1" x14ac:dyDescent="0.25"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</row>
    <row r="476" spans="2:27" ht="15.75" customHeight="1" x14ac:dyDescent="0.25"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</row>
    <row r="477" spans="2:27" ht="15.75" customHeight="1" x14ac:dyDescent="0.25"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</row>
    <row r="478" spans="2:27" ht="15.75" customHeight="1" x14ac:dyDescent="0.25"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</row>
    <row r="479" spans="2:27" ht="15.75" customHeight="1" x14ac:dyDescent="0.25"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</row>
    <row r="480" spans="2:27" ht="15.75" customHeight="1" x14ac:dyDescent="0.25"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</row>
    <row r="481" spans="2:27" ht="15.75" customHeight="1" x14ac:dyDescent="0.25"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</row>
    <row r="482" spans="2:27" ht="15.75" customHeight="1" x14ac:dyDescent="0.25"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</row>
    <row r="483" spans="2:27" ht="15.75" customHeight="1" x14ac:dyDescent="0.25"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</row>
    <row r="484" spans="2:27" ht="15.75" customHeight="1" x14ac:dyDescent="0.25"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</row>
    <row r="485" spans="2:27" ht="15.75" customHeight="1" x14ac:dyDescent="0.25"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</row>
    <row r="486" spans="2:27" ht="15.75" customHeight="1" x14ac:dyDescent="0.25"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</row>
    <row r="487" spans="2:27" ht="15.75" customHeight="1" x14ac:dyDescent="0.25"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</row>
    <row r="488" spans="2:27" ht="15.75" customHeight="1" x14ac:dyDescent="0.25"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</row>
    <row r="489" spans="2:27" ht="15.75" customHeight="1" x14ac:dyDescent="0.25"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</row>
    <row r="490" spans="2:27" ht="15.75" customHeight="1" x14ac:dyDescent="0.25"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0"/>
    </row>
    <row r="491" spans="2:27" ht="15.75" customHeight="1" x14ac:dyDescent="0.25"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</row>
    <row r="492" spans="2:27" ht="15.75" customHeight="1" x14ac:dyDescent="0.25"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</row>
    <row r="493" spans="2:27" ht="15.75" customHeight="1" x14ac:dyDescent="0.25"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</row>
    <row r="494" spans="2:27" ht="15.75" customHeight="1" x14ac:dyDescent="0.25"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0"/>
    </row>
    <row r="495" spans="2:27" ht="15.75" customHeight="1" x14ac:dyDescent="0.25"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</row>
    <row r="496" spans="2:27" ht="15.75" customHeight="1" x14ac:dyDescent="0.25"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0"/>
    </row>
    <row r="497" spans="2:27" ht="15.75" customHeight="1" x14ac:dyDescent="0.25"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</row>
    <row r="498" spans="2:27" ht="15.75" customHeight="1" x14ac:dyDescent="0.25"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</row>
    <row r="499" spans="2:27" ht="15.75" customHeight="1" x14ac:dyDescent="0.25"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0"/>
    </row>
    <row r="500" spans="2:27" ht="15.75" customHeight="1" x14ac:dyDescent="0.25"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</row>
    <row r="501" spans="2:27" ht="15.75" customHeight="1" x14ac:dyDescent="0.25"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0"/>
    </row>
    <row r="502" spans="2:27" ht="15.75" customHeight="1" x14ac:dyDescent="0.25"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0"/>
    </row>
    <row r="503" spans="2:27" ht="15.75" customHeight="1" x14ac:dyDescent="0.25"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</row>
    <row r="504" spans="2:27" ht="15.75" customHeight="1" x14ac:dyDescent="0.25"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</row>
    <row r="505" spans="2:27" ht="15.75" customHeight="1" x14ac:dyDescent="0.25"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</row>
    <row r="506" spans="2:27" ht="15.75" customHeight="1" x14ac:dyDescent="0.25"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  <c r="AA506" s="70"/>
    </row>
    <row r="507" spans="2:27" ht="15.75" customHeight="1" x14ac:dyDescent="0.25"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0"/>
    </row>
    <row r="508" spans="2:27" ht="15.75" customHeight="1" x14ac:dyDescent="0.25"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  <c r="AA508" s="70"/>
    </row>
    <row r="509" spans="2:27" ht="15.75" customHeight="1" x14ac:dyDescent="0.25"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  <c r="AA509" s="70"/>
    </row>
    <row r="510" spans="2:27" ht="15.75" customHeight="1" x14ac:dyDescent="0.25"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  <c r="AA510" s="70"/>
    </row>
    <row r="511" spans="2:27" ht="15.75" customHeight="1" x14ac:dyDescent="0.25"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  <c r="AA511" s="70"/>
    </row>
    <row r="512" spans="2:27" ht="15.75" customHeight="1" x14ac:dyDescent="0.25"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  <c r="AA512" s="70"/>
    </row>
    <row r="513" spans="2:27" ht="15.75" customHeight="1" x14ac:dyDescent="0.25"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  <c r="AA513" s="70"/>
    </row>
    <row r="514" spans="2:27" ht="15.75" customHeight="1" x14ac:dyDescent="0.25"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0"/>
    </row>
    <row r="515" spans="2:27" ht="15.75" customHeight="1" x14ac:dyDescent="0.25"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0"/>
    </row>
    <row r="516" spans="2:27" ht="15.75" customHeight="1" x14ac:dyDescent="0.25"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  <c r="AA516" s="70"/>
    </row>
    <row r="517" spans="2:27" ht="15.75" customHeight="1" x14ac:dyDescent="0.25"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  <c r="AA517" s="70"/>
    </row>
    <row r="518" spans="2:27" ht="15.75" customHeight="1" x14ac:dyDescent="0.25"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  <c r="AA518" s="70"/>
    </row>
    <row r="519" spans="2:27" ht="15.75" customHeight="1" x14ac:dyDescent="0.25"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0"/>
    </row>
    <row r="520" spans="2:27" ht="15.75" customHeight="1" x14ac:dyDescent="0.25"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0"/>
    </row>
    <row r="521" spans="2:27" ht="15.75" customHeight="1" x14ac:dyDescent="0.25"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</row>
    <row r="522" spans="2:27" ht="15.75" customHeight="1" x14ac:dyDescent="0.25"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  <c r="AA522" s="70"/>
    </row>
    <row r="523" spans="2:27" ht="15.75" customHeight="1" x14ac:dyDescent="0.25"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0"/>
    </row>
    <row r="524" spans="2:27" ht="15.75" customHeight="1" x14ac:dyDescent="0.25"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  <c r="AA524" s="70"/>
    </row>
    <row r="525" spans="2:27" ht="15.75" customHeight="1" x14ac:dyDescent="0.25"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0"/>
    </row>
    <row r="526" spans="2:27" ht="15.75" customHeight="1" x14ac:dyDescent="0.25"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  <c r="AA526" s="70"/>
    </row>
    <row r="527" spans="2:27" ht="15.75" customHeight="1" x14ac:dyDescent="0.25"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0"/>
    </row>
    <row r="528" spans="2:27" ht="15.75" customHeight="1" x14ac:dyDescent="0.25"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0"/>
    </row>
    <row r="529" spans="2:27" ht="15.75" customHeight="1" x14ac:dyDescent="0.25"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  <c r="AA529" s="70"/>
    </row>
    <row r="530" spans="2:27" ht="15.75" customHeight="1" x14ac:dyDescent="0.25"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  <c r="AA530" s="70"/>
    </row>
    <row r="531" spans="2:27" ht="15.75" customHeight="1" x14ac:dyDescent="0.25"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  <c r="AA531" s="70"/>
    </row>
    <row r="532" spans="2:27" ht="15.75" customHeight="1" x14ac:dyDescent="0.25"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  <c r="AA532" s="70"/>
    </row>
    <row r="533" spans="2:27" ht="15.75" customHeight="1" x14ac:dyDescent="0.25"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  <c r="AA533" s="70"/>
    </row>
    <row r="534" spans="2:27" ht="15.75" customHeight="1" x14ac:dyDescent="0.25"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  <c r="AA534" s="70"/>
    </row>
    <row r="535" spans="2:27" ht="15.75" customHeight="1" x14ac:dyDescent="0.25"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0"/>
    </row>
    <row r="536" spans="2:27" ht="15.75" customHeight="1" x14ac:dyDescent="0.25"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0"/>
    </row>
    <row r="537" spans="2:27" ht="15.75" customHeight="1" x14ac:dyDescent="0.25"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0"/>
    </row>
    <row r="538" spans="2:27" ht="15.75" customHeight="1" x14ac:dyDescent="0.25"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</row>
    <row r="539" spans="2:27" ht="15.75" customHeight="1" x14ac:dyDescent="0.25"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</row>
    <row r="540" spans="2:27" ht="15.75" customHeight="1" x14ac:dyDescent="0.25"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</row>
    <row r="541" spans="2:27" ht="15.75" customHeight="1" x14ac:dyDescent="0.25"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0"/>
    </row>
    <row r="542" spans="2:27" ht="15.75" customHeight="1" x14ac:dyDescent="0.25"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</row>
    <row r="543" spans="2:27" ht="15.75" customHeight="1" x14ac:dyDescent="0.25"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0"/>
    </row>
    <row r="544" spans="2:27" ht="15.75" customHeight="1" x14ac:dyDescent="0.25"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0"/>
    </row>
    <row r="545" spans="2:27" ht="15.75" customHeight="1" x14ac:dyDescent="0.25"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0"/>
    </row>
    <row r="546" spans="2:27" ht="15.75" customHeight="1" x14ac:dyDescent="0.25"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0"/>
    </row>
    <row r="547" spans="2:27" ht="15.75" customHeight="1" x14ac:dyDescent="0.25"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0"/>
    </row>
    <row r="548" spans="2:27" ht="15.75" customHeight="1" x14ac:dyDescent="0.25"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</row>
    <row r="549" spans="2:27" ht="15.75" customHeight="1" x14ac:dyDescent="0.25"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</row>
    <row r="550" spans="2:27" ht="15.75" customHeight="1" x14ac:dyDescent="0.25"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0"/>
    </row>
    <row r="551" spans="2:27" ht="15.75" customHeight="1" x14ac:dyDescent="0.25"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0"/>
    </row>
    <row r="552" spans="2:27" ht="15.75" customHeight="1" x14ac:dyDescent="0.25"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0"/>
    </row>
    <row r="553" spans="2:27" ht="15.75" customHeight="1" x14ac:dyDescent="0.25"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0"/>
    </row>
    <row r="554" spans="2:27" ht="15.75" customHeight="1" x14ac:dyDescent="0.25"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0"/>
    </row>
    <row r="555" spans="2:27" ht="15.75" customHeight="1" x14ac:dyDescent="0.25"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  <c r="AA555" s="70"/>
    </row>
    <row r="556" spans="2:27" ht="15.75" customHeight="1" x14ac:dyDescent="0.25"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0"/>
    </row>
    <row r="557" spans="2:27" ht="15.75" customHeight="1" x14ac:dyDescent="0.25"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0"/>
    </row>
    <row r="558" spans="2:27" ht="15.75" customHeight="1" x14ac:dyDescent="0.25"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0"/>
    </row>
    <row r="559" spans="2:27" ht="15.75" customHeight="1" x14ac:dyDescent="0.25"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0"/>
    </row>
    <row r="560" spans="2:27" ht="15.75" customHeight="1" x14ac:dyDescent="0.25"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0"/>
    </row>
    <row r="561" spans="2:27" ht="15.75" customHeight="1" x14ac:dyDescent="0.25"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0"/>
    </row>
    <row r="562" spans="2:27" ht="15.75" customHeight="1" x14ac:dyDescent="0.25"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0"/>
    </row>
    <row r="563" spans="2:27" ht="15.75" customHeight="1" x14ac:dyDescent="0.25"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</row>
    <row r="564" spans="2:27" ht="15.75" customHeight="1" x14ac:dyDescent="0.25"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</row>
    <row r="565" spans="2:27" ht="15.75" customHeight="1" x14ac:dyDescent="0.25"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</row>
    <row r="566" spans="2:27" ht="15.75" customHeight="1" x14ac:dyDescent="0.25"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0"/>
    </row>
    <row r="567" spans="2:27" ht="15.75" customHeight="1" x14ac:dyDescent="0.25"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0"/>
    </row>
    <row r="568" spans="2:27" ht="15.75" customHeight="1" x14ac:dyDescent="0.25"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0"/>
    </row>
    <row r="569" spans="2:27" ht="15.75" customHeight="1" x14ac:dyDescent="0.25"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</row>
    <row r="570" spans="2:27" ht="15.75" customHeight="1" x14ac:dyDescent="0.25"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</row>
    <row r="571" spans="2:27" ht="15.75" customHeight="1" x14ac:dyDescent="0.25"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0"/>
    </row>
    <row r="572" spans="2:27" ht="15.75" customHeight="1" x14ac:dyDescent="0.25"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</row>
    <row r="573" spans="2:27" ht="15.75" customHeight="1" x14ac:dyDescent="0.25"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</row>
    <row r="574" spans="2:27" ht="15.75" customHeight="1" x14ac:dyDescent="0.25"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</row>
    <row r="575" spans="2:27" ht="15.75" customHeight="1" x14ac:dyDescent="0.25"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</row>
    <row r="576" spans="2:27" ht="15.75" customHeight="1" x14ac:dyDescent="0.25"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</row>
    <row r="577" spans="2:27" ht="15.75" customHeight="1" x14ac:dyDescent="0.25"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</row>
    <row r="578" spans="2:27" ht="15.75" customHeight="1" x14ac:dyDescent="0.25"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</row>
    <row r="579" spans="2:27" ht="15.75" customHeight="1" x14ac:dyDescent="0.25"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</row>
    <row r="580" spans="2:27" ht="15.75" customHeight="1" x14ac:dyDescent="0.25"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</row>
    <row r="581" spans="2:27" ht="15.75" customHeight="1" x14ac:dyDescent="0.25"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</row>
    <row r="582" spans="2:27" ht="15.75" customHeight="1" x14ac:dyDescent="0.25"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</row>
    <row r="583" spans="2:27" ht="15.75" customHeight="1" x14ac:dyDescent="0.25"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</row>
    <row r="584" spans="2:27" ht="15.75" customHeight="1" x14ac:dyDescent="0.25"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</row>
    <row r="585" spans="2:27" ht="15.75" customHeight="1" x14ac:dyDescent="0.25"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</row>
    <row r="586" spans="2:27" ht="15.75" customHeight="1" x14ac:dyDescent="0.25"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</row>
    <row r="587" spans="2:27" ht="15.75" customHeight="1" x14ac:dyDescent="0.25"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</row>
    <row r="588" spans="2:27" ht="15.75" customHeight="1" x14ac:dyDescent="0.25"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</row>
    <row r="589" spans="2:27" ht="15.75" customHeight="1" x14ac:dyDescent="0.25"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</row>
    <row r="590" spans="2:27" ht="15.75" customHeight="1" x14ac:dyDescent="0.25"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</row>
    <row r="591" spans="2:27" ht="15.75" customHeight="1" x14ac:dyDescent="0.25"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</row>
    <row r="592" spans="2:27" ht="15.75" customHeight="1" x14ac:dyDescent="0.25"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</row>
    <row r="593" spans="2:27" ht="15.75" customHeight="1" x14ac:dyDescent="0.25"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</row>
    <row r="594" spans="2:27" ht="15.75" customHeight="1" x14ac:dyDescent="0.25"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</row>
    <row r="595" spans="2:27" ht="15.75" customHeight="1" x14ac:dyDescent="0.25"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</row>
    <row r="596" spans="2:27" ht="15.75" customHeight="1" x14ac:dyDescent="0.25"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</row>
    <row r="597" spans="2:27" ht="15.75" customHeight="1" x14ac:dyDescent="0.25"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</row>
    <row r="598" spans="2:27" ht="15.75" customHeight="1" x14ac:dyDescent="0.25"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</row>
    <row r="599" spans="2:27" ht="15.75" customHeight="1" x14ac:dyDescent="0.25"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</row>
    <row r="600" spans="2:27" ht="15.75" customHeight="1" x14ac:dyDescent="0.25"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</row>
    <row r="601" spans="2:27" ht="15.75" customHeight="1" x14ac:dyDescent="0.25"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</row>
    <row r="602" spans="2:27" ht="15.75" customHeight="1" x14ac:dyDescent="0.25"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</row>
    <row r="603" spans="2:27" ht="15.75" customHeight="1" x14ac:dyDescent="0.25"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</row>
    <row r="604" spans="2:27" ht="15.75" customHeight="1" x14ac:dyDescent="0.25"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</row>
    <row r="605" spans="2:27" ht="15.75" customHeight="1" x14ac:dyDescent="0.25"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</row>
    <row r="606" spans="2:27" ht="15.75" customHeight="1" x14ac:dyDescent="0.25"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</row>
    <row r="607" spans="2:27" ht="15.75" customHeight="1" x14ac:dyDescent="0.25"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</row>
    <row r="608" spans="2:27" ht="15.75" customHeight="1" x14ac:dyDescent="0.25"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</row>
    <row r="609" spans="2:27" ht="15.75" customHeight="1" x14ac:dyDescent="0.25"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</row>
    <row r="610" spans="2:27" ht="15.75" customHeight="1" x14ac:dyDescent="0.25"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</row>
    <row r="611" spans="2:27" ht="15.75" customHeight="1" x14ac:dyDescent="0.25"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</row>
    <row r="612" spans="2:27" ht="15.75" customHeight="1" x14ac:dyDescent="0.25"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</row>
    <row r="613" spans="2:27" ht="15.75" customHeight="1" x14ac:dyDescent="0.25"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</row>
    <row r="614" spans="2:27" ht="15.75" customHeight="1" x14ac:dyDescent="0.25"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</row>
    <row r="615" spans="2:27" ht="15.75" customHeight="1" x14ac:dyDescent="0.25"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</row>
    <row r="616" spans="2:27" ht="15.75" customHeight="1" x14ac:dyDescent="0.25"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</row>
    <row r="617" spans="2:27" ht="15.75" customHeight="1" x14ac:dyDescent="0.25"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</row>
    <row r="618" spans="2:27" ht="15.75" customHeight="1" x14ac:dyDescent="0.25"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</row>
    <row r="619" spans="2:27" ht="15.75" customHeight="1" x14ac:dyDescent="0.25"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</row>
    <row r="620" spans="2:27" ht="15.75" customHeight="1" x14ac:dyDescent="0.25"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</row>
    <row r="621" spans="2:27" ht="15.75" customHeight="1" x14ac:dyDescent="0.25"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</row>
    <row r="622" spans="2:27" ht="15.75" customHeight="1" x14ac:dyDescent="0.25"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</row>
    <row r="623" spans="2:27" ht="15.75" customHeight="1" x14ac:dyDescent="0.25"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</row>
    <row r="624" spans="2:27" ht="15.75" customHeight="1" x14ac:dyDescent="0.25"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</row>
    <row r="625" spans="2:27" ht="15.75" customHeight="1" x14ac:dyDescent="0.25"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</row>
    <row r="626" spans="2:27" ht="15.75" customHeight="1" x14ac:dyDescent="0.25"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</row>
    <row r="627" spans="2:27" ht="15.75" customHeight="1" x14ac:dyDescent="0.25"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</row>
    <row r="628" spans="2:27" ht="15.75" customHeight="1" x14ac:dyDescent="0.25"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</row>
    <row r="629" spans="2:27" ht="15.75" customHeight="1" x14ac:dyDescent="0.25"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</row>
    <row r="630" spans="2:27" ht="15.75" customHeight="1" x14ac:dyDescent="0.25"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</row>
    <row r="631" spans="2:27" ht="15.75" customHeight="1" x14ac:dyDescent="0.25"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</row>
    <row r="632" spans="2:27" ht="15.75" customHeight="1" x14ac:dyDescent="0.25"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</row>
    <row r="633" spans="2:27" ht="15.75" customHeight="1" x14ac:dyDescent="0.25"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</row>
    <row r="634" spans="2:27" ht="15.75" customHeight="1" x14ac:dyDescent="0.25"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</row>
    <row r="635" spans="2:27" ht="15.75" customHeight="1" x14ac:dyDescent="0.25"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</row>
    <row r="636" spans="2:27" ht="15.75" customHeight="1" x14ac:dyDescent="0.25"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</row>
    <row r="637" spans="2:27" ht="15.75" customHeight="1" x14ac:dyDescent="0.25"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</row>
    <row r="638" spans="2:27" ht="15.75" customHeight="1" x14ac:dyDescent="0.25"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</row>
    <row r="639" spans="2:27" ht="15.75" customHeight="1" x14ac:dyDescent="0.25"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</row>
    <row r="640" spans="2:27" ht="15.75" customHeight="1" x14ac:dyDescent="0.25"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</row>
    <row r="641" spans="2:27" ht="15.75" customHeight="1" x14ac:dyDescent="0.25"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</row>
    <row r="642" spans="2:27" ht="15.75" customHeight="1" x14ac:dyDescent="0.25"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</row>
    <row r="643" spans="2:27" ht="15.75" customHeight="1" x14ac:dyDescent="0.25"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</row>
    <row r="644" spans="2:27" ht="15.75" customHeight="1" x14ac:dyDescent="0.25"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</row>
    <row r="645" spans="2:27" ht="15.75" customHeight="1" x14ac:dyDescent="0.25"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</row>
    <row r="646" spans="2:27" ht="15.75" customHeight="1" x14ac:dyDescent="0.25"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</row>
    <row r="647" spans="2:27" ht="15.75" customHeight="1" x14ac:dyDescent="0.25"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</row>
    <row r="648" spans="2:27" ht="15.75" customHeight="1" x14ac:dyDescent="0.25"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</row>
    <row r="649" spans="2:27" ht="15.75" customHeight="1" x14ac:dyDescent="0.25"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</row>
    <row r="650" spans="2:27" ht="15.75" customHeight="1" x14ac:dyDescent="0.25"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</row>
    <row r="651" spans="2:27" ht="15.75" customHeight="1" x14ac:dyDescent="0.25"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</row>
    <row r="652" spans="2:27" ht="15.75" customHeight="1" x14ac:dyDescent="0.25"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</row>
    <row r="653" spans="2:27" ht="15.75" customHeight="1" x14ac:dyDescent="0.25"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</row>
    <row r="654" spans="2:27" ht="15.75" customHeight="1" x14ac:dyDescent="0.25"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</row>
    <row r="655" spans="2:27" ht="15.75" customHeight="1" x14ac:dyDescent="0.25"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</row>
    <row r="656" spans="2:27" ht="15.75" customHeight="1" x14ac:dyDescent="0.25"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</row>
    <row r="657" spans="2:27" ht="15.75" customHeight="1" x14ac:dyDescent="0.25"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</row>
    <row r="658" spans="2:27" ht="15.75" customHeight="1" x14ac:dyDescent="0.25"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</row>
    <row r="659" spans="2:27" ht="15.75" customHeight="1" x14ac:dyDescent="0.25"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</row>
    <row r="660" spans="2:27" ht="15.75" customHeight="1" x14ac:dyDescent="0.25"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</row>
    <row r="661" spans="2:27" ht="15.75" customHeight="1" x14ac:dyDescent="0.25"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</row>
    <row r="662" spans="2:27" ht="15.75" customHeight="1" x14ac:dyDescent="0.25"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</row>
    <row r="663" spans="2:27" ht="15.75" customHeight="1" x14ac:dyDescent="0.25"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</row>
    <row r="664" spans="2:27" ht="15.75" customHeight="1" x14ac:dyDescent="0.25"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</row>
    <row r="665" spans="2:27" ht="15.75" customHeight="1" x14ac:dyDescent="0.25"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</row>
    <row r="666" spans="2:27" ht="15.75" customHeight="1" x14ac:dyDescent="0.25"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</row>
    <row r="667" spans="2:27" ht="15.75" customHeight="1" x14ac:dyDescent="0.25"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</row>
    <row r="668" spans="2:27" ht="15.75" customHeight="1" x14ac:dyDescent="0.25"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</row>
    <row r="669" spans="2:27" ht="15.75" customHeight="1" x14ac:dyDescent="0.25"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</row>
    <row r="670" spans="2:27" ht="15.75" customHeight="1" x14ac:dyDescent="0.25"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</row>
    <row r="671" spans="2:27" ht="15.75" customHeight="1" x14ac:dyDescent="0.25"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</row>
    <row r="672" spans="2:27" ht="15.75" customHeight="1" x14ac:dyDescent="0.25"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</row>
    <row r="673" spans="2:27" ht="15.75" customHeight="1" x14ac:dyDescent="0.25"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</row>
    <row r="674" spans="2:27" ht="15.75" customHeight="1" x14ac:dyDescent="0.25"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</row>
    <row r="675" spans="2:27" ht="15.75" customHeight="1" x14ac:dyDescent="0.25"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</row>
    <row r="676" spans="2:27" ht="15.75" customHeight="1" x14ac:dyDescent="0.25"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</row>
    <row r="677" spans="2:27" ht="15.75" customHeight="1" x14ac:dyDescent="0.25"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</row>
    <row r="678" spans="2:27" ht="15.75" customHeight="1" x14ac:dyDescent="0.25"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</row>
    <row r="679" spans="2:27" ht="15.75" customHeight="1" x14ac:dyDescent="0.25"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</row>
    <row r="680" spans="2:27" ht="15.75" customHeight="1" x14ac:dyDescent="0.25"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</row>
    <row r="681" spans="2:27" ht="15.75" customHeight="1" x14ac:dyDescent="0.25"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</row>
    <row r="682" spans="2:27" ht="15.75" customHeight="1" x14ac:dyDescent="0.25"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</row>
    <row r="683" spans="2:27" ht="15.75" customHeight="1" x14ac:dyDescent="0.25"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</row>
    <row r="684" spans="2:27" ht="15.75" customHeight="1" x14ac:dyDescent="0.25"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</row>
    <row r="685" spans="2:27" ht="15.75" customHeight="1" x14ac:dyDescent="0.25"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</row>
    <row r="686" spans="2:27" ht="15.75" customHeight="1" x14ac:dyDescent="0.25"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</row>
    <row r="687" spans="2:27" ht="15.75" customHeight="1" x14ac:dyDescent="0.25"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</row>
    <row r="688" spans="2:27" ht="15.75" customHeight="1" x14ac:dyDescent="0.25"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</row>
    <row r="689" spans="2:27" ht="15.75" customHeight="1" x14ac:dyDescent="0.25"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</row>
    <row r="690" spans="2:27" ht="15.75" customHeight="1" x14ac:dyDescent="0.25"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</row>
    <row r="691" spans="2:27" ht="15.75" customHeight="1" x14ac:dyDescent="0.25"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</row>
    <row r="692" spans="2:27" ht="15.75" customHeight="1" x14ac:dyDescent="0.25"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</row>
    <row r="693" spans="2:27" ht="15.75" customHeight="1" x14ac:dyDescent="0.25"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</row>
    <row r="694" spans="2:27" ht="15.75" customHeight="1" x14ac:dyDescent="0.25"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</row>
    <row r="695" spans="2:27" ht="15.75" customHeight="1" x14ac:dyDescent="0.25"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</row>
    <row r="696" spans="2:27" ht="15.75" customHeight="1" x14ac:dyDescent="0.25"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</row>
    <row r="697" spans="2:27" ht="15.75" customHeight="1" x14ac:dyDescent="0.25"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</row>
    <row r="698" spans="2:27" ht="15.75" customHeight="1" x14ac:dyDescent="0.25"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</row>
    <row r="699" spans="2:27" ht="15.75" customHeight="1" x14ac:dyDescent="0.25"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</row>
    <row r="700" spans="2:27" ht="15.75" customHeight="1" x14ac:dyDescent="0.25"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</row>
    <row r="701" spans="2:27" ht="15.75" customHeight="1" x14ac:dyDescent="0.25"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</row>
    <row r="702" spans="2:27" ht="15.75" customHeight="1" x14ac:dyDescent="0.25"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</row>
    <row r="703" spans="2:27" ht="15.75" customHeight="1" x14ac:dyDescent="0.25"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</row>
    <row r="704" spans="2:27" ht="15.75" customHeight="1" x14ac:dyDescent="0.25"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</row>
    <row r="705" spans="2:27" ht="15.75" customHeight="1" x14ac:dyDescent="0.25"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</row>
    <row r="706" spans="2:27" ht="15.75" customHeight="1" x14ac:dyDescent="0.25"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</row>
    <row r="707" spans="2:27" ht="15.75" customHeight="1" x14ac:dyDescent="0.25"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</row>
    <row r="708" spans="2:27" ht="15.75" customHeight="1" x14ac:dyDescent="0.25"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</row>
    <row r="709" spans="2:27" ht="15.75" customHeight="1" x14ac:dyDescent="0.25"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</row>
    <row r="710" spans="2:27" ht="15.75" customHeight="1" x14ac:dyDescent="0.25"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</row>
    <row r="711" spans="2:27" ht="15.75" customHeight="1" x14ac:dyDescent="0.25"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</row>
    <row r="712" spans="2:27" ht="15.75" customHeight="1" x14ac:dyDescent="0.25"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</row>
    <row r="713" spans="2:27" ht="15.75" customHeight="1" x14ac:dyDescent="0.25"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</row>
    <row r="714" spans="2:27" ht="15.75" customHeight="1" x14ac:dyDescent="0.25"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</row>
    <row r="715" spans="2:27" ht="15.75" customHeight="1" x14ac:dyDescent="0.25"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</row>
    <row r="716" spans="2:27" ht="15.75" customHeight="1" x14ac:dyDescent="0.25"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</row>
    <row r="717" spans="2:27" ht="15.75" customHeight="1" x14ac:dyDescent="0.25"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</row>
    <row r="718" spans="2:27" ht="15.75" customHeight="1" x14ac:dyDescent="0.25"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</row>
    <row r="719" spans="2:27" ht="15.75" customHeight="1" x14ac:dyDescent="0.25"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</row>
    <row r="720" spans="2:27" ht="15.75" customHeight="1" x14ac:dyDescent="0.25"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</row>
    <row r="721" spans="2:27" ht="15.75" customHeight="1" x14ac:dyDescent="0.25"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</row>
    <row r="722" spans="2:27" ht="15.75" customHeight="1" x14ac:dyDescent="0.25"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</row>
    <row r="723" spans="2:27" ht="15.75" customHeight="1" x14ac:dyDescent="0.25"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</row>
    <row r="724" spans="2:27" ht="15.75" customHeight="1" x14ac:dyDescent="0.25"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</row>
    <row r="725" spans="2:27" ht="15.75" customHeight="1" x14ac:dyDescent="0.25"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</row>
    <row r="726" spans="2:27" ht="15.75" customHeight="1" x14ac:dyDescent="0.25"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</row>
    <row r="727" spans="2:27" ht="15.75" customHeight="1" x14ac:dyDescent="0.25"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</row>
    <row r="728" spans="2:27" ht="15.75" customHeight="1" x14ac:dyDescent="0.25"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</row>
    <row r="729" spans="2:27" ht="15.75" customHeight="1" x14ac:dyDescent="0.25"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</row>
    <row r="730" spans="2:27" ht="15.75" customHeight="1" x14ac:dyDescent="0.25"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</row>
    <row r="731" spans="2:27" ht="15.75" customHeight="1" x14ac:dyDescent="0.25"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</row>
    <row r="732" spans="2:27" ht="15.75" customHeight="1" x14ac:dyDescent="0.25"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</row>
    <row r="733" spans="2:27" ht="15.75" customHeight="1" x14ac:dyDescent="0.25"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</row>
    <row r="734" spans="2:27" ht="15.75" customHeight="1" x14ac:dyDescent="0.25"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</row>
    <row r="735" spans="2:27" ht="15.75" customHeight="1" x14ac:dyDescent="0.25"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</row>
    <row r="736" spans="2:27" ht="15.75" customHeight="1" x14ac:dyDescent="0.25"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</row>
    <row r="737" spans="2:27" ht="15.75" customHeight="1" x14ac:dyDescent="0.25"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</row>
    <row r="738" spans="2:27" ht="15.75" customHeight="1" x14ac:dyDescent="0.25"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</row>
    <row r="739" spans="2:27" ht="15.75" customHeight="1" x14ac:dyDescent="0.25"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</row>
    <row r="740" spans="2:27" ht="15.75" customHeight="1" x14ac:dyDescent="0.25"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</row>
    <row r="741" spans="2:27" ht="15.75" customHeight="1" x14ac:dyDescent="0.25"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</row>
    <row r="742" spans="2:27" ht="15.75" customHeight="1" x14ac:dyDescent="0.25"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</row>
    <row r="743" spans="2:27" ht="15.75" customHeight="1" x14ac:dyDescent="0.25"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</row>
    <row r="744" spans="2:27" ht="15.75" customHeight="1" x14ac:dyDescent="0.25"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</row>
    <row r="745" spans="2:27" ht="15.75" customHeight="1" x14ac:dyDescent="0.25"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</row>
    <row r="746" spans="2:27" ht="15.75" customHeight="1" x14ac:dyDescent="0.25"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</row>
    <row r="747" spans="2:27" ht="15.75" customHeight="1" x14ac:dyDescent="0.25"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</row>
    <row r="748" spans="2:27" ht="15.75" customHeight="1" x14ac:dyDescent="0.25"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</row>
    <row r="749" spans="2:27" ht="15.75" customHeight="1" x14ac:dyDescent="0.25"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</row>
    <row r="750" spans="2:27" ht="15.75" customHeight="1" x14ac:dyDescent="0.25"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</row>
    <row r="751" spans="2:27" ht="15.75" customHeight="1" x14ac:dyDescent="0.25"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</row>
    <row r="752" spans="2:27" ht="15.75" customHeight="1" x14ac:dyDescent="0.25"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</row>
    <row r="753" spans="2:27" ht="15.75" customHeight="1" x14ac:dyDescent="0.25"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</row>
    <row r="754" spans="2:27" ht="15.75" customHeight="1" x14ac:dyDescent="0.25"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</row>
    <row r="755" spans="2:27" ht="15.75" customHeight="1" x14ac:dyDescent="0.25"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</row>
    <row r="756" spans="2:27" ht="15.75" customHeight="1" x14ac:dyDescent="0.25"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</row>
    <row r="757" spans="2:27" ht="15.75" customHeight="1" x14ac:dyDescent="0.25"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</row>
    <row r="758" spans="2:27" ht="15.75" customHeight="1" x14ac:dyDescent="0.25"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</row>
    <row r="759" spans="2:27" ht="15.75" customHeight="1" x14ac:dyDescent="0.25"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</row>
    <row r="760" spans="2:27" ht="15.75" customHeight="1" x14ac:dyDescent="0.25"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</row>
    <row r="761" spans="2:27" ht="15.75" customHeight="1" x14ac:dyDescent="0.25"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</row>
    <row r="762" spans="2:27" ht="15.75" customHeight="1" x14ac:dyDescent="0.25"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</row>
    <row r="763" spans="2:27" ht="15.75" customHeight="1" x14ac:dyDescent="0.25"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</row>
    <row r="764" spans="2:27" ht="15.75" customHeight="1" x14ac:dyDescent="0.25"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</row>
    <row r="765" spans="2:27" ht="15.75" customHeight="1" x14ac:dyDescent="0.25"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</row>
    <row r="766" spans="2:27" ht="15.75" customHeight="1" x14ac:dyDescent="0.25"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</row>
    <row r="767" spans="2:27" ht="15.75" customHeight="1" x14ac:dyDescent="0.25"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</row>
    <row r="768" spans="2:27" ht="15.75" customHeight="1" x14ac:dyDescent="0.25"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</row>
    <row r="769" spans="2:27" ht="15.75" customHeight="1" x14ac:dyDescent="0.25"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</row>
    <row r="770" spans="2:27" ht="15.75" customHeight="1" x14ac:dyDescent="0.25"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</row>
    <row r="771" spans="2:27" ht="15.75" customHeight="1" x14ac:dyDescent="0.25"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</row>
    <row r="772" spans="2:27" ht="15.75" customHeight="1" x14ac:dyDescent="0.25"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</row>
    <row r="773" spans="2:27" ht="15.75" customHeight="1" x14ac:dyDescent="0.25"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</row>
    <row r="774" spans="2:27" ht="15.75" customHeight="1" x14ac:dyDescent="0.25"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</row>
    <row r="775" spans="2:27" ht="15.75" customHeight="1" x14ac:dyDescent="0.25"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</row>
    <row r="776" spans="2:27" ht="15.75" customHeight="1" x14ac:dyDescent="0.25"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</row>
    <row r="777" spans="2:27" ht="15.75" customHeight="1" x14ac:dyDescent="0.25"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</row>
    <row r="778" spans="2:27" ht="15.75" customHeight="1" x14ac:dyDescent="0.25"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</row>
    <row r="779" spans="2:27" ht="15.75" customHeight="1" x14ac:dyDescent="0.25"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</row>
    <row r="780" spans="2:27" ht="15.75" customHeight="1" x14ac:dyDescent="0.25"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</row>
    <row r="781" spans="2:27" ht="15.75" customHeight="1" x14ac:dyDescent="0.25"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</row>
    <row r="782" spans="2:27" ht="15.75" customHeight="1" x14ac:dyDescent="0.25"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</row>
    <row r="783" spans="2:27" ht="15.75" customHeight="1" x14ac:dyDescent="0.25"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</row>
    <row r="784" spans="2:27" ht="15.75" customHeight="1" x14ac:dyDescent="0.25"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</row>
    <row r="785" spans="2:27" ht="15.75" customHeight="1" x14ac:dyDescent="0.25"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</row>
    <row r="786" spans="2:27" ht="15.75" customHeight="1" x14ac:dyDescent="0.25"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</row>
    <row r="787" spans="2:27" ht="15.75" customHeight="1" x14ac:dyDescent="0.25"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</row>
    <row r="788" spans="2:27" ht="15.75" customHeight="1" x14ac:dyDescent="0.25"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</row>
    <row r="789" spans="2:27" ht="15.75" customHeight="1" x14ac:dyDescent="0.25"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</row>
    <row r="790" spans="2:27" ht="15.75" customHeight="1" x14ac:dyDescent="0.25"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</row>
    <row r="791" spans="2:27" ht="15.75" customHeight="1" x14ac:dyDescent="0.25"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</row>
    <row r="792" spans="2:27" ht="15.75" customHeight="1" x14ac:dyDescent="0.25"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</row>
    <row r="793" spans="2:27" ht="15.75" customHeight="1" x14ac:dyDescent="0.25"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</row>
    <row r="794" spans="2:27" ht="15.75" customHeight="1" x14ac:dyDescent="0.25"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</row>
    <row r="795" spans="2:27" ht="15.75" customHeight="1" x14ac:dyDescent="0.25"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</row>
    <row r="796" spans="2:27" ht="15.75" customHeight="1" x14ac:dyDescent="0.25"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</row>
    <row r="797" spans="2:27" ht="15.75" customHeight="1" x14ac:dyDescent="0.25"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</row>
    <row r="798" spans="2:27" ht="15.75" customHeight="1" x14ac:dyDescent="0.25"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</row>
    <row r="799" spans="2:27" ht="15.75" customHeight="1" x14ac:dyDescent="0.25"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</row>
    <row r="800" spans="2:27" ht="15.75" customHeight="1" x14ac:dyDescent="0.25"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</row>
    <row r="801" spans="2:27" ht="15.75" customHeight="1" x14ac:dyDescent="0.25"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</row>
    <row r="802" spans="2:27" ht="15.75" customHeight="1" x14ac:dyDescent="0.25"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</row>
    <row r="803" spans="2:27" ht="15.75" customHeight="1" x14ac:dyDescent="0.25"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</row>
    <row r="804" spans="2:27" ht="15.75" customHeight="1" x14ac:dyDescent="0.25"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</row>
    <row r="805" spans="2:27" ht="15.75" customHeight="1" x14ac:dyDescent="0.25"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</row>
    <row r="806" spans="2:27" ht="15.75" customHeight="1" x14ac:dyDescent="0.25"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</row>
    <row r="807" spans="2:27" ht="15.75" customHeight="1" x14ac:dyDescent="0.25"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</row>
    <row r="808" spans="2:27" ht="15.75" customHeight="1" x14ac:dyDescent="0.25"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</row>
    <row r="809" spans="2:27" ht="15.75" customHeight="1" x14ac:dyDescent="0.25"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</row>
    <row r="810" spans="2:27" ht="15.75" customHeight="1" x14ac:dyDescent="0.25"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</row>
    <row r="811" spans="2:27" ht="15.75" customHeight="1" x14ac:dyDescent="0.25"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</row>
    <row r="812" spans="2:27" ht="15.75" customHeight="1" x14ac:dyDescent="0.25"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</row>
    <row r="813" spans="2:27" ht="15.75" customHeight="1" x14ac:dyDescent="0.25"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</row>
    <row r="814" spans="2:27" ht="15.75" customHeight="1" x14ac:dyDescent="0.25"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</row>
    <row r="815" spans="2:27" ht="15.75" customHeight="1" x14ac:dyDescent="0.25"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</row>
    <row r="816" spans="2:27" ht="15.75" customHeight="1" x14ac:dyDescent="0.25"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</row>
    <row r="817" spans="2:27" ht="15.75" customHeight="1" x14ac:dyDescent="0.25"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</row>
    <row r="818" spans="2:27" ht="15.75" customHeight="1" x14ac:dyDescent="0.25"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</row>
    <row r="819" spans="2:27" ht="15.75" customHeight="1" x14ac:dyDescent="0.25"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</row>
    <row r="820" spans="2:27" ht="15.75" customHeight="1" x14ac:dyDescent="0.25"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</row>
    <row r="821" spans="2:27" ht="15.75" customHeight="1" x14ac:dyDescent="0.25"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</row>
    <row r="822" spans="2:27" ht="15.75" customHeight="1" x14ac:dyDescent="0.25"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</row>
    <row r="823" spans="2:27" ht="15.75" customHeight="1" x14ac:dyDescent="0.25"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</row>
    <row r="824" spans="2:27" ht="15.75" customHeight="1" x14ac:dyDescent="0.25"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</row>
    <row r="825" spans="2:27" ht="15.75" customHeight="1" x14ac:dyDescent="0.25"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</row>
    <row r="826" spans="2:27" ht="15.75" customHeight="1" x14ac:dyDescent="0.25"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</row>
    <row r="827" spans="2:27" ht="15.75" customHeight="1" x14ac:dyDescent="0.25"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</row>
    <row r="828" spans="2:27" ht="15.75" customHeight="1" x14ac:dyDescent="0.25"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</row>
    <row r="829" spans="2:27" ht="15.75" customHeight="1" x14ac:dyDescent="0.25"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</row>
    <row r="830" spans="2:27" ht="15.75" customHeight="1" x14ac:dyDescent="0.25"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</row>
    <row r="831" spans="2:27" ht="15.75" customHeight="1" x14ac:dyDescent="0.25"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</row>
    <row r="832" spans="2:27" ht="15.75" customHeight="1" x14ac:dyDescent="0.25"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</row>
    <row r="833" spans="2:27" ht="15.75" customHeight="1" x14ac:dyDescent="0.25"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</row>
    <row r="834" spans="2:27" ht="15.75" customHeight="1" x14ac:dyDescent="0.25"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</row>
    <row r="835" spans="2:27" ht="15.75" customHeight="1" x14ac:dyDescent="0.25"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</row>
    <row r="836" spans="2:27" ht="15.75" customHeight="1" x14ac:dyDescent="0.25"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</row>
    <row r="837" spans="2:27" ht="15.75" customHeight="1" x14ac:dyDescent="0.25"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</row>
    <row r="838" spans="2:27" ht="15.75" customHeight="1" x14ac:dyDescent="0.25"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</row>
    <row r="839" spans="2:27" ht="15.75" customHeight="1" x14ac:dyDescent="0.25"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</row>
    <row r="840" spans="2:27" ht="15.75" customHeight="1" x14ac:dyDescent="0.25"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</row>
    <row r="841" spans="2:27" ht="15.75" customHeight="1" x14ac:dyDescent="0.25"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</row>
    <row r="842" spans="2:27" ht="15.75" customHeight="1" x14ac:dyDescent="0.25"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</row>
    <row r="843" spans="2:27" ht="15.75" customHeight="1" x14ac:dyDescent="0.25"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</row>
    <row r="844" spans="2:27" ht="15.75" customHeight="1" x14ac:dyDescent="0.25"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</row>
    <row r="845" spans="2:27" ht="15.75" customHeight="1" x14ac:dyDescent="0.25"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</row>
    <row r="846" spans="2:27" ht="15.75" customHeight="1" x14ac:dyDescent="0.25"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</row>
    <row r="847" spans="2:27" ht="15.75" customHeight="1" x14ac:dyDescent="0.25"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</row>
    <row r="848" spans="2:27" ht="15.75" customHeight="1" x14ac:dyDescent="0.25"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</row>
    <row r="849" spans="2:27" ht="15.75" customHeight="1" x14ac:dyDescent="0.25"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</row>
    <row r="850" spans="2:27" ht="15.75" customHeight="1" x14ac:dyDescent="0.25"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</row>
    <row r="851" spans="2:27" ht="15.75" customHeight="1" x14ac:dyDescent="0.25"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</row>
    <row r="852" spans="2:27" ht="15.75" customHeight="1" x14ac:dyDescent="0.25"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</row>
    <row r="853" spans="2:27" ht="15.75" customHeight="1" x14ac:dyDescent="0.25"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</row>
    <row r="854" spans="2:27" ht="15.75" customHeight="1" x14ac:dyDescent="0.25"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</row>
    <row r="855" spans="2:27" ht="15.75" customHeight="1" x14ac:dyDescent="0.25"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</row>
    <row r="856" spans="2:27" ht="15.75" customHeight="1" x14ac:dyDescent="0.25"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</row>
    <row r="857" spans="2:27" ht="15.75" customHeight="1" x14ac:dyDescent="0.25"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</row>
    <row r="858" spans="2:27" ht="15.75" customHeight="1" x14ac:dyDescent="0.25"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</row>
    <row r="859" spans="2:27" ht="15.75" customHeight="1" x14ac:dyDescent="0.25"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</row>
    <row r="860" spans="2:27" ht="15.75" customHeight="1" x14ac:dyDescent="0.25"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</row>
    <row r="861" spans="2:27" ht="15.75" customHeight="1" x14ac:dyDescent="0.25"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</row>
    <row r="862" spans="2:27" ht="15.75" customHeight="1" x14ac:dyDescent="0.25"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</row>
    <row r="863" spans="2:27" ht="15.75" customHeight="1" x14ac:dyDescent="0.25"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</row>
    <row r="864" spans="2:27" ht="15.75" customHeight="1" x14ac:dyDescent="0.25"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</row>
    <row r="865" spans="2:27" ht="15.75" customHeight="1" x14ac:dyDescent="0.25"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</row>
    <row r="866" spans="2:27" ht="15.75" customHeight="1" x14ac:dyDescent="0.25"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</row>
    <row r="867" spans="2:27" ht="15.75" customHeight="1" x14ac:dyDescent="0.25"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</row>
    <row r="868" spans="2:27" ht="15.75" customHeight="1" x14ac:dyDescent="0.25"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</row>
    <row r="869" spans="2:27" ht="15.75" customHeight="1" x14ac:dyDescent="0.25"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</row>
    <row r="870" spans="2:27" ht="15.75" customHeight="1" x14ac:dyDescent="0.25"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</row>
    <row r="871" spans="2:27" ht="15.75" customHeight="1" x14ac:dyDescent="0.25"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</row>
    <row r="872" spans="2:27" ht="15.75" customHeight="1" x14ac:dyDescent="0.25"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</row>
    <row r="873" spans="2:27" ht="15.75" customHeight="1" x14ac:dyDescent="0.25"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</row>
    <row r="874" spans="2:27" ht="15.75" customHeight="1" x14ac:dyDescent="0.25"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</row>
    <row r="875" spans="2:27" ht="15.75" customHeight="1" x14ac:dyDescent="0.25"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</row>
    <row r="876" spans="2:27" ht="15.75" customHeight="1" x14ac:dyDescent="0.25"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</row>
    <row r="877" spans="2:27" ht="15.75" customHeight="1" x14ac:dyDescent="0.25"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</row>
    <row r="878" spans="2:27" ht="15.75" customHeight="1" x14ac:dyDescent="0.25"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</row>
    <row r="879" spans="2:27" ht="15.75" customHeight="1" x14ac:dyDescent="0.25"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</row>
    <row r="880" spans="2:27" ht="15.75" customHeight="1" x14ac:dyDescent="0.25"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</row>
    <row r="881" spans="2:27" ht="15.75" customHeight="1" x14ac:dyDescent="0.25"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</row>
    <row r="882" spans="2:27" ht="15.75" customHeight="1" x14ac:dyDescent="0.25"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</row>
    <row r="883" spans="2:27" ht="15.75" customHeight="1" x14ac:dyDescent="0.25"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</row>
    <row r="884" spans="2:27" ht="15.75" customHeight="1" x14ac:dyDescent="0.25"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</row>
    <row r="885" spans="2:27" ht="15.75" customHeight="1" x14ac:dyDescent="0.25"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</row>
    <row r="886" spans="2:27" ht="15.75" customHeight="1" x14ac:dyDescent="0.25"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</row>
    <row r="887" spans="2:27" ht="15.75" customHeight="1" x14ac:dyDescent="0.25"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</row>
    <row r="888" spans="2:27" ht="15.75" customHeight="1" x14ac:dyDescent="0.25"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</row>
    <row r="889" spans="2:27" ht="15.75" customHeight="1" x14ac:dyDescent="0.25"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</row>
    <row r="890" spans="2:27" ht="15.75" customHeight="1" x14ac:dyDescent="0.25"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</row>
    <row r="891" spans="2:27" ht="15.75" customHeight="1" x14ac:dyDescent="0.25"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</row>
    <row r="892" spans="2:27" ht="15.75" customHeight="1" x14ac:dyDescent="0.25"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</row>
    <row r="893" spans="2:27" ht="15.75" customHeight="1" x14ac:dyDescent="0.25"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</row>
    <row r="894" spans="2:27" ht="15.75" customHeight="1" x14ac:dyDescent="0.25"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</row>
    <row r="895" spans="2:27" ht="15.75" customHeight="1" x14ac:dyDescent="0.25"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</row>
    <row r="896" spans="2:27" ht="15.75" customHeight="1" x14ac:dyDescent="0.25"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</row>
    <row r="897" spans="2:27" ht="15.75" customHeight="1" x14ac:dyDescent="0.25"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</row>
    <row r="898" spans="2:27" ht="15.75" customHeight="1" x14ac:dyDescent="0.25"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</row>
    <row r="899" spans="2:27" ht="15.75" customHeight="1" x14ac:dyDescent="0.25"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</row>
    <row r="900" spans="2:27" ht="15.75" customHeight="1" x14ac:dyDescent="0.25"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</row>
    <row r="901" spans="2:27" ht="15.75" customHeight="1" x14ac:dyDescent="0.25"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</row>
    <row r="902" spans="2:27" ht="15.75" customHeight="1" x14ac:dyDescent="0.25"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</row>
    <row r="903" spans="2:27" ht="15.75" customHeight="1" x14ac:dyDescent="0.25"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</row>
    <row r="904" spans="2:27" ht="15.75" customHeight="1" x14ac:dyDescent="0.25"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</row>
    <row r="905" spans="2:27" ht="15.75" customHeight="1" x14ac:dyDescent="0.25"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</row>
    <row r="906" spans="2:27" ht="15.75" customHeight="1" x14ac:dyDescent="0.25"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</row>
    <row r="907" spans="2:27" ht="15.75" customHeight="1" x14ac:dyDescent="0.25"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</row>
    <row r="908" spans="2:27" ht="15.75" customHeight="1" x14ac:dyDescent="0.25"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</row>
    <row r="909" spans="2:27" ht="15.75" customHeight="1" x14ac:dyDescent="0.25"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</row>
    <row r="910" spans="2:27" ht="15.75" customHeight="1" x14ac:dyDescent="0.25"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</row>
    <row r="911" spans="2:27" ht="15.75" customHeight="1" x14ac:dyDescent="0.25"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</row>
    <row r="912" spans="2:27" ht="15.75" customHeight="1" x14ac:dyDescent="0.25"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</row>
    <row r="913" spans="2:27" ht="15.75" customHeight="1" x14ac:dyDescent="0.25"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</row>
    <row r="914" spans="2:27" ht="15.75" customHeight="1" x14ac:dyDescent="0.25"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</row>
    <row r="915" spans="2:27" ht="15.75" customHeight="1" x14ac:dyDescent="0.25"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</row>
    <row r="916" spans="2:27" ht="15.75" customHeight="1" x14ac:dyDescent="0.25"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</row>
    <row r="917" spans="2:27" ht="15.75" customHeight="1" x14ac:dyDescent="0.25"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</row>
    <row r="918" spans="2:27" ht="15.75" customHeight="1" x14ac:dyDescent="0.25"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</row>
    <row r="919" spans="2:27" ht="15.75" customHeight="1" x14ac:dyDescent="0.25"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</row>
    <row r="920" spans="2:27" ht="15.75" customHeight="1" x14ac:dyDescent="0.25"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</row>
    <row r="921" spans="2:27" ht="15.75" customHeight="1" x14ac:dyDescent="0.25"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</row>
    <row r="922" spans="2:27" ht="15.75" customHeight="1" x14ac:dyDescent="0.25"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</row>
    <row r="923" spans="2:27" ht="15.75" customHeight="1" x14ac:dyDescent="0.25"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</row>
    <row r="924" spans="2:27" ht="15.75" customHeight="1" x14ac:dyDescent="0.25"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</row>
    <row r="925" spans="2:27" ht="15.75" customHeight="1" x14ac:dyDescent="0.25"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</row>
    <row r="926" spans="2:27" ht="15.75" customHeight="1" x14ac:dyDescent="0.25"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</row>
    <row r="927" spans="2:27" ht="15.75" customHeight="1" x14ac:dyDescent="0.25"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</row>
    <row r="928" spans="2:27" ht="15.75" customHeight="1" x14ac:dyDescent="0.25"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</row>
    <row r="929" spans="2:27" ht="15.75" customHeight="1" x14ac:dyDescent="0.25"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</row>
    <row r="930" spans="2:27" ht="15.75" customHeight="1" x14ac:dyDescent="0.25"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</row>
    <row r="931" spans="2:27" ht="15.75" customHeight="1" x14ac:dyDescent="0.25"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</row>
    <row r="932" spans="2:27" ht="15.75" customHeight="1" x14ac:dyDescent="0.25"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</row>
    <row r="933" spans="2:27" ht="15.75" customHeight="1" x14ac:dyDescent="0.25"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</row>
    <row r="934" spans="2:27" ht="15.75" customHeight="1" x14ac:dyDescent="0.25"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</row>
    <row r="935" spans="2:27" ht="15.75" customHeight="1" x14ac:dyDescent="0.25"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</row>
    <row r="936" spans="2:27" ht="15.75" customHeight="1" x14ac:dyDescent="0.25"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</row>
    <row r="937" spans="2:27" ht="15.75" customHeight="1" x14ac:dyDescent="0.25"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</row>
    <row r="938" spans="2:27" ht="15.75" customHeight="1" x14ac:dyDescent="0.25"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</row>
    <row r="939" spans="2:27" ht="15.75" customHeight="1" x14ac:dyDescent="0.25"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</row>
    <row r="940" spans="2:27" ht="15.75" customHeight="1" x14ac:dyDescent="0.25"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</row>
    <row r="941" spans="2:27" ht="15.75" customHeight="1" x14ac:dyDescent="0.25"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</row>
    <row r="942" spans="2:27" ht="15.75" customHeight="1" x14ac:dyDescent="0.25"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0"/>
    </row>
    <row r="943" spans="2:27" ht="15.75" customHeight="1" x14ac:dyDescent="0.25"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0"/>
    </row>
    <row r="944" spans="2:27" ht="15.75" customHeight="1" x14ac:dyDescent="0.25"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0"/>
    </row>
    <row r="945" spans="2:27" ht="15.75" customHeight="1" x14ac:dyDescent="0.25"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0"/>
    </row>
    <row r="946" spans="2:27" ht="15.75" customHeight="1" x14ac:dyDescent="0.25"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</row>
    <row r="947" spans="2:27" ht="15.75" customHeight="1" x14ac:dyDescent="0.25"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</row>
    <row r="948" spans="2:27" ht="15.75" customHeight="1" x14ac:dyDescent="0.25"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</row>
    <row r="949" spans="2:27" ht="15.75" customHeight="1" x14ac:dyDescent="0.25"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</row>
    <row r="950" spans="2:27" ht="15.75" customHeight="1" x14ac:dyDescent="0.25"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0"/>
    </row>
    <row r="951" spans="2:27" ht="15.75" customHeight="1" x14ac:dyDescent="0.25"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0"/>
    </row>
    <row r="952" spans="2:27" ht="15.75" customHeight="1" x14ac:dyDescent="0.25"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0"/>
    </row>
    <row r="953" spans="2:27" ht="15.75" customHeight="1" x14ac:dyDescent="0.25"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0"/>
    </row>
    <row r="954" spans="2:27" ht="15.75" customHeight="1" x14ac:dyDescent="0.25"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  <c r="AA954" s="70"/>
    </row>
    <row r="955" spans="2:27" ht="15.75" customHeight="1" x14ac:dyDescent="0.25"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  <c r="AA955" s="70"/>
    </row>
    <row r="956" spans="2:27" ht="15.75" customHeight="1" x14ac:dyDescent="0.25"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  <c r="AA956" s="70"/>
    </row>
    <row r="957" spans="2:27" ht="15.75" customHeight="1" x14ac:dyDescent="0.25"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  <c r="AA957" s="70"/>
    </row>
    <row r="958" spans="2:27" ht="15.75" customHeight="1" x14ac:dyDescent="0.25"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  <c r="AA958" s="70"/>
    </row>
    <row r="959" spans="2:27" ht="15.75" customHeight="1" x14ac:dyDescent="0.25"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  <c r="AA959" s="70"/>
    </row>
    <row r="960" spans="2:27" ht="15.75" customHeight="1" x14ac:dyDescent="0.25"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  <c r="AA960" s="70"/>
    </row>
    <row r="961" spans="2:27" ht="15.75" customHeight="1" x14ac:dyDescent="0.25"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  <c r="AA961" s="70"/>
    </row>
    <row r="962" spans="2:27" ht="15.75" customHeight="1" x14ac:dyDescent="0.25"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0"/>
    </row>
    <row r="963" spans="2:27" ht="15.75" customHeight="1" x14ac:dyDescent="0.25"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0"/>
    </row>
    <row r="964" spans="2:27" ht="15.75" customHeight="1" x14ac:dyDescent="0.25"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0"/>
    </row>
    <row r="965" spans="2:27" ht="15.75" customHeight="1" x14ac:dyDescent="0.25"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0"/>
    </row>
    <row r="966" spans="2:27" ht="15.75" customHeight="1" x14ac:dyDescent="0.25"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  <c r="AA966" s="70"/>
    </row>
    <row r="967" spans="2:27" ht="15.75" customHeight="1" x14ac:dyDescent="0.25"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  <c r="AA967" s="70"/>
    </row>
    <row r="968" spans="2:27" ht="15.75" customHeight="1" x14ac:dyDescent="0.25"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  <c r="AA968" s="70"/>
    </row>
    <row r="969" spans="2:27" ht="15.75" customHeight="1" x14ac:dyDescent="0.25"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  <c r="AA969" s="70"/>
    </row>
    <row r="970" spans="2:27" ht="15.75" customHeight="1" x14ac:dyDescent="0.25"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  <c r="AA970" s="70"/>
    </row>
    <row r="971" spans="2:27" ht="15.75" customHeight="1" x14ac:dyDescent="0.25"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  <c r="AA971" s="70"/>
    </row>
    <row r="972" spans="2:27" ht="15.75" customHeight="1" x14ac:dyDescent="0.25"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  <c r="AA972" s="70"/>
    </row>
    <row r="973" spans="2:27" ht="15.75" customHeight="1" x14ac:dyDescent="0.25"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  <c r="AA973" s="70"/>
    </row>
    <row r="974" spans="2:27" ht="15.75" customHeight="1" x14ac:dyDescent="0.25"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  <c r="AA974" s="70"/>
    </row>
    <row r="975" spans="2:27" ht="15.75" customHeight="1" x14ac:dyDescent="0.25"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  <c r="AA975" s="70"/>
    </row>
    <row r="976" spans="2:27" ht="15.75" customHeight="1" x14ac:dyDescent="0.25"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  <c r="AA976" s="70"/>
    </row>
    <row r="977" spans="2:27" ht="15.75" customHeight="1" x14ac:dyDescent="0.25"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  <c r="AA977" s="70"/>
    </row>
    <row r="978" spans="2:27" ht="15.75" customHeight="1" x14ac:dyDescent="0.25"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  <c r="AA978" s="70"/>
    </row>
    <row r="979" spans="2:27" ht="15.75" customHeight="1" x14ac:dyDescent="0.25"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  <c r="AA979" s="70"/>
    </row>
    <row r="980" spans="2:27" ht="15.75" customHeight="1" x14ac:dyDescent="0.25"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  <c r="AA980" s="70"/>
    </row>
    <row r="981" spans="2:27" ht="15.75" customHeight="1" x14ac:dyDescent="0.25"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  <c r="AA981" s="70"/>
    </row>
    <row r="982" spans="2:27" ht="15.75" customHeight="1" x14ac:dyDescent="0.25"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  <c r="AA982" s="70"/>
    </row>
    <row r="983" spans="2:27" ht="15.75" customHeight="1" x14ac:dyDescent="0.25"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  <c r="AA983" s="70"/>
    </row>
    <row r="984" spans="2:27" ht="15.75" customHeight="1" x14ac:dyDescent="0.25"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  <c r="AA984" s="70"/>
    </row>
    <row r="985" spans="2:27" ht="15.75" customHeight="1" x14ac:dyDescent="0.25"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  <c r="AA985" s="70"/>
    </row>
    <row r="986" spans="2:27" ht="15.75" customHeight="1" x14ac:dyDescent="0.25"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  <c r="AA986" s="70"/>
    </row>
    <row r="987" spans="2:27" ht="15.75" customHeight="1" x14ac:dyDescent="0.25"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  <c r="AA987" s="70"/>
    </row>
    <row r="988" spans="2:27" ht="15.75" customHeight="1" x14ac:dyDescent="0.25"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  <c r="AA988" s="70"/>
    </row>
    <row r="989" spans="2:27" ht="15.75" customHeight="1" x14ac:dyDescent="0.25"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  <c r="AA989" s="70"/>
    </row>
    <row r="990" spans="2:27" ht="15.75" customHeight="1" x14ac:dyDescent="0.25"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  <c r="AA990" s="70"/>
    </row>
    <row r="991" spans="2:27" ht="15.75" customHeight="1" x14ac:dyDescent="0.25"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  <c r="AA991" s="70"/>
    </row>
    <row r="992" spans="2:27" ht="15.75" customHeight="1" x14ac:dyDescent="0.25"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  <c r="AA992" s="70"/>
    </row>
    <row r="993" spans="2:27" ht="15.75" customHeight="1" x14ac:dyDescent="0.25"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  <c r="AA993" s="70"/>
    </row>
    <row r="994" spans="2:27" ht="15.75" customHeight="1" x14ac:dyDescent="0.25"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  <c r="AA994" s="70"/>
    </row>
    <row r="995" spans="2:27" ht="15.75" customHeight="1" x14ac:dyDescent="0.25"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  <c r="AA995" s="70"/>
    </row>
    <row r="996" spans="2:27" ht="15.75" customHeight="1" x14ac:dyDescent="0.25"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  <c r="AA996" s="70"/>
    </row>
    <row r="997" spans="2:27" ht="15.75" customHeight="1" x14ac:dyDescent="0.25"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  <c r="AA997" s="70"/>
    </row>
    <row r="998" spans="2:27" ht="15.75" customHeight="1" x14ac:dyDescent="0.25"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  <c r="AA998" s="70"/>
    </row>
    <row r="999" spans="2:27" ht="15.75" customHeight="1" x14ac:dyDescent="0.25"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  <c r="AA999" s="70"/>
    </row>
    <row r="1000" spans="2:27" ht="15.75" customHeight="1" x14ac:dyDescent="0.25">
      <c r="B1000" s="70"/>
      <c r="C1000" s="70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  <c r="AA1000" s="70"/>
    </row>
    <row r="1001" spans="2:27" ht="15.75" customHeight="1" x14ac:dyDescent="0.25">
      <c r="B1001" s="70"/>
      <c r="C1001" s="70"/>
      <c r="D1001" s="70"/>
      <c r="E1001" s="70"/>
      <c r="F1001" s="70"/>
      <c r="G1001" s="70"/>
      <c r="H1001" s="70"/>
      <c r="I1001" s="70"/>
      <c r="J1001" s="70"/>
      <c r="K1001" s="70"/>
      <c r="L1001" s="70"/>
      <c r="M1001" s="70"/>
      <c r="N1001" s="70"/>
      <c r="O1001" s="70"/>
      <c r="P1001" s="70"/>
      <c r="Q1001" s="70"/>
      <c r="R1001" s="70"/>
      <c r="S1001" s="70"/>
      <c r="T1001" s="70"/>
      <c r="U1001" s="70"/>
      <c r="V1001" s="70"/>
      <c r="W1001" s="70"/>
      <c r="X1001" s="70"/>
      <c r="Y1001" s="70"/>
      <c r="Z1001" s="70"/>
      <c r="AA1001" s="70"/>
    </row>
    <row r="1002" spans="2:27" ht="15.75" customHeight="1" x14ac:dyDescent="0.25">
      <c r="B1002" s="70"/>
      <c r="C1002" s="70"/>
      <c r="D1002" s="70"/>
      <c r="E1002" s="70"/>
      <c r="F1002" s="70"/>
      <c r="G1002" s="70"/>
      <c r="H1002" s="70"/>
      <c r="I1002" s="70"/>
      <c r="J1002" s="70"/>
      <c r="K1002" s="70"/>
      <c r="L1002" s="70"/>
      <c r="M1002" s="70"/>
      <c r="N1002" s="70"/>
      <c r="O1002" s="70"/>
      <c r="P1002" s="70"/>
      <c r="Q1002" s="70"/>
      <c r="R1002" s="70"/>
      <c r="S1002" s="70"/>
      <c r="T1002" s="70"/>
      <c r="U1002" s="70"/>
      <c r="V1002" s="70"/>
      <c r="W1002" s="70"/>
      <c r="X1002" s="70"/>
      <c r="Y1002" s="70"/>
      <c r="Z1002" s="70"/>
      <c r="AA1002" s="70"/>
    </row>
  </sheetData>
  <mergeCells count="9">
    <mergeCell ref="A1:E1"/>
    <mergeCell ref="A3:E3"/>
    <mergeCell ref="A4:E4"/>
    <mergeCell ref="E7:E8"/>
    <mergeCell ref="B26:C26"/>
    <mergeCell ref="B10:C10"/>
    <mergeCell ref="B7:C8"/>
    <mergeCell ref="D7:D8"/>
    <mergeCell ref="A7:A8"/>
  </mergeCells>
  <phoneticPr fontId="0" type="noConversion"/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58"/>
  <sheetViews>
    <sheetView zoomScale="110" zoomScaleNormal="110" workbookViewId="0">
      <selection activeCell="K10" sqref="K10"/>
    </sheetView>
  </sheetViews>
  <sheetFormatPr defaultColWidth="17.28515625" defaultRowHeight="15" customHeight="1" x14ac:dyDescent="0.2"/>
  <cols>
    <col min="1" max="1" width="5.85546875" style="310" customWidth="1"/>
    <col min="2" max="2" width="4.140625" style="6" customWidth="1"/>
    <col min="3" max="3" width="4.42578125" style="6" customWidth="1"/>
    <col min="4" max="4" width="5.42578125" style="6" customWidth="1"/>
    <col min="5" max="5" width="4" style="6" customWidth="1"/>
    <col min="6" max="6" width="48" style="6" customWidth="1"/>
    <col min="7" max="7" width="14.5703125" style="6" customWidth="1"/>
    <col min="8" max="8" width="14.28515625" style="51" customWidth="1"/>
    <col min="9" max="10" width="8" style="6" customWidth="1"/>
    <col min="11" max="11" width="15.7109375" style="6" customWidth="1"/>
    <col min="12" max="26" width="8" style="6" customWidth="1"/>
    <col min="27" max="16384" width="17.28515625" style="6"/>
  </cols>
  <sheetData>
    <row r="1" spans="1:10" s="2" customFormat="1" ht="15.75" customHeight="1" x14ac:dyDescent="0.2">
      <c r="A1" s="517" t="s">
        <v>974</v>
      </c>
      <c r="B1" s="518"/>
      <c r="C1" s="518"/>
      <c r="D1" s="518"/>
      <c r="E1" s="518"/>
      <c r="F1" s="518"/>
      <c r="G1" s="518"/>
      <c r="H1" s="518"/>
    </row>
    <row r="2" spans="1:10" s="483" customFormat="1" ht="15.75" customHeight="1" x14ac:dyDescent="0.2">
      <c r="A2" s="310"/>
      <c r="B2" s="482"/>
      <c r="C2" s="482"/>
      <c r="D2" s="482"/>
      <c r="E2" s="482"/>
      <c r="F2" s="488"/>
      <c r="H2" s="294"/>
    </row>
    <row r="3" spans="1:10" ht="15" customHeight="1" x14ac:dyDescent="0.25">
      <c r="A3" s="519" t="s">
        <v>261</v>
      </c>
      <c r="B3" s="520"/>
      <c r="C3" s="520"/>
      <c r="D3" s="520"/>
      <c r="E3" s="520"/>
      <c r="F3" s="520"/>
      <c r="G3" s="520"/>
      <c r="H3" s="520"/>
    </row>
    <row r="4" spans="1:10" ht="15" customHeight="1" x14ac:dyDescent="0.25">
      <c r="A4" s="519" t="s">
        <v>965</v>
      </c>
      <c r="B4" s="520"/>
      <c r="C4" s="520"/>
      <c r="D4" s="520"/>
      <c r="E4" s="520"/>
      <c r="F4" s="520"/>
      <c r="G4" s="520"/>
      <c r="H4" s="520"/>
    </row>
    <row r="5" spans="1:10" ht="15" customHeight="1" x14ac:dyDescent="0.25">
      <c r="A5" s="519" t="s">
        <v>72</v>
      </c>
      <c r="B5" s="520"/>
      <c r="C5" s="520"/>
      <c r="D5" s="520"/>
      <c r="E5" s="520"/>
      <c r="F5" s="520"/>
      <c r="G5" s="520"/>
      <c r="H5" s="520"/>
    </row>
    <row r="6" spans="1:10" s="4" customFormat="1" ht="15" customHeight="1" x14ac:dyDescent="0.2">
      <c r="A6" s="310"/>
      <c r="B6" s="3"/>
      <c r="C6" s="3"/>
      <c r="D6" s="3"/>
      <c r="E6" s="3"/>
      <c r="F6" s="3"/>
      <c r="G6" s="3"/>
      <c r="H6" s="295"/>
    </row>
    <row r="7" spans="1:10" s="8" customFormat="1" ht="15.75" customHeight="1" x14ac:dyDescent="0.2">
      <c r="A7" s="310"/>
      <c r="B7" s="9"/>
      <c r="C7" s="9"/>
      <c r="D7" s="9"/>
      <c r="E7" s="9"/>
      <c r="F7" s="7"/>
      <c r="H7" s="72" t="s">
        <v>402</v>
      </c>
    </row>
    <row r="8" spans="1:10" s="10" customFormat="1" ht="15.75" customHeight="1" x14ac:dyDescent="0.2">
      <c r="A8" s="521" t="s">
        <v>304</v>
      </c>
      <c r="B8" s="523" t="s">
        <v>73</v>
      </c>
      <c r="C8" s="524"/>
      <c r="D8" s="524"/>
      <c r="E8" s="524"/>
      <c r="F8" s="525"/>
      <c r="G8" s="509" t="s">
        <v>32</v>
      </c>
      <c r="H8" s="509" t="s">
        <v>948</v>
      </c>
    </row>
    <row r="9" spans="1:10" ht="12.75" customHeight="1" x14ac:dyDescent="0.2">
      <c r="A9" s="522"/>
      <c r="B9" s="526"/>
      <c r="C9" s="526"/>
      <c r="D9" s="526"/>
      <c r="E9" s="526"/>
      <c r="F9" s="527"/>
      <c r="G9" s="510"/>
      <c r="H9" s="510"/>
      <c r="I9" s="10"/>
      <c r="J9" s="10"/>
    </row>
    <row r="10" spans="1:10" ht="12.75" customHeight="1" x14ac:dyDescent="0.2">
      <c r="A10" s="311">
        <v>1</v>
      </c>
      <c r="B10" s="39">
        <v>2</v>
      </c>
      <c r="C10" s="39">
        <v>3</v>
      </c>
      <c r="D10" s="39">
        <v>4</v>
      </c>
      <c r="E10" s="39">
        <v>5</v>
      </c>
      <c r="F10" s="39">
        <v>6</v>
      </c>
      <c r="G10" s="39">
        <v>7</v>
      </c>
      <c r="H10" s="39">
        <v>7</v>
      </c>
    </row>
    <row r="11" spans="1:10" s="10" customFormat="1" ht="15.75" customHeight="1" x14ac:dyDescent="0.25">
      <c r="A11" s="423">
        <v>2</v>
      </c>
      <c r="B11" s="413" t="s">
        <v>95</v>
      </c>
      <c r="C11" s="414"/>
      <c r="D11" s="414"/>
      <c r="E11" s="414"/>
      <c r="F11" s="431"/>
      <c r="G11" s="429">
        <f>SUM(G12)</f>
        <v>34200000</v>
      </c>
      <c r="H11" s="429">
        <f>SUM(H12)</f>
        <v>35072381</v>
      </c>
    </row>
    <row r="12" spans="1:10" s="2" customFormat="1" ht="15.75" customHeight="1" x14ac:dyDescent="0.2">
      <c r="A12" s="311">
        <v>3</v>
      </c>
      <c r="B12" s="42" t="s">
        <v>38</v>
      </c>
      <c r="C12" s="12"/>
      <c r="D12" s="12" t="s">
        <v>39</v>
      </c>
      <c r="E12" s="12"/>
      <c r="F12" s="12"/>
      <c r="G12" s="18">
        <f>G13+G16+G17</f>
        <v>34200000</v>
      </c>
      <c r="H12" s="18">
        <f>H13+H16+H17+H18</f>
        <v>35072381</v>
      </c>
    </row>
    <row r="13" spans="1:10" s="2" customFormat="1" ht="15.75" customHeight="1" x14ac:dyDescent="0.2">
      <c r="A13" s="253">
        <v>4</v>
      </c>
      <c r="B13" s="41"/>
      <c r="C13" s="13"/>
      <c r="D13" s="13" t="s">
        <v>76</v>
      </c>
      <c r="E13" s="16" t="s">
        <v>94</v>
      </c>
      <c r="F13" s="16"/>
      <c r="G13" s="18">
        <v>29000000</v>
      </c>
      <c r="H13" s="18">
        <v>29000000</v>
      </c>
    </row>
    <row r="14" spans="1:10" s="2" customFormat="1" ht="15.75" customHeight="1" x14ac:dyDescent="0.2">
      <c r="A14" s="311">
        <v>5</v>
      </c>
      <c r="B14" s="41"/>
      <c r="C14" s="13"/>
      <c r="D14" s="13"/>
      <c r="E14" s="13"/>
      <c r="F14" s="13" t="s">
        <v>98</v>
      </c>
      <c r="G14" s="18">
        <v>29000000</v>
      </c>
      <c r="H14" s="18">
        <v>29000000</v>
      </c>
    </row>
    <row r="15" spans="1:10" s="2" customFormat="1" ht="15.75" customHeight="1" x14ac:dyDescent="0.2">
      <c r="A15" s="253">
        <v>6</v>
      </c>
      <c r="B15" s="41"/>
      <c r="C15" s="13"/>
      <c r="D15" s="13"/>
      <c r="E15" s="13"/>
      <c r="F15" s="13"/>
      <c r="G15" s="18"/>
      <c r="H15" s="18"/>
    </row>
    <row r="16" spans="1:10" s="2" customFormat="1" ht="15.75" customHeight="1" x14ac:dyDescent="0.2">
      <c r="A16" s="311">
        <v>7</v>
      </c>
      <c r="B16" s="41"/>
      <c r="C16" s="13"/>
      <c r="D16" s="13" t="s">
        <v>96</v>
      </c>
      <c r="E16" s="13" t="s">
        <v>97</v>
      </c>
      <c r="F16" s="13"/>
      <c r="G16" s="18">
        <v>4095000</v>
      </c>
      <c r="H16" s="18">
        <v>4095000</v>
      </c>
    </row>
    <row r="17" spans="1:10" s="2" customFormat="1" ht="15.75" customHeight="1" x14ac:dyDescent="0.2">
      <c r="A17" s="253">
        <v>8</v>
      </c>
      <c r="B17" s="41"/>
      <c r="C17" s="13"/>
      <c r="D17" s="13" t="s">
        <v>77</v>
      </c>
      <c r="E17" s="13" t="s">
        <v>78</v>
      </c>
      <c r="F17" s="13"/>
      <c r="G17" s="18">
        <v>1105000</v>
      </c>
      <c r="H17" s="18">
        <v>1105000</v>
      </c>
    </row>
    <row r="18" spans="1:10" s="2" customFormat="1" ht="15.75" customHeight="1" x14ac:dyDescent="0.2">
      <c r="A18" s="311">
        <v>9</v>
      </c>
      <c r="B18" s="41"/>
      <c r="C18" s="13"/>
      <c r="D18" s="13" t="s">
        <v>951</v>
      </c>
      <c r="E18" s="13"/>
      <c r="F18" s="13" t="s">
        <v>952</v>
      </c>
      <c r="G18" s="18"/>
      <c r="H18" s="18">
        <v>872381</v>
      </c>
    </row>
    <row r="19" spans="1:10" ht="15.75" customHeight="1" x14ac:dyDescent="0.2">
      <c r="A19" s="423">
        <v>10</v>
      </c>
      <c r="B19" s="421" t="s">
        <v>99</v>
      </c>
      <c r="C19" s="401"/>
      <c r="D19" s="401"/>
      <c r="E19" s="401"/>
      <c r="F19" s="401"/>
      <c r="G19" s="429">
        <f>G20+G28</f>
        <v>114896186</v>
      </c>
      <c r="H19" s="429">
        <f>H20+H28</f>
        <v>147568297</v>
      </c>
    </row>
    <row r="20" spans="1:10" s="2" customFormat="1" ht="15.75" customHeight="1" x14ac:dyDescent="0.2">
      <c r="A20" s="311">
        <v>11</v>
      </c>
      <c r="B20" s="42" t="s">
        <v>34</v>
      </c>
      <c r="C20" s="12"/>
      <c r="D20" s="12" t="s">
        <v>35</v>
      </c>
      <c r="E20" s="12"/>
      <c r="F20" s="13"/>
      <c r="G20" s="18">
        <f>G21+G22+G23+G24+G25</f>
        <v>114896186</v>
      </c>
      <c r="H20" s="18">
        <f>H26+H22+H23+H24+H25+H27</f>
        <v>132892661</v>
      </c>
    </row>
    <row r="21" spans="1:10" s="2" customFormat="1" ht="15.75" customHeight="1" x14ac:dyDescent="0.2">
      <c r="A21" s="311">
        <v>12</v>
      </c>
      <c r="B21" s="41"/>
      <c r="C21" s="13" t="s">
        <v>100</v>
      </c>
      <c r="D21" s="13"/>
      <c r="E21" s="13" t="s">
        <v>101</v>
      </c>
      <c r="F21" s="13"/>
      <c r="G21" s="18"/>
      <c r="H21" s="18"/>
    </row>
    <row r="22" spans="1:10" s="2" customFormat="1" ht="15.75" customHeight="1" x14ac:dyDescent="0.2">
      <c r="A22" s="253">
        <v>13</v>
      </c>
      <c r="B22" s="42"/>
      <c r="C22" s="12"/>
      <c r="D22" s="13" t="s">
        <v>102</v>
      </c>
      <c r="E22" s="13" t="s">
        <v>103</v>
      </c>
      <c r="F22" s="13"/>
      <c r="G22" s="18">
        <v>86998494</v>
      </c>
      <c r="H22" s="18">
        <v>88904777</v>
      </c>
    </row>
    <row r="23" spans="1:10" s="2" customFormat="1" ht="15.75" customHeight="1" x14ac:dyDescent="0.2">
      <c r="A23" s="311">
        <v>14</v>
      </c>
      <c r="B23" s="41"/>
      <c r="C23" s="13"/>
      <c r="D23" s="13" t="s">
        <v>104</v>
      </c>
      <c r="E23" s="13" t="s">
        <v>105</v>
      </c>
      <c r="F23" s="13"/>
      <c r="G23" s="18">
        <v>13099344</v>
      </c>
      <c r="H23" s="18">
        <v>14039543</v>
      </c>
    </row>
    <row r="24" spans="1:10" s="2" customFormat="1" ht="15.75" customHeight="1" x14ac:dyDescent="0.2">
      <c r="A24" s="253">
        <v>15</v>
      </c>
      <c r="B24" s="41"/>
      <c r="C24" s="13"/>
      <c r="D24" s="13" t="s">
        <v>106</v>
      </c>
      <c r="E24" s="13" t="s">
        <v>107</v>
      </c>
      <c r="F24" s="13"/>
      <c r="G24" s="18">
        <v>12998348</v>
      </c>
      <c r="H24" s="18">
        <v>13590348</v>
      </c>
    </row>
    <row r="25" spans="1:10" s="2" customFormat="1" ht="15.75" customHeight="1" x14ac:dyDescent="0.2">
      <c r="A25" s="311">
        <v>16</v>
      </c>
      <c r="B25" s="41"/>
      <c r="C25" s="13"/>
      <c r="D25" s="13" t="s">
        <v>108</v>
      </c>
      <c r="E25" s="13" t="s">
        <v>109</v>
      </c>
      <c r="F25" s="13"/>
      <c r="G25" s="18">
        <v>1800000</v>
      </c>
      <c r="H25" s="18">
        <v>1800000</v>
      </c>
    </row>
    <row r="26" spans="1:10" s="2" customFormat="1" ht="15.75" customHeight="1" x14ac:dyDescent="0.2">
      <c r="A26" s="253">
        <v>17</v>
      </c>
      <c r="B26" s="41"/>
      <c r="C26" s="13"/>
      <c r="D26" s="13" t="s">
        <v>110</v>
      </c>
      <c r="E26" s="13" t="s">
        <v>111</v>
      </c>
      <c r="F26" s="13"/>
      <c r="G26" s="18">
        <v>0</v>
      </c>
      <c r="H26" s="18">
        <v>2043293</v>
      </c>
    </row>
    <row r="27" spans="1:10" s="2" customFormat="1" ht="15.75" customHeight="1" x14ac:dyDescent="0.2">
      <c r="A27" s="311">
        <v>18</v>
      </c>
      <c r="B27" s="41"/>
      <c r="C27" s="13"/>
      <c r="D27" s="13" t="s">
        <v>112</v>
      </c>
      <c r="E27" s="13" t="s">
        <v>113</v>
      </c>
      <c r="F27" s="13"/>
      <c r="G27" s="18">
        <v>0</v>
      </c>
      <c r="H27" s="18">
        <v>12514700</v>
      </c>
    </row>
    <row r="28" spans="1:10" s="10" customFormat="1" ht="15.75" customHeight="1" x14ac:dyDescent="0.2">
      <c r="A28" s="253">
        <v>19</v>
      </c>
      <c r="B28" s="42" t="s">
        <v>42</v>
      </c>
      <c r="C28" s="12"/>
      <c r="D28" s="12" t="s">
        <v>43</v>
      </c>
      <c r="E28" s="12"/>
      <c r="F28" s="12"/>
      <c r="G28" s="17">
        <f>G29</f>
        <v>0</v>
      </c>
      <c r="H28" s="17">
        <f>H29</f>
        <v>14675636</v>
      </c>
    </row>
    <row r="29" spans="1:10" s="2" customFormat="1" ht="15.75" customHeight="1" x14ac:dyDescent="0.2">
      <c r="A29" s="311">
        <v>20</v>
      </c>
      <c r="B29" s="41"/>
      <c r="C29" s="13" t="s">
        <v>114</v>
      </c>
      <c r="D29" s="13"/>
      <c r="E29" s="13" t="s">
        <v>115</v>
      </c>
      <c r="F29" s="13"/>
      <c r="G29" s="18"/>
      <c r="H29" s="18">
        <v>14675636</v>
      </c>
    </row>
    <row r="30" spans="1:10" s="2" customFormat="1" ht="15.75" customHeight="1" x14ac:dyDescent="0.2">
      <c r="A30" s="253">
        <v>21</v>
      </c>
      <c r="B30" s="41"/>
      <c r="C30" s="13"/>
      <c r="D30" s="13"/>
      <c r="E30" s="13"/>
      <c r="F30" s="13"/>
      <c r="G30" s="18"/>
      <c r="H30" s="18"/>
      <c r="I30" s="6"/>
      <c r="J30" s="6"/>
    </row>
    <row r="31" spans="1:10" s="10" customFormat="1" ht="15.75" customHeight="1" x14ac:dyDescent="0.2">
      <c r="A31" s="406">
        <v>22</v>
      </c>
      <c r="B31" s="421" t="s">
        <v>116</v>
      </c>
      <c r="C31" s="401"/>
      <c r="D31" s="401"/>
      <c r="E31" s="401"/>
      <c r="F31" s="401"/>
      <c r="G31" s="429">
        <f>G34+G32</f>
        <v>29752000</v>
      </c>
      <c r="H31" s="429">
        <f>H34+H32</f>
        <v>24692000</v>
      </c>
    </row>
    <row r="32" spans="1:10" s="10" customFormat="1" ht="15.75" customHeight="1" x14ac:dyDescent="0.2">
      <c r="A32" s="311">
        <v>23</v>
      </c>
      <c r="B32" s="304" t="s">
        <v>34</v>
      </c>
      <c r="C32" s="305"/>
      <c r="D32" s="305" t="s">
        <v>35</v>
      </c>
      <c r="E32" s="305"/>
      <c r="F32" s="306"/>
      <c r="G32" s="34">
        <f>G33</f>
        <v>29752000</v>
      </c>
      <c r="H32" s="34">
        <f>H33</f>
        <v>24692000</v>
      </c>
    </row>
    <row r="33" spans="1:8" s="10" customFormat="1" ht="15.75" customHeight="1" x14ac:dyDescent="0.2">
      <c r="A33" s="253">
        <v>24</v>
      </c>
      <c r="B33" s="307"/>
      <c r="C33" s="16" t="s">
        <v>75</v>
      </c>
      <c r="D33" s="16"/>
      <c r="E33" s="16" t="s">
        <v>124</v>
      </c>
      <c r="F33" s="16"/>
      <c r="G33" s="313">
        <v>29752000</v>
      </c>
      <c r="H33" s="313">
        <v>24692000</v>
      </c>
    </row>
    <row r="34" spans="1:8" s="2" customFormat="1" ht="15.75" customHeight="1" x14ac:dyDescent="0.2">
      <c r="A34" s="311">
        <v>25</v>
      </c>
      <c r="B34" s="42" t="s">
        <v>49</v>
      </c>
      <c r="C34" s="12"/>
      <c r="D34" s="12" t="s">
        <v>48</v>
      </c>
      <c r="E34" s="12"/>
      <c r="F34" s="12"/>
      <c r="G34" s="29">
        <f>SUM(G35)</f>
        <v>0</v>
      </c>
      <c r="H34" s="29">
        <f>SUM(H35)</f>
        <v>0</v>
      </c>
    </row>
    <row r="35" spans="1:8" s="2" customFormat="1" ht="15.75" customHeight="1" x14ac:dyDescent="0.2">
      <c r="A35" s="253">
        <v>26</v>
      </c>
      <c r="B35" s="41"/>
      <c r="C35" s="13" t="s">
        <v>117</v>
      </c>
      <c r="D35" s="13"/>
      <c r="E35" s="13" t="s">
        <v>118</v>
      </c>
      <c r="F35" s="13"/>
      <c r="G35" s="18"/>
      <c r="H35" s="18"/>
    </row>
    <row r="36" spans="1:8" s="2" customFormat="1" ht="15.75" customHeight="1" x14ac:dyDescent="0.2">
      <c r="A36" s="311">
        <v>27</v>
      </c>
      <c r="B36" s="41"/>
      <c r="C36" s="13"/>
      <c r="D36" s="13" t="s">
        <v>119</v>
      </c>
      <c r="E36" s="13"/>
      <c r="F36" s="13" t="s">
        <v>120</v>
      </c>
      <c r="G36" s="18">
        <v>532000000</v>
      </c>
      <c r="H36" s="18">
        <v>533728858</v>
      </c>
    </row>
    <row r="37" spans="1:8" s="2" customFormat="1" ht="15.75" customHeight="1" x14ac:dyDescent="0.2">
      <c r="A37" s="253">
        <v>28</v>
      </c>
      <c r="B37" s="41"/>
      <c r="C37" s="13"/>
      <c r="D37" s="13" t="s">
        <v>121</v>
      </c>
      <c r="E37" s="13"/>
      <c r="F37" s="13" t="s">
        <v>122</v>
      </c>
      <c r="G37" s="18"/>
      <c r="H37" s="18">
        <v>8247874</v>
      </c>
    </row>
    <row r="38" spans="1:8" s="10" customFormat="1" ht="15.75" customHeight="1" x14ac:dyDescent="0.25">
      <c r="A38" s="406">
        <v>29</v>
      </c>
      <c r="B38" s="413" t="s">
        <v>123</v>
      </c>
      <c r="C38" s="414"/>
      <c r="D38" s="414"/>
      <c r="E38" s="432"/>
      <c r="F38" s="433"/>
      <c r="G38" s="429">
        <f>G39</f>
        <v>0</v>
      </c>
      <c r="H38" s="429">
        <f>H39</f>
        <v>0</v>
      </c>
    </row>
    <row r="39" spans="1:8" s="2" customFormat="1" ht="15.75" customHeight="1" x14ac:dyDescent="0.2">
      <c r="A39" s="253">
        <v>30</v>
      </c>
      <c r="B39" s="42" t="s">
        <v>34</v>
      </c>
      <c r="C39" s="12"/>
      <c r="D39" s="12" t="s">
        <v>35</v>
      </c>
      <c r="E39" s="12"/>
      <c r="F39" s="13"/>
      <c r="G39" s="18">
        <f>G40</f>
        <v>0</v>
      </c>
      <c r="H39" s="18">
        <f>H40</f>
        <v>0</v>
      </c>
    </row>
    <row r="40" spans="1:8" s="2" customFormat="1" ht="15.75" customHeight="1" x14ac:dyDescent="0.2">
      <c r="A40" s="311">
        <v>31</v>
      </c>
      <c r="B40" s="41"/>
      <c r="C40" s="13" t="s">
        <v>75</v>
      </c>
      <c r="D40" s="13"/>
      <c r="E40" s="13" t="s">
        <v>124</v>
      </c>
      <c r="F40" s="13"/>
      <c r="G40" s="18"/>
      <c r="H40" s="18"/>
    </row>
    <row r="41" spans="1:8" s="2" customFormat="1" ht="15.75" customHeight="1" x14ac:dyDescent="0.2">
      <c r="A41" s="253">
        <v>32</v>
      </c>
      <c r="B41" s="41"/>
      <c r="C41" s="13"/>
      <c r="D41" s="13"/>
      <c r="E41" s="13"/>
      <c r="F41" s="13"/>
      <c r="G41" s="18"/>
      <c r="H41" s="18"/>
    </row>
    <row r="42" spans="1:8" s="10" customFormat="1" ht="15.75" customHeight="1" x14ac:dyDescent="0.2">
      <c r="A42" s="406">
        <v>33</v>
      </c>
      <c r="B42" s="413" t="s">
        <v>127</v>
      </c>
      <c r="C42" s="414"/>
      <c r="D42" s="414"/>
      <c r="E42" s="414"/>
      <c r="F42" s="414"/>
      <c r="G42" s="429">
        <f>SUM(G43)</f>
        <v>1150000</v>
      </c>
      <c r="H42" s="429">
        <f>SUM(H43)</f>
        <v>1150000</v>
      </c>
    </row>
    <row r="43" spans="1:8" s="2" customFormat="1" ht="15.75" customHeight="1" x14ac:dyDescent="0.2">
      <c r="A43" s="311">
        <v>34</v>
      </c>
      <c r="B43" s="42" t="s">
        <v>38</v>
      </c>
      <c r="C43" s="12"/>
      <c r="D43" s="12" t="s">
        <v>39</v>
      </c>
      <c r="E43" s="12"/>
      <c r="F43" s="12"/>
      <c r="G43" s="18">
        <f>SUM(G44:G45)</f>
        <v>1150000</v>
      </c>
      <c r="H43" s="18">
        <v>1150000</v>
      </c>
    </row>
    <row r="44" spans="1:8" s="2" customFormat="1" ht="15.75" customHeight="1" x14ac:dyDescent="0.2">
      <c r="A44" s="253">
        <v>35</v>
      </c>
      <c r="B44" s="41"/>
      <c r="C44" s="13"/>
      <c r="D44" s="13" t="s">
        <v>76</v>
      </c>
      <c r="E44" s="19" t="s">
        <v>94</v>
      </c>
      <c r="F44" s="13"/>
      <c r="G44" s="18">
        <v>926770</v>
      </c>
      <c r="H44" s="18">
        <v>1799151</v>
      </c>
    </row>
    <row r="45" spans="1:8" s="2" customFormat="1" ht="15.75" customHeight="1" x14ac:dyDescent="0.2">
      <c r="A45" s="311">
        <v>36</v>
      </c>
      <c r="B45" s="41"/>
      <c r="C45" s="13"/>
      <c r="D45" s="13" t="s">
        <v>77</v>
      </c>
      <c r="E45" s="13" t="s">
        <v>78</v>
      </c>
      <c r="F45" s="13"/>
      <c r="G45" s="18">
        <v>223230</v>
      </c>
      <c r="H45" s="18">
        <v>223230</v>
      </c>
    </row>
    <row r="46" spans="1:8" s="2" customFormat="1" ht="15.75" customHeight="1" x14ac:dyDescent="0.2">
      <c r="A46" s="253">
        <v>37</v>
      </c>
      <c r="B46" s="41"/>
      <c r="C46" s="13"/>
      <c r="D46" s="13"/>
      <c r="E46" s="13"/>
      <c r="F46" s="13"/>
      <c r="G46" s="18"/>
      <c r="H46" s="18"/>
    </row>
    <row r="47" spans="1:8" s="10" customFormat="1" ht="15.75" customHeight="1" x14ac:dyDescent="0.2">
      <c r="A47" s="406">
        <v>38</v>
      </c>
      <c r="B47" s="413" t="s">
        <v>128</v>
      </c>
      <c r="C47" s="414"/>
      <c r="D47" s="414"/>
      <c r="E47" s="414"/>
      <c r="F47" s="414"/>
      <c r="G47" s="429">
        <f>G48</f>
        <v>3500000</v>
      </c>
      <c r="H47" s="429">
        <f>H48</f>
        <v>3500000</v>
      </c>
    </row>
    <row r="48" spans="1:8" s="10" customFormat="1" ht="15.75" customHeight="1" x14ac:dyDescent="0.2">
      <c r="A48" s="253">
        <v>39</v>
      </c>
      <c r="B48" s="42" t="s">
        <v>34</v>
      </c>
      <c r="C48" s="12"/>
      <c r="D48" s="12" t="s">
        <v>35</v>
      </c>
      <c r="E48" s="12"/>
      <c r="F48" s="13"/>
      <c r="G48" s="17">
        <f>SUM(G49)</f>
        <v>3500000</v>
      </c>
      <c r="H48" s="17">
        <f>SUM(H49)</f>
        <v>3500000</v>
      </c>
    </row>
    <row r="49" spans="1:8" s="2" customFormat="1" ht="15.75" customHeight="1" x14ac:dyDescent="0.2">
      <c r="A49" s="311">
        <v>40</v>
      </c>
      <c r="B49" s="41"/>
      <c r="C49" s="13" t="s">
        <v>75</v>
      </c>
      <c r="D49" s="13"/>
      <c r="E49" s="13" t="s">
        <v>129</v>
      </c>
      <c r="F49" s="13"/>
      <c r="G49" s="18">
        <v>3500000</v>
      </c>
      <c r="H49" s="18">
        <v>3500000</v>
      </c>
    </row>
    <row r="50" spans="1:8" s="2" customFormat="1" ht="15.75" customHeight="1" x14ac:dyDescent="0.2">
      <c r="A50" s="253">
        <v>41</v>
      </c>
      <c r="B50" s="41"/>
      <c r="C50" s="13"/>
      <c r="D50" s="13"/>
      <c r="E50" s="13"/>
      <c r="F50" s="13" t="s">
        <v>130</v>
      </c>
      <c r="G50" s="18">
        <v>3500000</v>
      </c>
      <c r="H50" s="18">
        <v>3500000</v>
      </c>
    </row>
    <row r="51" spans="1:8" s="2" customFormat="1" ht="15.75" customHeight="1" x14ac:dyDescent="0.2">
      <c r="A51" s="311">
        <v>42</v>
      </c>
      <c r="B51" s="41"/>
      <c r="C51" s="13"/>
      <c r="D51" s="13"/>
      <c r="E51" s="13"/>
      <c r="F51" s="13"/>
      <c r="G51" s="18"/>
      <c r="H51" s="18"/>
    </row>
    <row r="52" spans="1:8" s="10" customFormat="1" ht="15.75" customHeight="1" x14ac:dyDescent="0.2">
      <c r="A52" s="423">
        <v>43</v>
      </c>
      <c r="B52" s="413" t="s">
        <v>131</v>
      </c>
      <c r="C52" s="414"/>
      <c r="D52" s="414"/>
      <c r="E52" s="414"/>
      <c r="F52" s="414"/>
      <c r="G52" s="429">
        <f>G56+G53</f>
        <v>71175000</v>
      </c>
      <c r="H52" s="429">
        <f>H56+H53</f>
        <v>86175000</v>
      </c>
    </row>
    <row r="53" spans="1:8" s="10" customFormat="1" ht="15.75" customHeight="1" x14ac:dyDescent="0.2">
      <c r="A53" s="311">
        <v>44</v>
      </c>
      <c r="B53" s="302" t="s">
        <v>42</v>
      </c>
      <c r="C53" s="15"/>
      <c r="D53" s="15" t="s">
        <v>43</v>
      </c>
      <c r="E53" s="15"/>
      <c r="F53" s="15"/>
      <c r="G53" s="303">
        <f>G54</f>
        <v>0</v>
      </c>
      <c r="H53" s="303">
        <f>H54</f>
        <v>0</v>
      </c>
    </row>
    <row r="54" spans="1:8" s="10" customFormat="1" ht="15.75" customHeight="1" x14ac:dyDescent="0.2">
      <c r="A54" s="311">
        <v>45</v>
      </c>
      <c r="B54" s="308"/>
      <c r="C54" s="208" t="s">
        <v>434</v>
      </c>
      <c r="D54" s="514" t="s">
        <v>447</v>
      </c>
      <c r="E54" s="515"/>
      <c r="F54" s="516"/>
      <c r="G54" s="245"/>
      <c r="H54" s="245"/>
    </row>
    <row r="55" spans="1:8" s="10" customFormat="1" ht="15.75" customHeight="1" x14ac:dyDescent="0.2">
      <c r="A55" s="253">
        <v>46</v>
      </c>
      <c r="B55" s="308"/>
      <c r="C55" s="309"/>
      <c r="D55" s="309"/>
      <c r="E55" s="309"/>
      <c r="F55" s="309"/>
      <c r="G55" s="303"/>
      <c r="H55" s="303"/>
    </row>
    <row r="56" spans="1:8" s="2" customFormat="1" ht="15.75" customHeight="1" x14ac:dyDescent="0.2">
      <c r="A56" s="311">
        <v>47</v>
      </c>
      <c r="B56" s="42" t="s">
        <v>38</v>
      </c>
      <c r="C56" s="12"/>
      <c r="D56" s="12" t="s">
        <v>39</v>
      </c>
      <c r="E56" s="12"/>
      <c r="F56" s="12"/>
      <c r="G56" s="29">
        <f>G57+G58</f>
        <v>71175000</v>
      </c>
      <c r="H56" s="29">
        <f>H57+H58</f>
        <v>86175000</v>
      </c>
    </row>
    <row r="57" spans="1:8" s="2" customFormat="1" ht="15.75" customHeight="1" x14ac:dyDescent="0.2">
      <c r="A57" s="253">
        <v>48</v>
      </c>
      <c r="B57" s="41"/>
      <c r="C57" s="13"/>
      <c r="D57" s="13" t="s">
        <v>76</v>
      </c>
      <c r="E57" s="13" t="s">
        <v>94</v>
      </c>
      <c r="F57" s="13"/>
      <c r="G57" s="18">
        <v>56043000</v>
      </c>
      <c r="H57" s="18">
        <v>66043000</v>
      </c>
    </row>
    <row r="58" spans="1:8" s="2" customFormat="1" ht="15.75" customHeight="1" x14ac:dyDescent="0.2">
      <c r="A58" s="311">
        <v>49</v>
      </c>
      <c r="B58" s="41"/>
      <c r="C58" s="13"/>
      <c r="D58" s="13" t="s">
        <v>77</v>
      </c>
      <c r="E58" s="13" t="s">
        <v>78</v>
      </c>
      <c r="F58" s="13"/>
      <c r="G58" s="18">
        <v>15132000</v>
      </c>
      <c r="H58" s="18">
        <v>20132000</v>
      </c>
    </row>
    <row r="59" spans="1:8" s="2" customFormat="1" ht="15.75" customHeight="1" x14ac:dyDescent="0.2">
      <c r="A59" s="253">
        <v>50</v>
      </c>
      <c r="B59" s="41"/>
      <c r="C59" s="13"/>
      <c r="D59" s="13"/>
      <c r="E59" s="13"/>
      <c r="F59" s="13"/>
      <c r="G59" s="18"/>
      <c r="H59" s="18"/>
    </row>
    <row r="60" spans="1:8" s="10" customFormat="1" ht="15.75" customHeight="1" x14ac:dyDescent="0.2">
      <c r="A60" s="406">
        <v>51</v>
      </c>
      <c r="B60" s="413" t="s">
        <v>132</v>
      </c>
      <c r="C60" s="414"/>
      <c r="D60" s="414"/>
      <c r="E60" s="414"/>
      <c r="F60" s="414"/>
      <c r="G60" s="429">
        <f>SUM(G61)</f>
        <v>50000</v>
      </c>
      <c r="H60" s="429">
        <f>SUM(H61)</f>
        <v>50000</v>
      </c>
    </row>
    <row r="61" spans="1:8" s="2" customFormat="1" ht="15.75" customHeight="1" x14ac:dyDescent="0.2">
      <c r="A61" s="253">
        <v>52</v>
      </c>
      <c r="B61" s="42" t="s">
        <v>38</v>
      </c>
      <c r="C61" s="12"/>
      <c r="D61" s="12" t="s">
        <v>39</v>
      </c>
      <c r="E61" s="12"/>
      <c r="F61" s="12"/>
      <c r="G61" s="18">
        <f>SUM(G62:G63)</f>
        <v>50000</v>
      </c>
      <c r="H61" s="18">
        <f>SUM(H62:H63)</f>
        <v>50000</v>
      </c>
    </row>
    <row r="62" spans="1:8" s="2" customFormat="1" ht="15.75" customHeight="1" x14ac:dyDescent="0.2">
      <c r="A62" s="311">
        <v>53</v>
      </c>
      <c r="B62" s="41"/>
      <c r="C62" s="13"/>
      <c r="D62" s="13" t="s">
        <v>76</v>
      </c>
      <c r="E62" s="13" t="s">
        <v>94</v>
      </c>
      <c r="F62" s="13"/>
      <c r="G62" s="18">
        <v>39000</v>
      </c>
      <c r="H62" s="18">
        <v>39000</v>
      </c>
    </row>
    <row r="63" spans="1:8" s="2" customFormat="1" ht="17.25" customHeight="1" x14ac:dyDescent="0.2">
      <c r="A63" s="253">
        <v>54</v>
      </c>
      <c r="B63" s="41"/>
      <c r="C63" s="13"/>
      <c r="D63" s="13" t="s">
        <v>77</v>
      </c>
      <c r="E63" s="13" t="s">
        <v>78</v>
      </c>
      <c r="F63" s="13"/>
      <c r="G63" s="18">
        <v>11000</v>
      </c>
      <c r="H63" s="18">
        <v>11000</v>
      </c>
    </row>
    <row r="64" spans="1:8" s="2" customFormat="1" ht="17.25" customHeight="1" x14ac:dyDescent="0.2">
      <c r="A64" s="311">
        <v>55</v>
      </c>
      <c r="B64" s="41"/>
      <c r="C64" s="13"/>
      <c r="D64" s="13"/>
      <c r="E64" s="13"/>
      <c r="F64" s="13"/>
      <c r="G64" s="18"/>
      <c r="H64" s="18"/>
    </row>
    <row r="65" spans="1:8" s="10" customFormat="1" ht="17.25" customHeight="1" x14ac:dyDescent="0.2">
      <c r="A65" s="406">
        <v>56</v>
      </c>
      <c r="B65" s="430" t="s">
        <v>355</v>
      </c>
      <c r="C65" s="414"/>
      <c r="D65" s="414"/>
      <c r="E65" s="414"/>
      <c r="F65" s="414"/>
      <c r="G65" s="429">
        <f>G66+G68</f>
        <v>98000000</v>
      </c>
      <c r="H65" s="429">
        <f>H66+H68</f>
        <v>113000000</v>
      </c>
    </row>
    <row r="66" spans="1:8" s="10" customFormat="1" ht="17.25" customHeight="1" x14ac:dyDescent="0.2">
      <c r="A66" s="253">
        <v>57</v>
      </c>
      <c r="B66" s="302" t="s">
        <v>42</v>
      </c>
      <c r="C66" s="15"/>
      <c r="D66" s="15" t="s">
        <v>43</v>
      </c>
      <c r="E66" s="15"/>
      <c r="F66" s="15"/>
      <c r="G66" s="303">
        <f>G67</f>
        <v>0</v>
      </c>
      <c r="H66" s="303">
        <f>H67</f>
        <v>0</v>
      </c>
    </row>
    <row r="67" spans="1:8" s="10" customFormat="1" ht="17.25" customHeight="1" x14ac:dyDescent="0.2">
      <c r="A67" s="311">
        <v>58</v>
      </c>
      <c r="B67" s="307"/>
      <c r="C67" s="286" t="s">
        <v>434</v>
      </c>
      <c r="D67" s="16"/>
      <c r="E67" s="16" t="s">
        <v>115</v>
      </c>
      <c r="F67" s="16"/>
      <c r="G67" s="245"/>
      <c r="H67" s="245"/>
    </row>
    <row r="68" spans="1:8" s="2" customFormat="1" ht="17.25" customHeight="1" x14ac:dyDescent="0.2">
      <c r="A68" s="253">
        <v>59</v>
      </c>
      <c r="B68" s="42" t="s">
        <v>38</v>
      </c>
      <c r="C68" s="12"/>
      <c r="D68" s="12" t="s">
        <v>39</v>
      </c>
      <c r="E68" s="12"/>
      <c r="F68" s="12"/>
      <c r="G68" s="29">
        <f>G69+G70+G71</f>
        <v>98000000</v>
      </c>
      <c r="H68" s="29">
        <f>H69+H70+H71</f>
        <v>113000000</v>
      </c>
    </row>
    <row r="69" spans="1:8" s="2" customFormat="1" ht="17.25" customHeight="1" x14ac:dyDescent="0.2">
      <c r="A69" s="311">
        <v>60</v>
      </c>
      <c r="B69" s="42"/>
      <c r="C69" s="12"/>
      <c r="D69" s="13" t="s">
        <v>125</v>
      </c>
      <c r="E69" s="13" t="s">
        <v>126</v>
      </c>
      <c r="F69" s="13"/>
      <c r="G69" s="18">
        <v>1575000</v>
      </c>
      <c r="H69" s="18">
        <v>1575000</v>
      </c>
    </row>
    <row r="70" spans="1:8" s="2" customFormat="1" ht="15.75" customHeight="1" x14ac:dyDescent="0.2">
      <c r="A70" s="253">
        <v>61</v>
      </c>
      <c r="B70" s="41"/>
      <c r="C70" s="13"/>
      <c r="D70" s="13" t="s">
        <v>76</v>
      </c>
      <c r="E70" s="13" t="s">
        <v>94</v>
      </c>
      <c r="F70" s="13"/>
      <c r="G70" s="18">
        <v>75590000</v>
      </c>
      <c r="H70" s="18">
        <v>85590000</v>
      </c>
    </row>
    <row r="71" spans="1:8" s="2" customFormat="1" ht="15.75" customHeight="1" x14ac:dyDescent="0.2">
      <c r="A71" s="311">
        <v>62</v>
      </c>
      <c r="B71" s="41"/>
      <c r="C71" s="13"/>
      <c r="D71" s="13" t="s">
        <v>77</v>
      </c>
      <c r="E71" s="13" t="s">
        <v>78</v>
      </c>
      <c r="F71" s="13"/>
      <c r="G71" s="18">
        <v>20835000</v>
      </c>
      <c r="H71" s="18">
        <v>25835000</v>
      </c>
    </row>
    <row r="72" spans="1:8" s="2" customFormat="1" ht="15.75" customHeight="1" x14ac:dyDescent="0.2">
      <c r="A72" s="253">
        <v>63</v>
      </c>
      <c r="B72" s="41"/>
      <c r="C72" s="13"/>
      <c r="D72" s="13"/>
      <c r="E72" s="13"/>
      <c r="F72" s="13"/>
      <c r="G72" s="18"/>
      <c r="H72" s="18"/>
    </row>
    <row r="73" spans="1:8" s="10" customFormat="1" ht="15.75" customHeight="1" x14ac:dyDescent="0.2">
      <c r="A73" s="406">
        <v>64</v>
      </c>
      <c r="B73" s="413" t="s">
        <v>155</v>
      </c>
      <c r="C73" s="414"/>
      <c r="D73" s="414"/>
      <c r="E73" s="414"/>
      <c r="F73" s="414"/>
      <c r="G73" s="429">
        <f>G74</f>
        <v>0</v>
      </c>
      <c r="H73" s="429">
        <f>H74</f>
        <v>0</v>
      </c>
    </row>
    <row r="74" spans="1:8" s="10" customFormat="1" ht="15.75" customHeight="1" x14ac:dyDescent="0.2">
      <c r="A74" s="253">
        <v>65</v>
      </c>
      <c r="B74" s="42" t="s">
        <v>38</v>
      </c>
      <c r="C74" s="12"/>
      <c r="D74" s="12" t="s">
        <v>39</v>
      </c>
      <c r="E74" s="12"/>
      <c r="F74" s="12"/>
      <c r="G74" s="17">
        <f>G75+G76</f>
        <v>0</v>
      </c>
      <c r="H74" s="17">
        <f>H75+H76</f>
        <v>0</v>
      </c>
    </row>
    <row r="75" spans="1:8" s="2" customFormat="1" ht="15.75" customHeight="1" x14ac:dyDescent="0.2">
      <c r="A75" s="311">
        <v>66</v>
      </c>
      <c r="B75" s="41"/>
      <c r="C75" s="13"/>
      <c r="D75" s="13" t="s">
        <v>76</v>
      </c>
      <c r="E75" s="13" t="s">
        <v>150</v>
      </c>
      <c r="F75" s="13"/>
      <c r="G75" s="18"/>
      <c r="H75" s="18"/>
    </row>
    <row r="76" spans="1:8" s="2" customFormat="1" ht="15.75" customHeight="1" x14ac:dyDescent="0.2">
      <c r="A76" s="311">
        <v>67</v>
      </c>
      <c r="B76" s="41"/>
      <c r="C76" s="13"/>
      <c r="D76" s="13" t="s">
        <v>77</v>
      </c>
      <c r="E76" s="13" t="s">
        <v>78</v>
      </c>
      <c r="F76" s="13"/>
      <c r="G76" s="18"/>
      <c r="H76" s="18"/>
    </row>
    <row r="77" spans="1:8" s="2" customFormat="1" ht="15.75" customHeight="1" x14ac:dyDescent="0.2">
      <c r="A77" s="253">
        <v>68</v>
      </c>
      <c r="B77" s="41"/>
      <c r="C77" s="13"/>
      <c r="D77" s="13"/>
      <c r="E77" s="13"/>
      <c r="F77" s="13"/>
      <c r="G77" s="18"/>
      <c r="H77" s="18"/>
    </row>
    <row r="78" spans="1:8" s="2" customFormat="1" ht="15.75" customHeight="1" x14ac:dyDescent="0.2">
      <c r="A78" s="406">
        <v>69</v>
      </c>
      <c r="B78" s="511" t="s">
        <v>433</v>
      </c>
      <c r="C78" s="512"/>
      <c r="D78" s="512"/>
      <c r="E78" s="512"/>
      <c r="F78" s="513"/>
      <c r="G78" s="429">
        <f>SUM(G79)</f>
        <v>77500000</v>
      </c>
      <c r="H78" s="429">
        <f>SUM(H79)</f>
        <v>77500000</v>
      </c>
    </row>
    <row r="79" spans="1:8" s="2" customFormat="1" ht="15.75" customHeight="1" x14ac:dyDescent="0.2">
      <c r="A79" s="311">
        <v>70</v>
      </c>
      <c r="B79" s="42" t="s">
        <v>36</v>
      </c>
      <c r="C79" s="12"/>
      <c r="D79" s="12" t="s">
        <v>37</v>
      </c>
      <c r="E79" s="12"/>
      <c r="F79" s="12"/>
      <c r="G79" s="17">
        <f>G80+G83</f>
        <v>77500000</v>
      </c>
      <c r="H79" s="17">
        <f>H80+H83</f>
        <v>77500000</v>
      </c>
    </row>
    <row r="80" spans="1:8" s="2" customFormat="1" ht="15.75" customHeight="1" x14ac:dyDescent="0.2">
      <c r="A80" s="253">
        <v>71</v>
      </c>
      <c r="B80" s="41"/>
      <c r="C80" s="12" t="s">
        <v>79</v>
      </c>
      <c r="D80" s="12"/>
      <c r="E80" s="12" t="s">
        <v>80</v>
      </c>
      <c r="F80" s="12"/>
      <c r="G80" s="17">
        <f>SUM(G81:G82)</f>
        <v>49000000</v>
      </c>
      <c r="H80" s="17">
        <f>SUM(H81:H82)</f>
        <v>49000000</v>
      </c>
    </row>
    <row r="81" spans="1:8" s="2" customFormat="1" ht="15.75" customHeight="1" x14ac:dyDescent="0.2">
      <c r="A81" s="311">
        <v>72</v>
      </c>
      <c r="B81" s="41"/>
      <c r="C81" s="13"/>
      <c r="D81" s="13"/>
      <c r="E81" s="13"/>
      <c r="F81" s="13" t="s">
        <v>81</v>
      </c>
      <c r="G81" s="18">
        <v>45000000</v>
      </c>
      <c r="H81" s="18">
        <v>45000000</v>
      </c>
    </row>
    <row r="82" spans="1:8" s="2" customFormat="1" ht="15.75" customHeight="1" x14ac:dyDescent="0.2">
      <c r="A82" s="253">
        <v>73</v>
      </c>
      <c r="B82" s="42"/>
      <c r="C82" s="12"/>
      <c r="D82" s="12"/>
      <c r="E82" s="12"/>
      <c r="F82" s="19" t="s">
        <v>263</v>
      </c>
      <c r="G82" s="18">
        <v>4000000</v>
      </c>
      <c r="H82" s="18">
        <v>4000000</v>
      </c>
    </row>
    <row r="83" spans="1:8" s="2" customFormat="1" ht="15.75" customHeight="1" x14ac:dyDescent="0.2">
      <c r="A83" s="311">
        <v>74</v>
      </c>
      <c r="B83" s="42"/>
      <c r="C83" s="12" t="s">
        <v>82</v>
      </c>
      <c r="D83" s="12"/>
      <c r="E83" s="12" t="s">
        <v>83</v>
      </c>
      <c r="F83" s="12"/>
      <c r="G83" s="17">
        <f>G84+G86+G88</f>
        <v>28500000</v>
      </c>
      <c r="H83" s="17">
        <f>H84+H86+H88</f>
        <v>28500000</v>
      </c>
    </row>
    <row r="84" spans="1:8" s="2" customFormat="1" ht="15.75" customHeight="1" x14ac:dyDescent="0.2">
      <c r="A84" s="253">
        <v>75</v>
      </c>
      <c r="B84" s="42"/>
      <c r="C84" s="13"/>
      <c r="D84" s="13" t="s">
        <v>84</v>
      </c>
      <c r="E84" s="13" t="s">
        <v>85</v>
      </c>
      <c r="F84" s="13"/>
      <c r="G84" s="18">
        <v>21000000</v>
      </c>
      <c r="H84" s="18">
        <v>21000000</v>
      </c>
    </row>
    <row r="85" spans="1:8" s="2" customFormat="1" ht="15.75" customHeight="1" x14ac:dyDescent="0.2">
      <c r="A85" s="311">
        <v>76</v>
      </c>
      <c r="B85" s="42"/>
      <c r="C85" s="13"/>
      <c r="D85" s="13"/>
      <c r="E85" s="13"/>
      <c r="F85" s="13" t="s">
        <v>86</v>
      </c>
      <c r="G85" s="18">
        <v>21000000</v>
      </c>
      <c r="H85" s="18">
        <v>21000000</v>
      </c>
    </row>
    <row r="86" spans="1:8" s="2" customFormat="1" ht="15.75" customHeight="1" x14ac:dyDescent="0.2">
      <c r="A86" s="253">
        <v>77</v>
      </c>
      <c r="B86" s="42"/>
      <c r="C86" s="13"/>
      <c r="D86" s="13" t="s">
        <v>87</v>
      </c>
      <c r="E86" s="13" t="s">
        <v>88</v>
      </c>
      <c r="F86" s="13"/>
      <c r="G86" s="18">
        <v>2500000</v>
      </c>
      <c r="H86" s="18">
        <v>2500000</v>
      </c>
    </row>
    <row r="87" spans="1:8" s="2" customFormat="1" ht="15.75" customHeight="1" x14ac:dyDescent="0.2">
      <c r="A87" s="311">
        <v>78</v>
      </c>
      <c r="B87" s="42"/>
      <c r="C87" s="13"/>
      <c r="D87" s="13"/>
      <c r="E87" s="13"/>
      <c r="F87" s="13" t="s">
        <v>89</v>
      </c>
      <c r="G87" s="18">
        <v>2500000</v>
      </c>
      <c r="H87" s="18">
        <v>2500000</v>
      </c>
    </row>
    <row r="88" spans="1:8" s="2" customFormat="1" ht="15.75" customHeight="1" x14ac:dyDescent="0.2">
      <c r="A88" s="253">
        <v>79</v>
      </c>
      <c r="B88" s="42"/>
      <c r="C88" s="13"/>
      <c r="D88" s="13" t="s">
        <v>90</v>
      </c>
      <c r="E88" s="13" t="s">
        <v>91</v>
      </c>
      <c r="F88" s="13"/>
      <c r="G88" s="18">
        <v>5000000</v>
      </c>
      <c r="H88" s="18">
        <v>5000000</v>
      </c>
    </row>
    <row r="89" spans="1:8" s="2" customFormat="1" ht="15.75" customHeight="1" x14ac:dyDescent="0.2">
      <c r="A89" s="311">
        <v>80</v>
      </c>
      <c r="B89" s="42"/>
      <c r="C89" s="13"/>
      <c r="D89" s="13"/>
      <c r="E89" s="13"/>
      <c r="F89" s="13" t="s">
        <v>92</v>
      </c>
      <c r="G89" s="18">
        <v>5000000</v>
      </c>
      <c r="H89" s="18">
        <v>5000000</v>
      </c>
    </row>
    <row r="90" spans="1:8" s="10" customFormat="1" ht="15.75" customHeight="1" x14ac:dyDescent="0.2">
      <c r="A90" s="311">
        <v>81</v>
      </c>
      <c r="B90" s="12" t="s">
        <v>352</v>
      </c>
      <c r="C90" s="12"/>
      <c r="D90" s="12"/>
      <c r="E90" s="12"/>
      <c r="F90" s="12"/>
      <c r="G90" s="17"/>
      <c r="H90" s="17"/>
    </row>
    <row r="91" spans="1:8" s="10" customFormat="1" ht="15.75" customHeight="1" x14ac:dyDescent="0.2">
      <c r="A91" s="253">
        <v>82</v>
      </c>
      <c r="B91" s="41"/>
      <c r="C91" s="13"/>
      <c r="D91" s="12"/>
      <c r="E91" s="13"/>
      <c r="F91" s="13"/>
      <c r="G91" s="17"/>
      <c r="H91" s="17"/>
    </row>
    <row r="92" spans="1:8" s="2" customFormat="1" ht="15.75" customHeight="1" x14ac:dyDescent="0.2">
      <c r="A92" s="406">
        <v>83</v>
      </c>
      <c r="B92" s="421" t="s">
        <v>34</v>
      </c>
      <c r="C92" s="401"/>
      <c r="D92" s="401" t="s">
        <v>35</v>
      </c>
      <c r="E92" s="401"/>
      <c r="F92" s="404"/>
      <c r="G92" s="422">
        <f>G20+G39+G48+G32</f>
        <v>148148186</v>
      </c>
      <c r="H92" s="422">
        <f>H20+H39+H48+H32</f>
        <v>161084661</v>
      </c>
    </row>
    <row r="93" spans="1:8" s="2" customFormat="1" ht="15.75" customHeight="1" x14ac:dyDescent="0.2">
      <c r="A93" s="423">
        <v>84</v>
      </c>
      <c r="B93" s="421" t="s">
        <v>42</v>
      </c>
      <c r="C93" s="401"/>
      <c r="D93" s="424" t="s">
        <v>43</v>
      </c>
      <c r="E93" s="401"/>
      <c r="F93" s="401"/>
      <c r="G93" s="422">
        <f>G28+G53+G66</f>
        <v>0</v>
      </c>
      <c r="H93" s="422">
        <f>H28+H53+H66</f>
        <v>14675636</v>
      </c>
    </row>
    <row r="94" spans="1:8" s="2" customFormat="1" ht="15.75" customHeight="1" x14ac:dyDescent="0.2">
      <c r="A94" s="406">
        <v>85</v>
      </c>
      <c r="B94" s="421" t="s">
        <v>36</v>
      </c>
      <c r="C94" s="401"/>
      <c r="D94" s="401" t="s">
        <v>37</v>
      </c>
      <c r="E94" s="401"/>
      <c r="F94" s="401"/>
      <c r="G94" s="422">
        <f>G78</f>
        <v>77500000</v>
      </c>
      <c r="H94" s="422">
        <f>H78</f>
        <v>77500000</v>
      </c>
    </row>
    <row r="95" spans="1:8" s="2" customFormat="1" ht="15.75" customHeight="1" x14ac:dyDescent="0.2">
      <c r="A95" s="423">
        <v>86</v>
      </c>
      <c r="B95" s="421" t="s">
        <v>38</v>
      </c>
      <c r="C95" s="401"/>
      <c r="D95" s="401" t="s">
        <v>39</v>
      </c>
      <c r="E95" s="401"/>
      <c r="F95" s="401"/>
      <c r="G95" s="422">
        <f>G12+G43+G56+G61+G74+G68</f>
        <v>204575000</v>
      </c>
      <c r="H95" s="422">
        <f>H12+H43+H56+H61+H74+H68</f>
        <v>235447381</v>
      </c>
    </row>
    <row r="96" spans="1:8" s="2" customFormat="1" ht="15.75" customHeight="1" x14ac:dyDescent="0.2">
      <c r="A96" s="406">
        <v>87</v>
      </c>
      <c r="B96" s="421" t="s">
        <v>49</v>
      </c>
      <c r="C96" s="401"/>
      <c r="D96" s="401" t="s">
        <v>48</v>
      </c>
      <c r="E96" s="401"/>
      <c r="F96" s="401"/>
      <c r="G96" s="422">
        <f>G36</f>
        <v>532000000</v>
      </c>
      <c r="H96" s="422">
        <f>H36+H37</f>
        <v>541976732</v>
      </c>
    </row>
    <row r="97" spans="1:8" s="10" customFormat="1" ht="15.75" customHeight="1" x14ac:dyDescent="0.2">
      <c r="A97" s="423">
        <v>88</v>
      </c>
      <c r="B97" s="425"/>
      <c r="C97" s="426"/>
      <c r="D97" s="427" t="s">
        <v>136</v>
      </c>
      <c r="E97" s="426"/>
      <c r="F97" s="426"/>
      <c r="G97" s="428">
        <f>SUM(G92:G96)</f>
        <v>962223186</v>
      </c>
      <c r="H97" s="428">
        <f>SUM(H92:H96)</f>
        <v>1030684410</v>
      </c>
    </row>
    <row r="98" spans="1:8" ht="12.75" customHeight="1" x14ac:dyDescent="0.2">
      <c r="A98" s="311">
        <v>89</v>
      </c>
      <c r="B98" s="45"/>
      <c r="C98" s="45"/>
      <c r="D98" s="45"/>
      <c r="E98" s="45"/>
      <c r="F98" s="45"/>
      <c r="G98" s="45"/>
      <c r="H98" s="45"/>
    </row>
    <row r="99" spans="1:8" ht="12.75" customHeight="1" x14ac:dyDescent="0.2">
      <c r="A99" s="253">
        <v>90</v>
      </c>
      <c r="B99" s="52" t="s">
        <v>289</v>
      </c>
      <c r="C99" s="45"/>
      <c r="D99" s="45"/>
      <c r="E99" s="45"/>
      <c r="F99" s="45"/>
      <c r="G99" s="45"/>
      <c r="H99" s="45"/>
    </row>
    <row r="100" spans="1:8" ht="12.75" customHeight="1" x14ac:dyDescent="0.2">
      <c r="A100" s="406">
        <v>91</v>
      </c>
      <c r="B100" s="417" t="s">
        <v>268</v>
      </c>
      <c r="C100" s="418"/>
      <c r="D100" s="418"/>
      <c r="E100" s="418"/>
      <c r="F100" s="419"/>
      <c r="G100" s="420">
        <f>G101</f>
        <v>3144235</v>
      </c>
      <c r="H100" s="420">
        <f>H101</f>
        <v>4464235</v>
      </c>
    </row>
    <row r="101" spans="1:8" ht="12.75" customHeight="1" x14ac:dyDescent="0.2">
      <c r="A101" s="311">
        <v>92</v>
      </c>
      <c r="B101" s="42" t="s">
        <v>38</v>
      </c>
      <c r="C101" s="12"/>
      <c r="D101" s="12" t="s">
        <v>39</v>
      </c>
      <c r="E101" s="12"/>
      <c r="F101" s="12"/>
      <c r="G101" s="18">
        <f>SUM(G102:G102)</f>
        <v>3144235</v>
      </c>
      <c r="H101" s="18">
        <f>SUM(H102:H102)</f>
        <v>4464235</v>
      </c>
    </row>
    <row r="102" spans="1:8" ht="12.75" customHeight="1" x14ac:dyDescent="0.2">
      <c r="A102" s="253">
        <v>93</v>
      </c>
      <c r="B102" s="41"/>
      <c r="C102" s="13"/>
      <c r="D102" s="13" t="s">
        <v>134</v>
      </c>
      <c r="E102" s="13" t="s">
        <v>135</v>
      </c>
      <c r="F102" s="13"/>
      <c r="G102" s="18">
        <v>3144235</v>
      </c>
      <c r="H102" s="18">
        <v>4464235</v>
      </c>
    </row>
    <row r="103" spans="1:8" ht="12.75" customHeight="1" x14ac:dyDescent="0.25">
      <c r="A103" s="406">
        <v>94</v>
      </c>
      <c r="B103" s="413" t="s">
        <v>269</v>
      </c>
      <c r="C103" s="414"/>
      <c r="D103" s="414"/>
      <c r="E103" s="414"/>
      <c r="F103" s="415"/>
      <c r="G103" s="416">
        <f>G104</f>
        <v>1045000</v>
      </c>
      <c r="H103" s="416">
        <f>H104</f>
        <v>1045000</v>
      </c>
    </row>
    <row r="104" spans="1:8" ht="12.75" customHeight="1" x14ac:dyDescent="0.2">
      <c r="A104" s="253">
        <v>95</v>
      </c>
      <c r="B104" s="42" t="s">
        <v>38</v>
      </c>
      <c r="C104" s="12"/>
      <c r="D104" s="12" t="s">
        <v>39</v>
      </c>
      <c r="E104" s="12"/>
      <c r="F104" s="12"/>
      <c r="G104" s="48">
        <f>G105</f>
        <v>1045000</v>
      </c>
      <c r="H104" s="48">
        <f>H105</f>
        <v>1045000</v>
      </c>
    </row>
    <row r="105" spans="1:8" ht="12.75" customHeight="1" x14ac:dyDescent="0.2">
      <c r="A105" s="311">
        <v>96</v>
      </c>
      <c r="B105" s="41"/>
      <c r="C105" s="13"/>
      <c r="D105" s="13" t="s">
        <v>76</v>
      </c>
      <c r="E105" s="13" t="s">
        <v>133</v>
      </c>
      <c r="F105" s="13"/>
      <c r="G105" s="18">
        <v>1045000</v>
      </c>
      <c r="H105" s="18">
        <v>1045000</v>
      </c>
    </row>
    <row r="106" spans="1:8" ht="12.75" customHeight="1" x14ac:dyDescent="0.2">
      <c r="A106" s="253">
        <v>97</v>
      </c>
      <c r="B106" s="45"/>
      <c r="C106" s="45"/>
      <c r="D106" s="45"/>
      <c r="E106" s="45"/>
      <c r="F106" s="46" t="s">
        <v>947</v>
      </c>
      <c r="G106" s="364">
        <v>1323329</v>
      </c>
      <c r="H106" s="364">
        <v>1323329</v>
      </c>
    </row>
    <row r="107" spans="1:8" ht="12.75" customHeight="1" x14ac:dyDescent="0.2">
      <c r="A107" s="311">
        <v>98</v>
      </c>
      <c r="B107" s="47" t="s">
        <v>353</v>
      </c>
      <c r="C107" s="45"/>
      <c r="D107" s="45"/>
      <c r="E107" s="45"/>
      <c r="F107" s="45"/>
      <c r="G107" s="49"/>
      <c r="H107" s="49"/>
    </row>
    <row r="108" spans="1:8" ht="12.75" customHeight="1" x14ac:dyDescent="0.2">
      <c r="A108" s="253">
        <v>99</v>
      </c>
      <c r="B108" s="46"/>
      <c r="C108" s="45"/>
      <c r="D108" s="45"/>
      <c r="E108" s="45"/>
      <c r="F108" s="45"/>
      <c r="G108" s="45"/>
      <c r="H108" s="45"/>
    </row>
    <row r="109" spans="1:8" ht="12.75" customHeight="1" x14ac:dyDescent="0.2">
      <c r="A109" s="406">
        <v>100</v>
      </c>
      <c r="B109" s="407" t="s">
        <v>38</v>
      </c>
      <c r="C109" s="407"/>
      <c r="D109" s="407" t="s">
        <v>39</v>
      </c>
      <c r="E109" s="407"/>
      <c r="F109" s="407"/>
      <c r="G109" s="403">
        <f>G100+G103</f>
        <v>4189235</v>
      </c>
      <c r="H109" s="403">
        <f>H100+H103</f>
        <v>5509235</v>
      </c>
    </row>
    <row r="110" spans="1:8" ht="12.75" customHeight="1" x14ac:dyDescent="0.2">
      <c r="A110" s="253">
        <v>101</v>
      </c>
      <c r="B110" s="53"/>
      <c r="C110" s="53"/>
      <c r="D110" s="53"/>
      <c r="E110" s="53"/>
      <c r="F110" s="53"/>
      <c r="G110" s="151"/>
      <c r="H110" s="151"/>
    </row>
    <row r="111" spans="1:8" ht="12.75" customHeight="1" x14ac:dyDescent="0.2">
      <c r="A111" s="311">
        <v>102</v>
      </c>
      <c r="B111" s="53" t="s">
        <v>297</v>
      </c>
      <c r="C111" s="53"/>
      <c r="D111" s="53"/>
      <c r="E111" s="53"/>
      <c r="F111" s="53"/>
      <c r="G111" s="151"/>
      <c r="H111" s="151"/>
    </row>
    <row r="112" spans="1:8" ht="12.75" customHeight="1" x14ac:dyDescent="0.2">
      <c r="A112" s="406">
        <v>103</v>
      </c>
      <c r="B112" s="408" t="s">
        <v>74</v>
      </c>
      <c r="C112" s="409"/>
      <c r="D112" s="410"/>
      <c r="E112" s="411"/>
      <c r="F112" s="412"/>
      <c r="G112" s="403">
        <f>G113</f>
        <v>750000</v>
      </c>
      <c r="H112" s="403">
        <f>H113</f>
        <v>750000</v>
      </c>
    </row>
    <row r="113" spans="1:8" ht="12.75" customHeight="1" x14ac:dyDescent="0.2">
      <c r="A113" s="253">
        <v>104</v>
      </c>
      <c r="B113" s="40" t="s">
        <v>38</v>
      </c>
      <c r="C113" s="33"/>
      <c r="D113" s="33" t="s">
        <v>39</v>
      </c>
      <c r="E113" s="33"/>
      <c r="F113" s="33"/>
      <c r="G113" s="151">
        <f>G114</f>
        <v>750000</v>
      </c>
      <c r="H113" s="151">
        <f>H114</f>
        <v>750000</v>
      </c>
    </row>
    <row r="114" spans="1:8" ht="12.75" customHeight="1" x14ac:dyDescent="0.2">
      <c r="A114" s="311">
        <v>105</v>
      </c>
      <c r="B114" s="53"/>
      <c r="C114" s="13" t="s">
        <v>96</v>
      </c>
      <c r="D114" s="13" t="s">
        <v>97</v>
      </c>
      <c r="E114" s="13"/>
      <c r="F114" s="53"/>
      <c r="G114" s="50">
        <v>750000</v>
      </c>
      <c r="H114" s="50">
        <v>750000</v>
      </c>
    </row>
    <row r="115" spans="1:8" ht="12.75" customHeight="1" x14ac:dyDescent="0.2">
      <c r="A115" s="253">
        <v>106</v>
      </c>
      <c r="B115" s="244"/>
      <c r="C115" s="13"/>
      <c r="D115" s="13"/>
      <c r="E115" s="13"/>
      <c r="F115" s="244"/>
      <c r="G115" s="50"/>
      <c r="H115" s="50"/>
    </row>
    <row r="116" spans="1:8" ht="12.75" customHeight="1" x14ac:dyDescent="0.2">
      <c r="A116" s="311">
        <v>107</v>
      </c>
      <c r="B116" s="53" t="s">
        <v>405</v>
      </c>
      <c r="C116" s="53"/>
      <c r="D116" s="53"/>
      <c r="E116" s="53"/>
      <c r="F116" s="53"/>
      <c r="G116" s="151">
        <v>750000</v>
      </c>
      <c r="H116" s="151">
        <v>750000</v>
      </c>
    </row>
    <row r="117" spans="1:8" ht="12.75" customHeight="1" x14ac:dyDescent="0.2">
      <c r="A117" s="253">
        <v>108</v>
      </c>
      <c r="B117" s="42" t="s">
        <v>38</v>
      </c>
      <c r="C117" s="12"/>
      <c r="D117" s="12" t="s">
        <v>950</v>
      </c>
      <c r="E117" s="12"/>
      <c r="F117" s="12"/>
      <c r="G117" s="151"/>
      <c r="H117" s="151">
        <v>6348367</v>
      </c>
    </row>
    <row r="118" spans="1:8" ht="12.75" customHeight="1" x14ac:dyDescent="0.2">
      <c r="A118" s="311">
        <v>109</v>
      </c>
      <c r="B118" s="53"/>
      <c r="C118" s="53"/>
      <c r="D118" s="53"/>
      <c r="E118" s="53"/>
      <c r="F118" s="53" t="s">
        <v>947</v>
      </c>
      <c r="G118" s="391">
        <v>12000000</v>
      </c>
      <c r="H118" s="391">
        <v>15030739</v>
      </c>
    </row>
    <row r="119" spans="1:8" ht="12.75" customHeight="1" x14ac:dyDescent="0.2">
      <c r="A119" s="423">
        <v>110</v>
      </c>
      <c r="B119" s="434" t="s">
        <v>34</v>
      </c>
      <c r="C119" s="398"/>
      <c r="D119" s="398" t="s">
        <v>35</v>
      </c>
      <c r="E119" s="398"/>
      <c r="F119" s="399"/>
      <c r="G119" s="400">
        <f>G92</f>
        <v>148148186</v>
      </c>
      <c r="H119" s="400">
        <v>167433028</v>
      </c>
    </row>
    <row r="120" spans="1:8" ht="12.75" customHeight="1" x14ac:dyDescent="0.2">
      <c r="A120" s="406">
        <v>111</v>
      </c>
      <c r="B120" s="421" t="s">
        <v>42</v>
      </c>
      <c r="C120" s="401"/>
      <c r="D120" s="401" t="s">
        <v>43</v>
      </c>
      <c r="E120" s="401"/>
      <c r="F120" s="402"/>
      <c r="G120" s="403">
        <f>G66+G28+G53</f>
        <v>0</v>
      </c>
      <c r="H120" s="403">
        <f>H66+H28+H53</f>
        <v>14675636</v>
      </c>
    </row>
    <row r="121" spans="1:8" ht="12.75" customHeight="1" x14ac:dyDescent="0.2">
      <c r="A121" s="423">
        <v>112</v>
      </c>
      <c r="B121" s="421" t="s">
        <v>36</v>
      </c>
      <c r="C121" s="401"/>
      <c r="D121" s="401" t="s">
        <v>37</v>
      </c>
      <c r="E121" s="401"/>
      <c r="F121" s="402"/>
      <c r="G121" s="403">
        <v>77500000</v>
      </c>
      <c r="H121" s="403">
        <v>77500000</v>
      </c>
    </row>
    <row r="122" spans="1:8" ht="12.75" customHeight="1" x14ac:dyDescent="0.2">
      <c r="A122" s="406">
        <v>113</v>
      </c>
      <c r="B122" s="421" t="s">
        <v>38</v>
      </c>
      <c r="C122" s="401"/>
      <c r="D122" s="401" t="s">
        <v>39</v>
      </c>
      <c r="E122" s="401"/>
      <c r="F122" s="402"/>
      <c r="G122" s="403">
        <f>G95+G109+G112</f>
        <v>209514235</v>
      </c>
      <c r="H122" s="403">
        <f>H95+H109+H112</f>
        <v>241706616</v>
      </c>
    </row>
    <row r="123" spans="1:8" ht="12.75" customHeight="1" x14ac:dyDescent="0.2">
      <c r="A123" s="406">
        <v>114</v>
      </c>
      <c r="B123" s="421" t="s">
        <v>49</v>
      </c>
      <c r="C123" s="401"/>
      <c r="D123" s="401" t="s">
        <v>48</v>
      </c>
      <c r="E123" s="401"/>
      <c r="F123" s="402"/>
      <c r="G123" s="403">
        <f>G96+G106+G118</f>
        <v>545323329</v>
      </c>
      <c r="H123" s="403">
        <f>H96+H106+H118</f>
        <v>558330800</v>
      </c>
    </row>
    <row r="124" spans="1:8" ht="13.5" customHeight="1" x14ac:dyDescent="0.2">
      <c r="A124" s="423">
        <v>115</v>
      </c>
      <c r="B124" s="435"/>
      <c r="C124" s="404"/>
      <c r="D124" s="401" t="s">
        <v>354</v>
      </c>
      <c r="E124" s="404"/>
      <c r="F124" s="405"/>
      <c r="G124" s="403">
        <f>SUM(G119:G123)</f>
        <v>980485750</v>
      </c>
      <c r="H124" s="403">
        <f>SUM(H119:H123)</f>
        <v>1059646080</v>
      </c>
    </row>
    <row r="125" spans="1:8" ht="12.75" customHeight="1" x14ac:dyDescent="0.2">
      <c r="B125" s="5"/>
      <c r="C125" s="5"/>
      <c r="D125" s="5"/>
      <c r="E125" s="5"/>
      <c r="F125" s="5"/>
      <c r="G125" s="5"/>
    </row>
    <row r="126" spans="1:8" ht="12.75" customHeight="1" x14ac:dyDescent="0.2">
      <c r="B126" s="5"/>
      <c r="C126" s="5"/>
      <c r="D126" s="5"/>
      <c r="E126" s="5"/>
      <c r="F126" s="5"/>
      <c r="G126" s="5"/>
    </row>
    <row r="127" spans="1:8" ht="12.75" customHeight="1" x14ac:dyDescent="0.2">
      <c r="B127" s="5"/>
      <c r="C127" s="5"/>
      <c r="D127" s="5"/>
      <c r="E127" s="5"/>
      <c r="F127" s="5"/>
      <c r="G127" s="5"/>
    </row>
    <row r="128" spans="1:8" ht="12.75" customHeight="1" x14ac:dyDescent="0.2">
      <c r="B128" s="5"/>
      <c r="C128" s="5"/>
      <c r="D128" s="5"/>
      <c r="E128" s="5"/>
      <c r="F128" s="5"/>
      <c r="G128" s="5"/>
    </row>
    <row r="129" spans="2:7" ht="12.75" customHeight="1" x14ac:dyDescent="0.2">
      <c r="B129" s="5"/>
      <c r="C129" s="5"/>
      <c r="D129" s="5"/>
      <c r="E129" s="5"/>
      <c r="F129" s="5"/>
      <c r="G129" s="5"/>
    </row>
    <row r="130" spans="2:7" ht="12.75" customHeight="1" x14ac:dyDescent="0.2">
      <c r="B130" s="5"/>
      <c r="C130" s="5"/>
      <c r="D130" s="5"/>
      <c r="E130" s="5"/>
      <c r="F130" s="5"/>
      <c r="G130" s="5"/>
    </row>
    <row r="131" spans="2:7" ht="12.75" customHeight="1" x14ac:dyDescent="0.2">
      <c r="B131" s="5"/>
      <c r="C131" s="5"/>
      <c r="D131" s="5"/>
      <c r="E131" s="5"/>
      <c r="F131" s="5"/>
      <c r="G131" s="5"/>
    </row>
    <row r="132" spans="2:7" ht="12.75" customHeight="1" x14ac:dyDescent="0.2">
      <c r="B132" s="5"/>
      <c r="C132" s="5"/>
      <c r="D132" s="5"/>
      <c r="E132" s="5"/>
      <c r="F132" s="5"/>
      <c r="G132" s="5"/>
    </row>
    <row r="133" spans="2:7" ht="12.75" customHeight="1" x14ac:dyDescent="0.2">
      <c r="B133" s="5"/>
      <c r="C133" s="5"/>
      <c r="D133" s="5"/>
      <c r="E133" s="5"/>
      <c r="F133" s="5"/>
      <c r="G133" s="5"/>
    </row>
    <row r="134" spans="2:7" ht="12.75" customHeight="1" x14ac:dyDescent="0.2">
      <c r="B134" s="5"/>
      <c r="C134" s="5"/>
      <c r="D134" s="5"/>
      <c r="E134" s="5"/>
      <c r="F134" s="5"/>
      <c r="G134" s="5"/>
    </row>
    <row r="135" spans="2:7" ht="12.75" customHeight="1" x14ac:dyDescent="0.2">
      <c r="B135" s="5"/>
      <c r="C135" s="5"/>
      <c r="D135" s="5"/>
      <c r="E135" s="5"/>
      <c r="F135" s="5"/>
      <c r="G135" s="5"/>
    </row>
    <row r="136" spans="2:7" ht="12.75" customHeight="1" x14ac:dyDescent="0.2">
      <c r="B136" s="5"/>
      <c r="C136" s="5"/>
      <c r="D136" s="5"/>
      <c r="E136" s="5"/>
      <c r="F136" s="5"/>
      <c r="G136" s="5"/>
    </row>
    <row r="137" spans="2:7" ht="12.75" customHeight="1" x14ac:dyDescent="0.2">
      <c r="B137" s="5"/>
      <c r="C137" s="5"/>
      <c r="D137" s="5"/>
      <c r="E137" s="5"/>
      <c r="F137" s="5"/>
      <c r="G137" s="5"/>
    </row>
    <row r="138" spans="2:7" ht="12.75" customHeight="1" x14ac:dyDescent="0.2">
      <c r="B138" s="5"/>
      <c r="C138" s="5"/>
      <c r="D138" s="5"/>
      <c r="E138" s="5"/>
      <c r="F138" s="5"/>
      <c r="G138" s="5"/>
    </row>
    <row r="139" spans="2:7" ht="12.75" customHeight="1" x14ac:dyDescent="0.2">
      <c r="B139" s="5"/>
      <c r="C139" s="5"/>
      <c r="D139" s="5"/>
      <c r="E139" s="5"/>
      <c r="F139" s="5"/>
      <c r="G139" s="5"/>
    </row>
    <row r="140" spans="2:7" ht="12.75" customHeight="1" x14ac:dyDescent="0.2">
      <c r="B140" s="5"/>
      <c r="C140" s="5"/>
      <c r="D140" s="5"/>
      <c r="E140" s="5"/>
      <c r="F140" s="5"/>
      <c r="G140" s="5"/>
    </row>
    <row r="141" spans="2:7" ht="12.75" customHeight="1" x14ac:dyDescent="0.2">
      <c r="B141" s="5"/>
      <c r="C141" s="5"/>
      <c r="D141" s="5"/>
      <c r="E141" s="5"/>
      <c r="F141" s="5"/>
      <c r="G141" s="5"/>
    </row>
    <row r="142" spans="2:7" ht="12.75" customHeight="1" x14ac:dyDescent="0.2">
      <c r="B142" s="5"/>
      <c r="C142" s="5"/>
      <c r="D142" s="5"/>
      <c r="E142" s="5"/>
      <c r="F142" s="5"/>
      <c r="G142" s="5"/>
    </row>
    <row r="143" spans="2:7" ht="12.75" customHeight="1" x14ac:dyDescent="0.2">
      <c r="B143" s="5"/>
      <c r="C143" s="5"/>
      <c r="D143" s="5"/>
      <c r="E143" s="5"/>
      <c r="F143" s="5"/>
      <c r="G143" s="5"/>
    </row>
    <row r="144" spans="2:7" ht="12.75" customHeight="1" x14ac:dyDescent="0.2">
      <c r="B144" s="5"/>
      <c r="C144" s="5"/>
      <c r="D144" s="5"/>
      <c r="E144" s="5"/>
      <c r="F144" s="5"/>
      <c r="G144" s="5"/>
    </row>
    <row r="145" spans="2:7" ht="12.75" customHeight="1" x14ac:dyDescent="0.2">
      <c r="B145" s="5"/>
      <c r="C145" s="5"/>
      <c r="D145" s="5"/>
      <c r="E145" s="5"/>
      <c r="F145" s="5"/>
      <c r="G145" s="5"/>
    </row>
    <row r="146" spans="2:7" ht="12.75" customHeight="1" x14ac:dyDescent="0.2">
      <c r="B146" s="5"/>
      <c r="C146" s="5"/>
      <c r="D146" s="5"/>
      <c r="E146" s="5"/>
      <c r="F146" s="5"/>
      <c r="G146" s="5"/>
    </row>
    <row r="147" spans="2:7" ht="12.75" customHeight="1" x14ac:dyDescent="0.2">
      <c r="B147" s="5"/>
      <c r="C147" s="5"/>
      <c r="D147" s="5"/>
      <c r="E147" s="5"/>
      <c r="F147" s="5"/>
      <c r="G147" s="5"/>
    </row>
    <row r="148" spans="2:7" ht="12.75" customHeight="1" x14ac:dyDescent="0.2">
      <c r="B148" s="5"/>
      <c r="C148" s="5"/>
      <c r="D148" s="5"/>
      <c r="E148" s="5"/>
      <c r="F148" s="5"/>
      <c r="G148" s="5"/>
    </row>
    <row r="149" spans="2:7" ht="12.75" customHeight="1" x14ac:dyDescent="0.2">
      <c r="B149" s="5"/>
      <c r="C149" s="5"/>
      <c r="D149" s="5"/>
      <c r="E149" s="5"/>
      <c r="F149" s="5"/>
      <c r="G149" s="5"/>
    </row>
    <row r="150" spans="2:7" ht="12.75" customHeight="1" x14ac:dyDescent="0.2">
      <c r="B150" s="5"/>
      <c r="C150" s="5"/>
      <c r="D150" s="5"/>
      <c r="E150" s="5"/>
      <c r="F150" s="5"/>
      <c r="G150" s="5"/>
    </row>
    <row r="151" spans="2:7" ht="12.75" customHeight="1" x14ac:dyDescent="0.2">
      <c r="B151" s="5"/>
      <c r="C151" s="5"/>
      <c r="D151" s="5"/>
      <c r="E151" s="5"/>
      <c r="F151" s="5"/>
      <c r="G151" s="5"/>
    </row>
    <row r="152" spans="2:7" ht="12.75" customHeight="1" x14ac:dyDescent="0.2">
      <c r="B152" s="5"/>
      <c r="C152" s="5"/>
      <c r="D152" s="5"/>
      <c r="E152" s="5"/>
      <c r="F152" s="5"/>
      <c r="G152" s="5"/>
    </row>
    <row r="153" spans="2:7" ht="12.75" customHeight="1" x14ac:dyDescent="0.2">
      <c r="B153" s="5"/>
      <c r="C153" s="5"/>
      <c r="D153" s="5"/>
      <c r="E153" s="5"/>
      <c r="F153" s="5"/>
      <c r="G153" s="5"/>
    </row>
    <row r="154" spans="2:7" ht="12.75" customHeight="1" x14ac:dyDescent="0.2">
      <c r="B154" s="5"/>
      <c r="C154" s="5"/>
      <c r="D154" s="5"/>
      <c r="E154" s="5"/>
      <c r="F154" s="5"/>
      <c r="G154" s="5"/>
    </row>
    <row r="155" spans="2:7" ht="12.75" customHeight="1" x14ac:dyDescent="0.2">
      <c r="B155" s="5"/>
      <c r="C155" s="5"/>
      <c r="D155" s="5"/>
      <c r="E155" s="5"/>
      <c r="F155" s="5"/>
      <c r="G155" s="5"/>
    </row>
    <row r="156" spans="2:7" ht="12.75" customHeight="1" x14ac:dyDescent="0.2">
      <c r="B156" s="5"/>
      <c r="C156" s="5"/>
      <c r="D156" s="5"/>
      <c r="E156" s="5"/>
      <c r="F156" s="5"/>
      <c r="G156" s="5"/>
    </row>
    <row r="157" spans="2:7" ht="12.75" customHeight="1" x14ac:dyDescent="0.2">
      <c r="B157" s="5"/>
      <c r="C157" s="5"/>
      <c r="D157" s="5"/>
      <c r="E157" s="5"/>
      <c r="F157" s="5"/>
      <c r="G157" s="5"/>
    </row>
    <row r="158" spans="2:7" ht="12.75" customHeight="1" x14ac:dyDescent="0.2">
      <c r="B158" s="5"/>
      <c r="C158" s="5"/>
      <c r="D158" s="5"/>
      <c r="E158" s="5"/>
      <c r="F158" s="5"/>
      <c r="G158" s="5"/>
    </row>
    <row r="159" spans="2:7" ht="12.75" customHeight="1" x14ac:dyDescent="0.2">
      <c r="B159" s="5"/>
      <c r="C159" s="5"/>
      <c r="D159" s="5"/>
      <c r="E159" s="5"/>
      <c r="F159" s="5"/>
      <c r="G159" s="5"/>
    </row>
    <row r="160" spans="2:7" ht="12.75" customHeight="1" x14ac:dyDescent="0.2">
      <c r="B160" s="5"/>
      <c r="C160" s="5"/>
      <c r="D160" s="5"/>
      <c r="E160" s="5"/>
      <c r="F160" s="5"/>
      <c r="G160" s="5"/>
    </row>
    <row r="161" spans="2:7" ht="12.75" customHeight="1" x14ac:dyDescent="0.2">
      <c r="B161" s="5"/>
      <c r="C161" s="5"/>
      <c r="D161" s="5"/>
      <c r="E161" s="5"/>
      <c r="F161" s="5"/>
      <c r="G161" s="5"/>
    </row>
    <row r="162" spans="2:7" ht="12.75" customHeight="1" x14ac:dyDescent="0.2">
      <c r="B162" s="5"/>
      <c r="C162" s="5"/>
      <c r="D162" s="5"/>
      <c r="E162" s="5"/>
      <c r="F162" s="5"/>
      <c r="G162" s="5"/>
    </row>
    <row r="163" spans="2:7" ht="12.75" customHeight="1" x14ac:dyDescent="0.2">
      <c r="B163" s="5"/>
      <c r="C163" s="5"/>
      <c r="D163" s="5"/>
      <c r="E163" s="5"/>
      <c r="F163" s="5"/>
      <c r="G163" s="5"/>
    </row>
    <row r="164" spans="2:7" ht="12.75" customHeight="1" x14ac:dyDescent="0.2">
      <c r="B164" s="5"/>
      <c r="C164" s="5"/>
      <c r="D164" s="5"/>
      <c r="E164" s="5"/>
      <c r="F164" s="5"/>
      <c r="G164" s="5"/>
    </row>
    <row r="165" spans="2:7" ht="12.75" customHeight="1" x14ac:dyDescent="0.2">
      <c r="B165" s="5"/>
      <c r="C165" s="5"/>
      <c r="D165" s="5"/>
      <c r="E165" s="5"/>
      <c r="F165" s="5"/>
      <c r="G165" s="5"/>
    </row>
    <row r="166" spans="2:7" ht="12.75" customHeight="1" x14ac:dyDescent="0.2">
      <c r="B166" s="5"/>
      <c r="C166" s="5"/>
      <c r="D166" s="5"/>
      <c r="E166" s="5"/>
      <c r="F166" s="5"/>
      <c r="G166" s="5"/>
    </row>
    <row r="167" spans="2:7" ht="12.75" customHeight="1" x14ac:dyDescent="0.2">
      <c r="B167" s="5"/>
      <c r="C167" s="5"/>
      <c r="D167" s="5"/>
      <c r="E167" s="5"/>
      <c r="F167" s="5"/>
      <c r="G167" s="5"/>
    </row>
    <row r="168" spans="2:7" ht="12.75" customHeight="1" x14ac:dyDescent="0.2">
      <c r="B168" s="5"/>
      <c r="C168" s="5"/>
      <c r="D168" s="5"/>
      <c r="E168" s="5"/>
      <c r="F168" s="5"/>
      <c r="G168" s="5"/>
    </row>
    <row r="169" spans="2:7" ht="12.75" customHeight="1" x14ac:dyDescent="0.2">
      <c r="B169" s="5"/>
      <c r="C169" s="5"/>
      <c r="D169" s="5"/>
      <c r="E169" s="5"/>
      <c r="F169" s="5"/>
      <c r="G169" s="5"/>
    </row>
    <row r="170" spans="2:7" ht="12.75" customHeight="1" x14ac:dyDescent="0.2">
      <c r="B170" s="5"/>
      <c r="C170" s="5"/>
      <c r="D170" s="5"/>
      <c r="E170" s="5"/>
      <c r="F170" s="5"/>
      <c r="G170" s="5"/>
    </row>
    <row r="171" spans="2:7" ht="12.75" customHeight="1" x14ac:dyDescent="0.2">
      <c r="B171" s="5"/>
      <c r="C171" s="5"/>
      <c r="D171" s="5"/>
      <c r="E171" s="5"/>
      <c r="F171" s="5"/>
      <c r="G171" s="5"/>
    </row>
    <row r="172" spans="2:7" ht="12.75" customHeight="1" x14ac:dyDescent="0.2">
      <c r="B172" s="5"/>
      <c r="C172" s="5"/>
      <c r="D172" s="5"/>
      <c r="E172" s="5"/>
      <c r="F172" s="5"/>
      <c r="G172" s="5"/>
    </row>
    <row r="173" spans="2:7" ht="12.75" customHeight="1" x14ac:dyDescent="0.2">
      <c r="B173" s="5"/>
      <c r="C173" s="5"/>
      <c r="D173" s="5"/>
      <c r="E173" s="5"/>
      <c r="F173" s="5"/>
      <c r="G173" s="5"/>
    </row>
    <row r="174" spans="2:7" ht="12.75" customHeight="1" x14ac:dyDescent="0.2">
      <c r="B174" s="5"/>
      <c r="C174" s="5"/>
      <c r="D174" s="5"/>
      <c r="E174" s="5"/>
      <c r="F174" s="5"/>
      <c r="G174" s="5"/>
    </row>
    <row r="175" spans="2:7" ht="12.75" customHeight="1" x14ac:dyDescent="0.2">
      <c r="B175" s="5"/>
      <c r="C175" s="5"/>
      <c r="D175" s="5"/>
      <c r="E175" s="5"/>
      <c r="F175" s="5"/>
      <c r="G175" s="5"/>
    </row>
    <row r="176" spans="2:7" ht="12.75" customHeight="1" x14ac:dyDescent="0.2">
      <c r="B176" s="5"/>
      <c r="C176" s="5"/>
      <c r="D176" s="5"/>
      <c r="E176" s="5"/>
      <c r="F176" s="5"/>
      <c r="G176" s="5"/>
    </row>
    <row r="177" spans="2:7" ht="12.75" customHeight="1" x14ac:dyDescent="0.2">
      <c r="B177" s="5"/>
      <c r="C177" s="5"/>
      <c r="D177" s="5"/>
      <c r="E177" s="5"/>
      <c r="F177" s="5"/>
      <c r="G177" s="5"/>
    </row>
    <row r="178" spans="2:7" ht="12.75" customHeight="1" x14ac:dyDescent="0.2">
      <c r="B178" s="5"/>
      <c r="C178" s="5"/>
      <c r="D178" s="5"/>
      <c r="E178" s="5"/>
      <c r="F178" s="5"/>
      <c r="G178" s="5"/>
    </row>
    <row r="179" spans="2:7" ht="12.75" customHeight="1" x14ac:dyDescent="0.2">
      <c r="B179" s="5"/>
      <c r="C179" s="5"/>
      <c r="D179" s="5"/>
      <c r="E179" s="5"/>
      <c r="F179" s="5"/>
      <c r="G179" s="5"/>
    </row>
    <row r="180" spans="2:7" ht="12.75" customHeight="1" x14ac:dyDescent="0.2">
      <c r="B180" s="5"/>
      <c r="C180" s="5"/>
      <c r="D180" s="5"/>
      <c r="E180" s="5"/>
      <c r="F180" s="5"/>
      <c r="G180" s="5"/>
    </row>
    <row r="181" spans="2:7" ht="12.75" customHeight="1" x14ac:dyDescent="0.2">
      <c r="B181" s="5"/>
      <c r="C181" s="5"/>
      <c r="D181" s="5"/>
      <c r="E181" s="5"/>
      <c r="F181" s="5"/>
      <c r="G181" s="5"/>
    </row>
    <row r="182" spans="2:7" ht="12.75" customHeight="1" x14ac:dyDescent="0.2">
      <c r="B182" s="5"/>
      <c r="C182" s="5"/>
      <c r="D182" s="5"/>
      <c r="E182" s="5"/>
      <c r="F182" s="5"/>
      <c r="G182" s="5"/>
    </row>
    <row r="183" spans="2:7" ht="12.75" customHeight="1" x14ac:dyDescent="0.2">
      <c r="B183" s="5"/>
      <c r="C183" s="5"/>
      <c r="D183" s="5"/>
      <c r="E183" s="5"/>
      <c r="F183" s="5"/>
      <c r="G183" s="5"/>
    </row>
    <row r="184" spans="2:7" ht="12.75" customHeight="1" x14ac:dyDescent="0.2">
      <c r="B184" s="5"/>
      <c r="C184" s="5"/>
      <c r="D184" s="5"/>
      <c r="E184" s="5"/>
      <c r="F184" s="5"/>
      <c r="G184" s="5"/>
    </row>
    <row r="185" spans="2:7" ht="12.75" customHeight="1" x14ac:dyDescent="0.2">
      <c r="B185" s="5"/>
      <c r="C185" s="5"/>
      <c r="D185" s="5"/>
      <c r="E185" s="5"/>
      <c r="F185" s="5"/>
      <c r="G185" s="5"/>
    </row>
    <row r="186" spans="2:7" ht="12.75" customHeight="1" x14ac:dyDescent="0.2">
      <c r="B186" s="5"/>
      <c r="C186" s="5"/>
      <c r="D186" s="5"/>
      <c r="E186" s="5"/>
      <c r="F186" s="5"/>
      <c r="G186" s="5"/>
    </row>
    <row r="187" spans="2:7" ht="12.75" customHeight="1" x14ac:dyDescent="0.2">
      <c r="B187" s="5"/>
      <c r="C187" s="5"/>
      <c r="D187" s="5"/>
      <c r="E187" s="5"/>
      <c r="F187" s="5"/>
      <c r="G187" s="5"/>
    </row>
    <row r="188" spans="2:7" ht="12.75" customHeight="1" x14ac:dyDescent="0.2">
      <c r="B188" s="5"/>
      <c r="C188" s="5"/>
      <c r="D188" s="5"/>
      <c r="E188" s="5"/>
      <c r="F188" s="5"/>
      <c r="G188" s="5"/>
    </row>
    <row r="189" spans="2:7" ht="12.75" customHeight="1" x14ac:dyDescent="0.2">
      <c r="B189" s="5"/>
      <c r="C189" s="5"/>
      <c r="D189" s="5"/>
      <c r="E189" s="5"/>
      <c r="F189" s="5"/>
      <c r="G189" s="5"/>
    </row>
    <row r="190" spans="2:7" ht="12.75" customHeight="1" x14ac:dyDescent="0.2">
      <c r="B190" s="5"/>
      <c r="C190" s="5"/>
      <c r="D190" s="5"/>
      <c r="E190" s="5"/>
      <c r="F190" s="5"/>
      <c r="G190" s="5"/>
    </row>
    <row r="191" spans="2:7" ht="12.75" customHeight="1" x14ac:dyDescent="0.2">
      <c r="B191" s="5"/>
      <c r="C191" s="5"/>
      <c r="D191" s="5"/>
      <c r="E191" s="5"/>
      <c r="F191" s="5"/>
      <c r="G191" s="5"/>
    </row>
    <row r="192" spans="2:7" ht="12.75" customHeight="1" x14ac:dyDescent="0.2">
      <c r="B192" s="5"/>
      <c r="C192" s="5"/>
      <c r="D192" s="5"/>
      <c r="E192" s="5"/>
      <c r="F192" s="5"/>
      <c r="G192" s="5"/>
    </row>
    <row r="193" spans="2:7" ht="12.75" customHeight="1" x14ac:dyDescent="0.2">
      <c r="B193" s="5"/>
      <c r="C193" s="5"/>
      <c r="D193" s="5"/>
      <c r="E193" s="5"/>
      <c r="F193" s="5"/>
      <c r="G193" s="5"/>
    </row>
    <row r="194" spans="2:7" ht="12.75" customHeight="1" x14ac:dyDescent="0.2">
      <c r="B194" s="5"/>
      <c r="C194" s="5"/>
      <c r="D194" s="5"/>
      <c r="E194" s="5"/>
      <c r="F194" s="5"/>
      <c r="G194" s="5"/>
    </row>
    <row r="195" spans="2:7" ht="12.75" customHeight="1" x14ac:dyDescent="0.2">
      <c r="B195" s="5"/>
      <c r="C195" s="5"/>
      <c r="D195" s="5"/>
      <c r="E195" s="5"/>
      <c r="F195" s="5"/>
      <c r="G195" s="5"/>
    </row>
    <row r="196" spans="2:7" ht="12.75" customHeight="1" x14ac:dyDescent="0.2">
      <c r="B196" s="5"/>
      <c r="C196" s="5"/>
      <c r="D196" s="5"/>
      <c r="E196" s="5"/>
      <c r="F196" s="5"/>
      <c r="G196" s="5"/>
    </row>
    <row r="197" spans="2:7" ht="12.75" customHeight="1" x14ac:dyDescent="0.2">
      <c r="B197" s="5"/>
      <c r="C197" s="5"/>
      <c r="D197" s="5"/>
      <c r="E197" s="5"/>
      <c r="F197" s="5"/>
      <c r="G197" s="5"/>
    </row>
    <row r="198" spans="2:7" ht="12.75" customHeight="1" x14ac:dyDescent="0.2">
      <c r="B198" s="5"/>
      <c r="C198" s="5"/>
      <c r="D198" s="5"/>
      <c r="E198" s="5"/>
      <c r="F198" s="5"/>
      <c r="G198" s="5"/>
    </row>
    <row r="199" spans="2:7" ht="12.75" customHeight="1" x14ac:dyDescent="0.2">
      <c r="B199" s="5"/>
      <c r="C199" s="5"/>
      <c r="D199" s="5"/>
      <c r="E199" s="5"/>
      <c r="F199" s="5"/>
      <c r="G199" s="5"/>
    </row>
    <row r="200" spans="2:7" ht="12.75" customHeight="1" x14ac:dyDescent="0.2">
      <c r="B200" s="5"/>
      <c r="C200" s="5"/>
      <c r="D200" s="5"/>
      <c r="E200" s="5"/>
      <c r="F200" s="5"/>
      <c r="G200" s="5"/>
    </row>
    <row r="201" spans="2:7" ht="12.75" customHeight="1" x14ac:dyDescent="0.2">
      <c r="B201" s="5"/>
      <c r="C201" s="5"/>
      <c r="D201" s="5"/>
      <c r="E201" s="5"/>
      <c r="F201" s="5"/>
      <c r="G201" s="5"/>
    </row>
    <row r="202" spans="2:7" ht="12.75" customHeight="1" x14ac:dyDescent="0.2">
      <c r="B202" s="5"/>
      <c r="C202" s="5"/>
      <c r="D202" s="5"/>
      <c r="E202" s="5"/>
      <c r="F202" s="5"/>
      <c r="G202" s="5"/>
    </row>
    <row r="203" spans="2:7" ht="12.75" customHeight="1" x14ac:dyDescent="0.2">
      <c r="B203" s="5"/>
      <c r="C203" s="5"/>
      <c r="D203" s="5"/>
      <c r="E203" s="5"/>
      <c r="F203" s="5"/>
      <c r="G203" s="5"/>
    </row>
    <row r="204" spans="2:7" ht="12.75" customHeight="1" x14ac:dyDescent="0.2">
      <c r="B204" s="5"/>
      <c r="C204" s="5"/>
      <c r="D204" s="5"/>
      <c r="E204" s="5"/>
      <c r="F204" s="5"/>
      <c r="G204" s="5"/>
    </row>
    <row r="205" spans="2:7" ht="12.75" customHeight="1" x14ac:dyDescent="0.2">
      <c r="B205" s="5"/>
      <c r="C205" s="5"/>
      <c r="D205" s="5"/>
      <c r="E205" s="5"/>
      <c r="F205" s="5"/>
      <c r="G205" s="5"/>
    </row>
    <row r="206" spans="2:7" ht="12.75" customHeight="1" x14ac:dyDescent="0.2">
      <c r="B206" s="5"/>
      <c r="C206" s="5"/>
      <c r="D206" s="5"/>
      <c r="E206" s="5"/>
      <c r="F206" s="5"/>
      <c r="G206" s="5"/>
    </row>
    <row r="207" spans="2:7" ht="12.75" customHeight="1" x14ac:dyDescent="0.2">
      <c r="B207" s="5"/>
      <c r="C207" s="5"/>
      <c r="D207" s="5"/>
      <c r="E207" s="5"/>
      <c r="F207" s="5"/>
      <c r="G207" s="5"/>
    </row>
    <row r="208" spans="2:7" ht="12.75" customHeight="1" x14ac:dyDescent="0.2">
      <c r="B208" s="5"/>
      <c r="C208" s="5"/>
      <c r="D208" s="5"/>
      <c r="E208" s="5"/>
      <c r="F208" s="5"/>
      <c r="G208" s="5"/>
    </row>
    <row r="209" spans="2:7" ht="12.75" customHeight="1" x14ac:dyDescent="0.2">
      <c r="B209" s="5"/>
      <c r="C209" s="5"/>
      <c r="D209" s="5"/>
      <c r="E209" s="5"/>
      <c r="F209" s="5"/>
      <c r="G209" s="5"/>
    </row>
    <row r="210" spans="2:7" ht="12.75" customHeight="1" x14ac:dyDescent="0.2">
      <c r="B210" s="5"/>
      <c r="C210" s="5"/>
      <c r="D210" s="5"/>
      <c r="E210" s="5"/>
      <c r="F210" s="5"/>
      <c r="G210" s="5"/>
    </row>
    <row r="211" spans="2:7" ht="12.75" customHeight="1" x14ac:dyDescent="0.2">
      <c r="B211" s="5"/>
      <c r="C211" s="5"/>
      <c r="D211" s="5"/>
      <c r="E211" s="5"/>
      <c r="F211" s="5"/>
      <c r="G211" s="5"/>
    </row>
    <row r="212" spans="2:7" ht="12.75" customHeight="1" x14ac:dyDescent="0.2">
      <c r="B212" s="5"/>
      <c r="C212" s="5"/>
      <c r="D212" s="5"/>
      <c r="E212" s="5"/>
      <c r="F212" s="5"/>
      <c r="G212" s="5"/>
    </row>
    <row r="213" spans="2:7" ht="12.75" customHeight="1" x14ac:dyDescent="0.2">
      <c r="B213" s="5"/>
      <c r="C213" s="5"/>
      <c r="D213" s="5"/>
      <c r="E213" s="5"/>
      <c r="F213" s="5"/>
      <c r="G213" s="5"/>
    </row>
    <row r="214" spans="2:7" ht="12.75" customHeight="1" x14ac:dyDescent="0.2">
      <c r="B214" s="5"/>
      <c r="C214" s="5"/>
      <c r="D214" s="5"/>
      <c r="E214" s="5"/>
      <c r="F214" s="5"/>
      <c r="G214" s="5"/>
    </row>
    <row r="215" spans="2:7" ht="12.75" customHeight="1" x14ac:dyDescent="0.2">
      <c r="B215" s="5"/>
      <c r="C215" s="5"/>
      <c r="D215" s="5"/>
      <c r="E215" s="5"/>
      <c r="F215" s="5"/>
      <c r="G215" s="5"/>
    </row>
    <row r="216" spans="2:7" ht="12.75" customHeight="1" x14ac:dyDescent="0.2">
      <c r="B216" s="5"/>
      <c r="C216" s="5"/>
      <c r="D216" s="5"/>
      <c r="E216" s="5"/>
      <c r="F216" s="5"/>
      <c r="G216" s="5"/>
    </row>
    <row r="217" spans="2:7" ht="12.75" customHeight="1" x14ac:dyDescent="0.2">
      <c r="B217" s="5"/>
      <c r="C217" s="5"/>
      <c r="D217" s="5"/>
      <c r="E217" s="5"/>
      <c r="F217" s="5"/>
      <c r="G217" s="5"/>
    </row>
    <row r="218" spans="2:7" ht="12.75" customHeight="1" x14ac:dyDescent="0.2">
      <c r="B218" s="5"/>
      <c r="C218" s="5"/>
      <c r="D218" s="5"/>
      <c r="E218" s="5"/>
      <c r="F218" s="5"/>
      <c r="G218" s="5"/>
    </row>
    <row r="219" spans="2:7" ht="12.75" customHeight="1" x14ac:dyDescent="0.2">
      <c r="B219" s="5"/>
      <c r="C219" s="5"/>
      <c r="D219" s="5"/>
      <c r="E219" s="5"/>
      <c r="F219" s="5"/>
      <c r="G219" s="5"/>
    </row>
    <row r="220" spans="2:7" ht="12.75" customHeight="1" x14ac:dyDescent="0.2">
      <c r="B220" s="5"/>
      <c r="C220" s="5"/>
      <c r="D220" s="5"/>
      <c r="E220" s="5"/>
      <c r="F220" s="5"/>
      <c r="G220" s="5"/>
    </row>
    <row r="221" spans="2:7" ht="12.75" customHeight="1" x14ac:dyDescent="0.2">
      <c r="B221" s="5"/>
      <c r="C221" s="5"/>
      <c r="D221" s="5"/>
      <c r="E221" s="5"/>
      <c r="F221" s="5"/>
      <c r="G221" s="5"/>
    </row>
    <row r="222" spans="2:7" ht="12.75" customHeight="1" x14ac:dyDescent="0.2">
      <c r="B222" s="5"/>
      <c r="C222" s="5"/>
      <c r="D222" s="5"/>
      <c r="E222" s="5"/>
      <c r="F222" s="5"/>
      <c r="G222" s="5"/>
    </row>
    <row r="223" spans="2:7" ht="12.75" customHeight="1" x14ac:dyDescent="0.2">
      <c r="B223" s="5"/>
      <c r="C223" s="5"/>
      <c r="D223" s="5"/>
      <c r="E223" s="5"/>
      <c r="F223" s="5"/>
      <c r="G223" s="5"/>
    </row>
    <row r="224" spans="2:7" ht="12.75" customHeight="1" x14ac:dyDescent="0.2">
      <c r="B224" s="5"/>
      <c r="C224" s="5"/>
      <c r="D224" s="5"/>
      <c r="E224" s="5"/>
      <c r="F224" s="5"/>
      <c r="G224" s="5"/>
    </row>
    <row r="225" spans="2:7" ht="12.75" customHeight="1" x14ac:dyDescent="0.2">
      <c r="B225" s="5"/>
      <c r="C225" s="5"/>
      <c r="D225" s="5"/>
      <c r="E225" s="5"/>
      <c r="F225" s="5"/>
      <c r="G225" s="5"/>
    </row>
    <row r="226" spans="2:7" ht="12.75" customHeight="1" x14ac:dyDescent="0.2">
      <c r="B226" s="5"/>
      <c r="C226" s="5"/>
      <c r="D226" s="5"/>
      <c r="E226" s="5"/>
      <c r="F226" s="5"/>
      <c r="G226" s="5"/>
    </row>
    <row r="227" spans="2:7" ht="12.75" customHeight="1" x14ac:dyDescent="0.2">
      <c r="B227" s="5"/>
      <c r="C227" s="5"/>
      <c r="D227" s="5"/>
      <c r="E227" s="5"/>
      <c r="F227" s="5"/>
      <c r="G227" s="5"/>
    </row>
    <row r="228" spans="2:7" ht="12.75" customHeight="1" x14ac:dyDescent="0.2">
      <c r="B228" s="5"/>
      <c r="C228" s="5"/>
      <c r="D228" s="5"/>
      <c r="E228" s="5"/>
      <c r="F228" s="5"/>
      <c r="G228" s="5"/>
    </row>
    <row r="229" spans="2:7" ht="12.75" customHeight="1" x14ac:dyDescent="0.2">
      <c r="B229" s="5"/>
      <c r="C229" s="5"/>
      <c r="D229" s="5"/>
      <c r="E229" s="5"/>
      <c r="F229" s="5"/>
      <c r="G229" s="5"/>
    </row>
    <row r="230" spans="2:7" ht="12.75" customHeight="1" x14ac:dyDescent="0.2">
      <c r="B230" s="5"/>
      <c r="C230" s="5"/>
      <c r="D230" s="5"/>
      <c r="E230" s="5"/>
      <c r="F230" s="5"/>
      <c r="G230" s="5"/>
    </row>
    <row r="231" spans="2:7" ht="12.75" customHeight="1" x14ac:dyDescent="0.2">
      <c r="B231" s="5"/>
      <c r="C231" s="5"/>
      <c r="D231" s="5"/>
      <c r="E231" s="5"/>
      <c r="F231" s="5"/>
      <c r="G231" s="5"/>
    </row>
    <row r="232" spans="2:7" ht="12.75" customHeight="1" x14ac:dyDescent="0.2">
      <c r="B232" s="5"/>
      <c r="C232" s="5"/>
      <c r="D232" s="5"/>
      <c r="E232" s="5"/>
      <c r="F232" s="5"/>
      <c r="G232" s="5"/>
    </row>
    <row r="233" spans="2:7" ht="12.75" customHeight="1" x14ac:dyDescent="0.2">
      <c r="B233" s="5"/>
      <c r="C233" s="5"/>
      <c r="D233" s="5"/>
      <c r="E233" s="5"/>
      <c r="F233" s="5"/>
      <c r="G233" s="5"/>
    </row>
    <row r="234" spans="2:7" ht="12.75" customHeight="1" x14ac:dyDescent="0.2">
      <c r="B234" s="5"/>
      <c r="C234" s="5"/>
      <c r="D234" s="5"/>
      <c r="E234" s="5"/>
      <c r="F234" s="5"/>
      <c r="G234" s="5"/>
    </row>
    <row r="235" spans="2:7" ht="12.75" customHeight="1" x14ac:dyDescent="0.2">
      <c r="B235" s="5"/>
      <c r="C235" s="5"/>
      <c r="D235" s="5"/>
      <c r="E235" s="5"/>
      <c r="F235" s="5"/>
      <c r="G235" s="5"/>
    </row>
    <row r="236" spans="2:7" ht="12.75" customHeight="1" x14ac:dyDescent="0.2">
      <c r="B236" s="5"/>
      <c r="C236" s="5"/>
      <c r="D236" s="5"/>
      <c r="E236" s="5"/>
      <c r="F236" s="5"/>
      <c r="G236" s="5"/>
    </row>
    <row r="237" spans="2:7" ht="12.75" customHeight="1" x14ac:dyDescent="0.2">
      <c r="B237" s="5"/>
      <c r="C237" s="5"/>
      <c r="D237" s="5"/>
      <c r="E237" s="5"/>
      <c r="F237" s="5"/>
      <c r="G237" s="5"/>
    </row>
    <row r="238" spans="2:7" ht="12.75" customHeight="1" x14ac:dyDescent="0.2">
      <c r="B238" s="5"/>
      <c r="C238" s="5"/>
      <c r="D238" s="5"/>
      <c r="E238" s="5"/>
      <c r="F238" s="5"/>
      <c r="G238" s="5"/>
    </row>
    <row r="239" spans="2:7" ht="12.75" customHeight="1" x14ac:dyDescent="0.2">
      <c r="B239" s="5"/>
      <c r="C239" s="5"/>
      <c r="D239" s="5"/>
      <c r="E239" s="5"/>
      <c r="F239" s="5"/>
      <c r="G239" s="5"/>
    </row>
    <row r="240" spans="2:7" ht="12.75" customHeight="1" x14ac:dyDescent="0.2">
      <c r="B240" s="5"/>
      <c r="C240" s="5"/>
      <c r="D240" s="5"/>
      <c r="E240" s="5"/>
      <c r="F240" s="5"/>
      <c r="G240" s="5"/>
    </row>
    <row r="241" spans="2:7" ht="12.75" customHeight="1" x14ac:dyDescent="0.2">
      <c r="B241" s="5"/>
      <c r="C241" s="5"/>
      <c r="D241" s="5"/>
      <c r="E241" s="5"/>
      <c r="F241" s="5"/>
      <c r="G241" s="5"/>
    </row>
    <row r="242" spans="2:7" ht="12.75" customHeight="1" x14ac:dyDescent="0.2">
      <c r="B242" s="5"/>
      <c r="C242" s="5"/>
      <c r="D242" s="5"/>
      <c r="E242" s="5"/>
      <c r="F242" s="5"/>
      <c r="G242" s="5"/>
    </row>
    <row r="243" spans="2:7" ht="12.75" customHeight="1" x14ac:dyDescent="0.2">
      <c r="B243" s="5"/>
      <c r="C243" s="5"/>
      <c r="D243" s="5"/>
      <c r="E243" s="5"/>
      <c r="F243" s="5"/>
      <c r="G243" s="5"/>
    </row>
    <row r="244" spans="2:7" ht="12.75" customHeight="1" x14ac:dyDescent="0.2">
      <c r="B244" s="5"/>
      <c r="C244" s="5"/>
      <c r="D244" s="5"/>
      <c r="E244" s="5"/>
      <c r="F244" s="5"/>
      <c r="G244" s="5"/>
    </row>
    <row r="245" spans="2:7" ht="12.75" customHeight="1" x14ac:dyDescent="0.2">
      <c r="B245" s="5"/>
      <c r="C245" s="5"/>
      <c r="D245" s="5"/>
      <c r="E245" s="5"/>
      <c r="F245" s="5"/>
      <c r="G245" s="5"/>
    </row>
    <row r="246" spans="2:7" ht="12.75" customHeight="1" x14ac:dyDescent="0.2">
      <c r="B246" s="5"/>
      <c r="C246" s="5"/>
      <c r="D246" s="5"/>
      <c r="E246" s="5"/>
      <c r="F246" s="5"/>
      <c r="G246" s="5"/>
    </row>
    <row r="247" spans="2:7" ht="12.75" customHeight="1" x14ac:dyDescent="0.2">
      <c r="B247" s="5"/>
      <c r="C247" s="5"/>
      <c r="D247" s="5"/>
      <c r="E247" s="5"/>
      <c r="F247" s="5"/>
      <c r="G247" s="5"/>
    </row>
    <row r="248" spans="2:7" ht="12.75" customHeight="1" x14ac:dyDescent="0.2">
      <c r="B248" s="5"/>
      <c r="C248" s="5"/>
      <c r="D248" s="5"/>
      <c r="E248" s="5"/>
      <c r="F248" s="5"/>
      <c r="G248" s="5"/>
    </row>
    <row r="249" spans="2:7" ht="12.75" customHeight="1" x14ac:dyDescent="0.2">
      <c r="B249" s="5"/>
      <c r="C249" s="5"/>
      <c r="D249" s="5"/>
      <c r="E249" s="5"/>
      <c r="F249" s="5"/>
      <c r="G249" s="5"/>
    </row>
    <row r="250" spans="2:7" ht="12.75" customHeight="1" x14ac:dyDescent="0.2">
      <c r="B250" s="5"/>
      <c r="C250" s="5"/>
      <c r="D250" s="5"/>
      <c r="E250" s="5"/>
      <c r="F250" s="5"/>
      <c r="G250" s="5"/>
    </row>
    <row r="251" spans="2:7" ht="12.75" customHeight="1" x14ac:dyDescent="0.2">
      <c r="B251" s="5"/>
      <c r="C251" s="5"/>
      <c r="D251" s="5"/>
      <c r="E251" s="5"/>
      <c r="F251" s="5"/>
      <c r="G251" s="5"/>
    </row>
    <row r="252" spans="2:7" ht="12.75" customHeight="1" x14ac:dyDescent="0.2">
      <c r="B252" s="5"/>
      <c r="C252" s="5"/>
      <c r="D252" s="5"/>
      <c r="E252" s="5"/>
      <c r="F252" s="5"/>
      <c r="G252" s="5"/>
    </row>
    <row r="253" spans="2:7" ht="12.75" customHeight="1" x14ac:dyDescent="0.2">
      <c r="B253" s="5"/>
      <c r="C253" s="5"/>
      <c r="D253" s="5"/>
      <c r="E253" s="5"/>
      <c r="F253" s="5"/>
      <c r="G253" s="5"/>
    </row>
    <row r="254" spans="2:7" ht="12.75" customHeight="1" x14ac:dyDescent="0.2">
      <c r="B254" s="5"/>
      <c r="C254" s="5"/>
      <c r="D254" s="5"/>
      <c r="E254" s="5"/>
      <c r="F254" s="5"/>
      <c r="G254" s="5"/>
    </row>
    <row r="255" spans="2:7" ht="12.75" customHeight="1" x14ac:dyDescent="0.2">
      <c r="B255" s="5"/>
      <c r="C255" s="5"/>
      <c r="D255" s="5"/>
      <c r="E255" s="5"/>
      <c r="F255" s="5"/>
      <c r="G255" s="5"/>
    </row>
    <row r="256" spans="2:7" ht="12.75" customHeight="1" x14ac:dyDescent="0.2">
      <c r="B256" s="5"/>
      <c r="C256" s="5"/>
      <c r="D256" s="5"/>
      <c r="E256" s="5"/>
      <c r="F256" s="5"/>
      <c r="G256" s="5"/>
    </row>
    <row r="257" spans="2:7" ht="12.75" customHeight="1" x14ac:dyDescent="0.2">
      <c r="B257" s="5"/>
      <c r="C257" s="5"/>
      <c r="D257" s="5"/>
      <c r="E257" s="5"/>
      <c r="F257" s="5"/>
      <c r="G257" s="5"/>
    </row>
    <row r="258" spans="2:7" ht="12.75" customHeight="1" x14ac:dyDescent="0.2">
      <c r="B258" s="5"/>
      <c r="C258" s="5"/>
      <c r="D258" s="5"/>
      <c r="E258" s="5"/>
      <c r="F258" s="5"/>
      <c r="G258" s="5"/>
    </row>
    <row r="259" spans="2:7" ht="12.75" customHeight="1" x14ac:dyDescent="0.2">
      <c r="B259" s="5"/>
      <c r="C259" s="5"/>
      <c r="D259" s="5"/>
      <c r="E259" s="5"/>
      <c r="F259" s="5"/>
      <c r="G259" s="5"/>
    </row>
    <row r="260" spans="2:7" ht="12.75" customHeight="1" x14ac:dyDescent="0.2">
      <c r="B260" s="5"/>
      <c r="C260" s="5"/>
      <c r="D260" s="5"/>
      <c r="E260" s="5"/>
      <c r="F260" s="5"/>
      <c r="G260" s="5"/>
    </row>
    <row r="261" spans="2:7" ht="12.75" customHeight="1" x14ac:dyDescent="0.2">
      <c r="B261" s="5"/>
      <c r="C261" s="5"/>
      <c r="D261" s="5"/>
      <c r="E261" s="5"/>
      <c r="F261" s="5"/>
      <c r="G261" s="5"/>
    </row>
    <row r="262" spans="2:7" ht="12.75" customHeight="1" x14ac:dyDescent="0.2">
      <c r="B262" s="5"/>
      <c r="C262" s="5"/>
      <c r="D262" s="5"/>
      <c r="E262" s="5"/>
      <c r="F262" s="5"/>
      <c r="G262" s="5"/>
    </row>
    <row r="263" spans="2:7" ht="12.75" customHeight="1" x14ac:dyDescent="0.2">
      <c r="B263" s="5"/>
      <c r="C263" s="5"/>
      <c r="D263" s="5"/>
      <c r="E263" s="5"/>
      <c r="F263" s="5"/>
      <c r="G263" s="5"/>
    </row>
    <row r="264" spans="2:7" ht="12.75" customHeight="1" x14ac:dyDescent="0.2">
      <c r="B264" s="5"/>
      <c r="C264" s="5"/>
      <c r="D264" s="5"/>
      <c r="E264" s="5"/>
      <c r="F264" s="5"/>
      <c r="G264" s="5"/>
    </row>
    <row r="265" spans="2:7" ht="12.75" customHeight="1" x14ac:dyDescent="0.2">
      <c r="B265" s="5"/>
      <c r="C265" s="5"/>
      <c r="D265" s="5"/>
      <c r="E265" s="5"/>
      <c r="F265" s="5"/>
      <c r="G265" s="5"/>
    </row>
    <row r="266" spans="2:7" ht="12.75" customHeight="1" x14ac:dyDescent="0.2">
      <c r="B266" s="5"/>
      <c r="C266" s="5"/>
      <c r="D266" s="5"/>
      <c r="E266" s="5"/>
      <c r="F266" s="5"/>
      <c r="G266" s="5"/>
    </row>
    <row r="267" spans="2:7" ht="12.75" customHeight="1" x14ac:dyDescent="0.2">
      <c r="B267" s="5"/>
      <c r="C267" s="5"/>
      <c r="D267" s="5"/>
      <c r="E267" s="5"/>
      <c r="F267" s="5"/>
      <c r="G267" s="5"/>
    </row>
    <row r="268" spans="2:7" ht="12.75" customHeight="1" x14ac:dyDescent="0.2">
      <c r="B268" s="5"/>
      <c r="C268" s="5"/>
      <c r="D268" s="5"/>
      <c r="E268" s="5"/>
      <c r="F268" s="5"/>
      <c r="G268" s="5"/>
    </row>
    <row r="269" spans="2:7" ht="12.75" customHeight="1" x14ac:dyDescent="0.2">
      <c r="B269" s="5"/>
      <c r="C269" s="5"/>
      <c r="D269" s="5"/>
      <c r="E269" s="5"/>
      <c r="F269" s="5"/>
      <c r="G269" s="5"/>
    </row>
    <row r="270" spans="2:7" ht="12.75" customHeight="1" x14ac:dyDescent="0.2">
      <c r="B270" s="5"/>
      <c r="C270" s="5"/>
      <c r="D270" s="5"/>
      <c r="E270" s="5"/>
      <c r="F270" s="5"/>
      <c r="G270" s="5"/>
    </row>
    <row r="271" spans="2:7" ht="12.75" customHeight="1" x14ac:dyDescent="0.2">
      <c r="B271" s="5"/>
      <c r="C271" s="5"/>
      <c r="D271" s="5"/>
      <c r="E271" s="5"/>
      <c r="F271" s="5"/>
      <c r="G271" s="5"/>
    </row>
    <row r="272" spans="2:7" ht="12.75" customHeight="1" x14ac:dyDescent="0.2">
      <c r="B272" s="5"/>
      <c r="C272" s="5"/>
      <c r="D272" s="5"/>
      <c r="E272" s="5"/>
      <c r="F272" s="5"/>
      <c r="G272" s="5"/>
    </row>
    <row r="273" spans="2:7" ht="12.75" customHeight="1" x14ac:dyDescent="0.2">
      <c r="B273" s="5"/>
      <c r="C273" s="5"/>
      <c r="D273" s="5"/>
      <c r="E273" s="5"/>
      <c r="F273" s="5"/>
      <c r="G273" s="5"/>
    </row>
    <row r="274" spans="2:7" ht="12.75" customHeight="1" x14ac:dyDescent="0.2">
      <c r="B274" s="5"/>
      <c r="C274" s="5"/>
      <c r="D274" s="5"/>
      <c r="E274" s="5"/>
      <c r="F274" s="5"/>
      <c r="G274" s="5"/>
    </row>
    <row r="275" spans="2:7" ht="12.75" customHeight="1" x14ac:dyDescent="0.2">
      <c r="B275" s="5"/>
      <c r="C275" s="5"/>
      <c r="D275" s="5"/>
      <c r="E275" s="5"/>
      <c r="F275" s="5"/>
      <c r="G275" s="5"/>
    </row>
    <row r="276" spans="2:7" ht="12.75" customHeight="1" x14ac:dyDescent="0.2">
      <c r="B276" s="5"/>
      <c r="C276" s="5"/>
      <c r="D276" s="5"/>
      <c r="E276" s="5"/>
      <c r="F276" s="5"/>
      <c r="G276" s="5"/>
    </row>
    <row r="277" spans="2:7" ht="12.75" customHeight="1" x14ac:dyDescent="0.2">
      <c r="B277" s="5"/>
      <c r="C277" s="5"/>
      <c r="D277" s="5"/>
      <c r="E277" s="5"/>
      <c r="F277" s="5"/>
      <c r="G277" s="5"/>
    </row>
    <row r="278" spans="2:7" ht="12.75" customHeight="1" x14ac:dyDescent="0.2">
      <c r="B278" s="5"/>
      <c r="C278" s="5"/>
      <c r="D278" s="5"/>
      <c r="E278" s="5"/>
      <c r="F278" s="5"/>
      <c r="G278" s="5"/>
    </row>
    <row r="279" spans="2:7" ht="12.75" customHeight="1" x14ac:dyDescent="0.2">
      <c r="B279" s="5"/>
      <c r="C279" s="5"/>
      <c r="D279" s="5"/>
      <c r="E279" s="5"/>
      <c r="F279" s="5"/>
      <c r="G279" s="5"/>
    </row>
    <row r="280" spans="2:7" ht="12.75" customHeight="1" x14ac:dyDescent="0.2">
      <c r="B280" s="5"/>
      <c r="C280" s="5"/>
      <c r="D280" s="5"/>
      <c r="E280" s="5"/>
      <c r="F280" s="5"/>
      <c r="G280" s="5"/>
    </row>
    <row r="281" spans="2:7" ht="12.75" customHeight="1" x14ac:dyDescent="0.2">
      <c r="B281" s="5"/>
      <c r="C281" s="5"/>
      <c r="D281" s="5"/>
      <c r="E281" s="5"/>
      <c r="F281" s="5"/>
      <c r="G281" s="5"/>
    </row>
    <row r="282" spans="2:7" ht="12.75" customHeight="1" x14ac:dyDescent="0.2">
      <c r="B282" s="5"/>
      <c r="C282" s="5"/>
      <c r="D282" s="5"/>
      <c r="E282" s="5"/>
      <c r="F282" s="5"/>
      <c r="G282" s="5"/>
    </row>
    <row r="283" spans="2:7" ht="12.75" customHeight="1" x14ac:dyDescent="0.2">
      <c r="B283" s="5"/>
      <c r="C283" s="5"/>
      <c r="D283" s="5"/>
      <c r="E283" s="5"/>
      <c r="F283" s="5"/>
      <c r="G283" s="5"/>
    </row>
    <row r="284" spans="2:7" ht="12.75" customHeight="1" x14ac:dyDescent="0.2">
      <c r="B284" s="5"/>
      <c r="C284" s="5"/>
      <c r="D284" s="5"/>
      <c r="E284" s="5"/>
      <c r="F284" s="5"/>
      <c r="G284" s="5"/>
    </row>
    <row r="285" spans="2:7" ht="12.75" customHeight="1" x14ac:dyDescent="0.2">
      <c r="B285" s="5"/>
      <c r="C285" s="5"/>
      <c r="D285" s="5"/>
      <c r="E285" s="5"/>
      <c r="F285" s="5"/>
      <c r="G285" s="5"/>
    </row>
    <row r="286" spans="2:7" ht="12.75" customHeight="1" x14ac:dyDescent="0.2">
      <c r="B286" s="5"/>
      <c r="C286" s="5"/>
      <c r="D286" s="5"/>
      <c r="E286" s="5"/>
      <c r="F286" s="5"/>
      <c r="G286" s="5"/>
    </row>
    <row r="287" spans="2:7" ht="12.75" customHeight="1" x14ac:dyDescent="0.2">
      <c r="B287" s="5"/>
      <c r="C287" s="5"/>
      <c r="D287" s="5"/>
      <c r="E287" s="5"/>
      <c r="F287" s="5"/>
      <c r="G287" s="5"/>
    </row>
    <row r="288" spans="2:7" ht="12.75" customHeight="1" x14ac:dyDescent="0.2">
      <c r="B288" s="5"/>
      <c r="C288" s="5"/>
      <c r="D288" s="5"/>
      <c r="E288" s="5"/>
      <c r="F288" s="5"/>
      <c r="G288" s="5"/>
    </row>
    <row r="289" spans="2:7" ht="12.75" customHeight="1" x14ac:dyDescent="0.2">
      <c r="B289" s="5"/>
      <c r="C289" s="5"/>
      <c r="D289" s="5"/>
      <c r="E289" s="5"/>
      <c r="F289" s="5"/>
      <c r="G289" s="5"/>
    </row>
    <row r="290" spans="2:7" ht="12.75" customHeight="1" x14ac:dyDescent="0.2">
      <c r="B290" s="5"/>
      <c r="C290" s="5"/>
      <c r="D290" s="5"/>
      <c r="E290" s="5"/>
      <c r="F290" s="5"/>
      <c r="G290" s="5"/>
    </row>
    <row r="291" spans="2:7" ht="12.75" customHeight="1" x14ac:dyDescent="0.2">
      <c r="B291" s="5"/>
      <c r="C291" s="5"/>
      <c r="D291" s="5"/>
      <c r="E291" s="5"/>
      <c r="F291" s="5"/>
      <c r="G291" s="5"/>
    </row>
    <row r="292" spans="2:7" ht="12.75" customHeight="1" x14ac:dyDescent="0.2">
      <c r="B292" s="5"/>
      <c r="C292" s="5"/>
      <c r="D292" s="5"/>
      <c r="E292" s="5"/>
      <c r="F292" s="5"/>
      <c r="G292" s="5"/>
    </row>
    <row r="293" spans="2:7" ht="12.75" customHeight="1" x14ac:dyDescent="0.2">
      <c r="B293" s="5"/>
      <c r="C293" s="5"/>
      <c r="D293" s="5"/>
      <c r="E293" s="5"/>
      <c r="F293" s="5"/>
      <c r="G293" s="5"/>
    </row>
    <row r="294" spans="2:7" ht="12.75" customHeight="1" x14ac:dyDescent="0.2">
      <c r="B294" s="5"/>
      <c r="C294" s="5"/>
      <c r="D294" s="5"/>
      <c r="E294" s="5"/>
      <c r="F294" s="5"/>
      <c r="G294" s="5"/>
    </row>
    <row r="295" spans="2:7" ht="12.75" customHeight="1" x14ac:dyDescent="0.2">
      <c r="B295" s="5"/>
      <c r="C295" s="5"/>
      <c r="D295" s="5"/>
      <c r="E295" s="5"/>
      <c r="F295" s="5"/>
      <c r="G295" s="5"/>
    </row>
    <row r="296" spans="2:7" ht="12.75" customHeight="1" x14ac:dyDescent="0.2">
      <c r="B296" s="5"/>
      <c r="C296" s="5"/>
      <c r="D296" s="5"/>
      <c r="E296" s="5"/>
      <c r="F296" s="5"/>
      <c r="G296" s="5"/>
    </row>
    <row r="297" spans="2:7" ht="12.75" customHeight="1" x14ac:dyDescent="0.2">
      <c r="B297" s="5"/>
      <c r="C297" s="5"/>
      <c r="D297" s="5"/>
      <c r="E297" s="5"/>
      <c r="F297" s="5"/>
      <c r="G297" s="5"/>
    </row>
    <row r="298" spans="2:7" ht="12.75" customHeight="1" x14ac:dyDescent="0.2">
      <c r="B298" s="5"/>
      <c r="C298" s="5"/>
      <c r="D298" s="5"/>
      <c r="E298" s="5"/>
      <c r="F298" s="5"/>
      <c r="G298" s="5"/>
    </row>
    <row r="299" spans="2:7" ht="12.75" customHeight="1" x14ac:dyDescent="0.2">
      <c r="B299" s="5"/>
      <c r="C299" s="5"/>
      <c r="D299" s="5"/>
      <c r="E299" s="5"/>
      <c r="F299" s="5"/>
      <c r="G299" s="5"/>
    </row>
    <row r="300" spans="2:7" ht="12.75" customHeight="1" x14ac:dyDescent="0.2">
      <c r="B300" s="5"/>
      <c r="C300" s="5"/>
      <c r="D300" s="5"/>
      <c r="E300" s="5"/>
      <c r="F300" s="5"/>
      <c r="G300" s="5"/>
    </row>
    <row r="301" spans="2:7" ht="12.75" customHeight="1" x14ac:dyDescent="0.2">
      <c r="B301" s="5"/>
      <c r="C301" s="5"/>
      <c r="D301" s="5"/>
      <c r="E301" s="5"/>
      <c r="F301" s="5"/>
      <c r="G301" s="5"/>
    </row>
    <row r="302" spans="2:7" ht="12.75" customHeight="1" x14ac:dyDescent="0.2">
      <c r="B302" s="5"/>
      <c r="C302" s="5"/>
      <c r="D302" s="5"/>
      <c r="E302" s="5"/>
      <c r="F302" s="5"/>
      <c r="G302" s="5"/>
    </row>
    <row r="303" spans="2:7" ht="12.75" customHeight="1" x14ac:dyDescent="0.2">
      <c r="B303" s="5"/>
      <c r="C303" s="5"/>
      <c r="D303" s="5"/>
      <c r="E303" s="5"/>
      <c r="F303" s="5"/>
      <c r="G303" s="5"/>
    </row>
    <row r="304" spans="2:7" ht="12.75" customHeight="1" x14ac:dyDescent="0.2">
      <c r="B304" s="5"/>
      <c r="C304" s="5"/>
      <c r="D304" s="5"/>
      <c r="E304" s="5"/>
      <c r="F304" s="5"/>
      <c r="G304" s="5"/>
    </row>
    <row r="305" spans="2:7" ht="12.75" customHeight="1" x14ac:dyDescent="0.2">
      <c r="B305" s="5"/>
      <c r="C305" s="5"/>
      <c r="D305" s="5"/>
      <c r="E305" s="5"/>
      <c r="F305" s="5"/>
      <c r="G305" s="5"/>
    </row>
    <row r="306" spans="2:7" ht="12.75" customHeight="1" x14ac:dyDescent="0.2">
      <c r="B306" s="5"/>
      <c r="C306" s="5"/>
      <c r="D306" s="5"/>
      <c r="E306" s="5"/>
      <c r="F306" s="5"/>
      <c r="G306" s="5"/>
    </row>
    <row r="307" spans="2:7" ht="12.75" customHeight="1" x14ac:dyDescent="0.2">
      <c r="B307" s="5"/>
      <c r="C307" s="5"/>
      <c r="D307" s="5"/>
      <c r="E307" s="5"/>
      <c r="F307" s="5"/>
      <c r="G307" s="5"/>
    </row>
    <row r="308" spans="2:7" ht="12.75" customHeight="1" x14ac:dyDescent="0.2">
      <c r="B308" s="5"/>
      <c r="C308" s="5"/>
      <c r="D308" s="5"/>
      <c r="E308" s="5"/>
      <c r="F308" s="5"/>
      <c r="G308" s="5"/>
    </row>
    <row r="309" spans="2:7" ht="12.75" customHeight="1" x14ac:dyDescent="0.2">
      <c r="B309" s="5"/>
      <c r="C309" s="5"/>
      <c r="D309" s="5"/>
      <c r="E309" s="5"/>
      <c r="F309" s="5"/>
      <c r="G309" s="5"/>
    </row>
    <row r="310" spans="2:7" ht="12.75" customHeight="1" x14ac:dyDescent="0.2">
      <c r="B310" s="5"/>
      <c r="C310" s="5"/>
      <c r="D310" s="5"/>
      <c r="E310" s="5"/>
      <c r="F310" s="5"/>
      <c r="G310" s="5"/>
    </row>
    <row r="311" spans="2:7" ht="12.75" customHeight="1" x14ac:dyDescent="0.2">
      <c r="B311" s="5"/>
      <c r="C311" s="5"/>
      <c r="D311" s="5"/>
      <c r="E311" s="5"/>
      <c r="F311" s="5"/>
      <c r="G311" s="5"/>
    </row>
    <row r="312" spans="2:7" ht="12.75" customHeight="1" x14ac:dyDescent="0.2">
      <c r="B312" s="5"/>
      <c r="C312" s="5"/>
      <c r="D312" s="5"/>
      <c r="E312" s="5"/>
      <c r="F312" s="5"/>
      <c r="G312" s="5"/>
    </row>
    <row r="313" spans="2:7" ht="12.75" customHeight="1" x14ac:dyDescent="0.2">
      <c r="B313" s="5"/>
      <c r="C313" s="5"/>
      <c r="D313" s="5"/>
      <c r="E313" s="5"/>
      <c r="F313" s="5"/>
      <c r="G313" s="5"/>
    </row>
    <row r="314" spans="2:7" ht="12.75" customHeight="1" x14ac:dyDescent="0.2">
      <c r="B314" s="5"/>
      <c r="C314" s="5"/>
      <c r="D314" s="5"/>
      <c r="E314" s="5"/>
      <c r="F314" s="5"/>
      <c r="G314" s="5"/>
    </row>
    <row r="315" spans="2:7" ht="12.75" customHeight="1" x14ac:dyDescent="0.2">
      <c r="B315" s="5"/>
      <c r="C315" s="5"/>
      <c r="D315" s="5"/>
      <c r="E315" s="5"/>
      <c r="F315" s="5"/>
      <c r="G315" s="5"/>
    </row>
    <row r="316" spans="2:7" ht="12.75" customHeight="1" x14ac:dyDescent="0.2">
      <c r="B316" s="5"/>
      <c r="C316" s="5"/>
      <c r="D316" s="5"/>
      <c r="E316" s="5"/>
      <c r="F316" s="5"/>
      <c r="G316" s="5"/>
    </row>
    <row r="317" spans="2:7" ht="12.75" customHeight="1" x14ac:dyDescent="0.2">
      <c r="B317" s="5"/>
      <c r="C317" s="5"/>
      <c r="D317" s="5"/>
      <c r="E317" s="5"/>
      <c r="F317" s="5"/>
      <c r="G317" s="5"/>
    </row>
    <row r="318" spans="2:7" ht="12.75" customHeight="1" x14ac:dyDescent="0.2">
      <c r="B318" s="5"/>
      <c r="C318" s="5"/>
      <c r="D318" s="5"/>
      <c r="E318" s="5"/>
      <c r="F318" s="5"/>
      <c r="G318" s="5"/>
    </row>
    <row r="319" spans="2:7" ht="12.75" customHeight="1" x14ac:dyDescent="0.2">
      <c r="B319" s="5"/>
      <c r="C319" s="5"/>
      <c r="D319" s="5"/>
      <c r="E319" s="5"/>
      <c r="F319" s="5"/>
      <c r="G319" s="5"/>
    </row>
    <row r="320" spans="2:7" ht="12.75" customHeight="1" x14ac:dyDescent="0.2">
      <c r="B320" s="5"/>
      <c r="C320" s="5"/>
      <c r="D320" s="5"/>
      <c r="E320" s="5"/>
      <c r="F320" s="5"/>
      <c r="G320" s="5"/>
    </row>
    <row r="321" spans="2:7" ht="12.75" customHeight="1" x14ac:dyDescent="0.2">
      <c r="B321" s="5"/>
      <c r="C321" s="5"/>
      <c r="D321" s="5"/>
      <c r="E321" s="5"/>
      <c r="F321" s="5"/>
      <c r="G321" s="5"/>
    </row>
    <row r="322" spans="2:7" ht="12.75" customHeight="1" x14ac:dyDescent="0.2">
      <c r="B322" s="5"/>
      <c r="C322" s="5"/>
      <c r="D322" s="5"/>
      <c r="E322" s="5"/>
      <c r="F322" s="5"/>
      <c r="G322" s="5"/>
    </row>
    <row r="323" spans="2:7" ht="12.75" customHeight="1" x14ac:dyDescent="0.2">
      <c r="B323" s="5"/>
      <c r="C323" s="5"/>
      <c r="D323" s="5"/>
      <c r="E323" s="5"/>
      <c r="F323" s="5"/>
      <c r="G323" s="5"/>
    </row>
    <row r="324" spans="2:7" ht="12.75" customHeight="1" x14ac:dyDescent="0.2">
      <c r="B324" s="5"/>
      <c r="C324" s="5"/>
      <c r="D324" s="5"/>
      <c r="E324" s="5"/>
      <c r="F324" s="5"/>
      <c r="G324" s="5"/>
    </row>
    <row r="325" spans="2:7" ht="12.75" customHeight="1" x14ac:dyDescent="0.2">
      <c r="B325" s="5"/>
      <c r="C325" s="5"/>
      <c r="D325" s="5"/>
      <c r="E325" s="5"/>
      <c r="F325" s="5"/>
      <c r="G325" s="5"/>
    </row>
    <row r="326" spans="2:7" ht="12.75" customHeight="1" x14ac:dyDescent="0.2">
      <c r="B326" s="5"/>
      <c r="C326" s="5"/>
      <c r="D326" s="5"/>
      <c r="E326" s="5"/>
      <c r="F326" s="5"/>
      <c r="G326" s="5"/>
    </row>
    <row r="327" spans="2:7" ht="12.75" customHeight="1" x14ac:dyDescent="0.2">
      <c r="B327" s="5"/>
      <c r="C327" s="5"/>
      <c r="D327" s="5"/>
      <c r="E327" s="5"/>
      <c r="F327" s="5"/>
      <c r="G327" s="5"/>
    </row>
    <row r="328" spans="2:7" ht="12.75" customHeight="1" x14ac:dyDescent="0.2">
      <c r="B328" s="5"/>
      <c r="C328" s="5"/>
      <c r="D328" s="5"/>
      <c r="E328" s="5"/>
      <c r="F328" s="5"/>
      <c r="G328" s="5"/>
    </row>
    <row r="329" spans="2:7" ht="12.75" customHeight="1" x14ac:dyDescent="0.2">
      <c r="B329" s="5"/>
      <c r="C329" s="5"/>
      <c r="D329" s="5"/>
      <c r="E329" s="5"/>
      <c r="F329" s="5"/>
      <c r="G329" s="5"/>
    </row>
    <row r="330" spans="2:7" ht="12.75" customHeight="1" x14ac:dyDescent="0.2">
      <c r="B330" s="5"/>
      <c r="C330" s="5"/>
      <c r="D330" s="5"/>
      <c r="E330" s="5"/>
      <c r="F330" s="5"/>
      <c r="G330" s="5"/>
    </row>
    <row r="331" spans="2:7" ht="12.75" customHeight="1" x14ac:dyDescent="0.2">
      <c r="B331" s="5"/>
      <c r="C331" s="5"/>
      <c r="D331" s="5"/>
      <c r="E331" s="5"/>
      <c r="F331" s="5"/>
      <c r="G331" s="5"/>
    </row>
    <row r="332" spans="2:7" ht="12.75" customHeight="1" x14ac:dyDescent="0.2">
      <c r="B332" s="5"/>
      <c r="C332" s="5"/>
      <c r="D332" s="5"/>
      <c r="E332" s="5"/>
      <c r="F332" s="5"/>
      <c r="G332" s="5"/>
    </row>
    <row r="333" spans="2:7" ht="12.75" customHeight="1" x14ac:dyDescent="0.2">
      <c r="B333" s="5"/>
      <c r="C333" s="5"/>
      <c r="D333" s="5"/>
      <c r="E333" s="5"/>
      <c r="F333" s="5"/>
      <c r="G333" s="5"/>
    </row>
    <row r="334" spans="2:7" ht="12.75" customHeight="1" x14ac:dyDescent="0.2">
      <c r="B334" s="5"/>
      <c r="C334" s="5"/>
      <c r="D334" s="5"/>
      <c r="E334" s="5"/>
      <c r="F334" s="5"/>
      <c r="G334" s="5"/>
    </row>
    <row r="335" spans="2:7" ht="12.75" customHeight="1" x14ac:dyDescent="0.2">
      <c r="B335" s="5"/>
      <c r="C335" s="5"/>
      <c r="D335" s="5"/>
      <c r="E335" s="5"/>
      <c r="F335" s="5"/>
      <c r="G335" s="5"/>
    </row>
    <row r="336" spans="2:7" ht="12.75" customHeight="1" x14ac:dyDescent="0.2">
      <c r="B336" s="5"/>
      <c r="C336" s="5"/>
      <c r="D336" s="5"/>
      <c r="E336" s="5"/>
      <c r="F336" s="5"/>
      <c r="G336" s="5"/>
    </row>
    <row r="337" spans="2:7" ht="12.75" customHeight="1" x14ac:dyDescent="0.2">
      <c r="B337" s="5"/>
      <c r="C337" s="5"/>
      <c r="D337" s="5"/>
      <c r="E337" s="5"/>
      <c r="F337" s="5"/>
      <c r="G337" s="5"/>
    </row>
    <row r="338" spans="2:7" ht="12.75" customHeight="1" x14ac:dyDescent="0.2">
      <c r="B338" s="5"/>
      <c r="C338" s="5"/>
      <c r="D338" s="5"/>
      <c r="E338" s="5"/>
      <c r="F338" s="5"/>
      <c r="G338" s="5"/>
    </row>
    <row r="339" spans="2:7" ht="12.75" customHeight="1" x14ac:dyDescent="0.2">
      <c r="B339" s="5"/>
      <c r="C339" s="5"/>
      <c r="D339" s="5"/>
      <c r="E339" s="5"/>
      <c r="F339" s="5"/>
      <c r="G339" s="5"/>
    </row>
    <row r="340" spans="2:7" ht="12.75" customHeight="1" x14ac:dyDescent="0.2">
      <c r="B340" s="5"/>
      <c r="C340" s="5"/>
      <c r="D340" s="5"/>
      <c r="E340" s="5"/>
      <c r="F340" s="5"/>
      <c r="G340" s="5"/>
    </row>
    <row r="341" spans="2:7" ht="12.75" customHeight="1" x14ac:dyDescent="0.2">
      <c r="B341" s="5"/>
      <c r="C341" s="5"/>
      <c r="D341" s="5"/>
      <c r="E341" s="5"/>
      <c r="F341" s="5"/>
      <c r="G341" s="5"/>
    </row>
    <row r="342" spans="2:7" ht="12.75" customHeight="1" x14ac:dyDescent="0.2">
      <c r="B342" s="5"/>
      <c r="C342" s="5"/>
      <c r="D342" s="5"/>
      <c r="E342" s="5"/>
      <c r="F342" s="5"/>
      <c r="G342" s="5"/>
    </row>
    <row r="343" spans="2:7" ht="12.75" customHeight="1" x14ac:dyDescent="0.2">
      <c r="B343" s="5"/>
      <c r="C343" s="5"/>
      <c r="D343" s="5"/>
      <c r="E343" s="5"/>
      <c r="F343" s="5"/>
      <c r="G343" s="5"/>
    </row>
    <row r="344" spans="2:7" ht="12.75" customHeight="1" x14ac:dyDescent="0.2">
      <c r="B344" s="5"/>
      <c r="C344" s="5"/>
      <c r="D344" s="5"/>
      <c r="E344" s="5"/>
      <c r="F344" s="5"/>
      <c r="G344" s="5"/>
    </row>
    <row r="345" spans="2:7" ht="12.75" customHeight="1" x14ac:dyDescent="0.2">
      <c r="B345" s="5"/>
      <c r="C345" s="5"/>
      <c r="D345" s="5"/>
      <c r="E345" s="5"/>
      <c r="F345" s="5"/>
      <c r="G345" s="5"/>
    </row>
    <row r="346" spans="2:7" ht="12.75" customHeight="1" x14ac:dyDescent="0.2">
      <c r="B346" s="5"/>
      <c r="C346" s="5"/>
      <c r="D346" s="5"/>
      <c r="E346" s="5"/>
      <c r="F346" s="5"/>
      <c r="G346" s="5"/>
    </row>
    <row r="347" spans="2:7" ht="12.75" customHeight="1" x14ac:dyDescent="0.2">
      <c r="B347" s="5"/>
      <c r="C347" s="5"/>
      <c r="D347" s="5"/>
      <c r="E347" s="5"/>
      <c r="F347" s="5"/>
      <c r="G347" s="5"/>
    </row>
    <row r="348" spans="2:7" ht="12.75" customHeight="1" x14ac:dyDescent="0.2">
      <c r="B348" s="5"/>
      <c r="C348" s="5"/>
      <c r="D348" s="5"/>
      <c r="E348" s="5"/>
      <c r="F348" s="5"/>
      <c r="G348" s="5"/>
    </row>
    <row r="349" spans="2:7" ht="12.75" customHeight="1" x14ac:dyDescent="0.2">
      <c r="B349" s="5"/>
      <c r="C349" s="5"/>
      <c r="D349" s="5"/>
      <c r="E349" s="5"/>
      <c r="F349" s="5"/>
      <c r="G349" s="5"/>
    </row>
    <row r="350" spans="2:7" ht="12.75" customHeight="1" x14ac:dyDescent="0.2">
      <c r="B350" s="5"/>
      <c r="C350" s="5"/>
      <c r="D350" s="5"/>
      <c r="E350" s="5"/>
      <c r="F350" s="5"/>
      <c r="G350" s="5"/>
    </row>
    <row r="351" spans="2:7" ht="12.75" customHeight="1" x14ac:dyDescent="0.2">
      <c r="B351" s="5"/>
      <c r="C351" s="5"/>
      <c r="D351" s="5"/>
      <c r="E351" s="5"/>
      <c r="F351" s="5"/>
      <c r="G351" s="5"/>
    </row>
    <row r="352" spans="2:7" ht="12.75" customHeight="1" x14ac:dyDescent="0.2">
      <c r="B352" s="5"/>
      <c r="C352" s="5"/>
      <c r="D352" s="5"/>
      <c r="E352" s="5"/>
      <c r="F352" s="5"/>
      <c r="G352" s="5"/>
    </row>
    <row r="353" spans="2:7" ht="12.75" customHeight="1" x14ac:dyDescent="0.2">
      <c r="B353" s="5"/>
      <c r="C353" s="5"/>
      <c r="D353" s="5"/>
      <c r="E353" s="5"/>
      <c r="F353" s="5"/>
      <c r="G353" s="5"/>
    </row>
    <row r="354" spans="2:7" ht="12.75" customHeight="1" x14ac:dyDescent="0.2">
      <c r="B354" s="5"/>
      <c r="C354" s="5"/>
      <c r="D354" s="5"/>
      <c r="E354" s="5"/>
      <c r="F354" s="5"/>
      <c r="G354" s="5"/>
    </row>
    <row r="355" spans="2:7" ht="12.75" customHeight="1" x14ac:dyDescent="0.2">
      <c r="B355" s="5"/>
      <c r="C355" s="5"/>
      <c r="D355" s="5"/>
      <c r="E355" s="5"/>
      <c r="F355" s="5"/>
      <c r="G355" s="5"/>
    </row>
    <row r="356" spans="2:7" ht="12.75" customHeight="1" x14ac:dyDescent="0.2">
      <c r="B356" s="5"/>
      <c r="C356" s="5"/>
      <c r="D356" s="5"/>
      <c r="E356" s="5"/>
      <c r="F356" s="5"/>
      <c r="G356" s="5"/>
    </row>
    <row r="357" spans="2:7" ht="12.75" customHeight="1" x14ac:dyDescent="0.2">
      <c r="B357" s="5"/>
      <c r="C357" s="5"/>
      <c r="D357" s="5"/>
      <c r="E357" s="5"/>
      <c r="F357" s="5"/>
      <c r="G357" s="5"/>
    </row>
    <row r="358" spans="2:7" ht="12.75" customHeight="1" x14ac:dyDescent="0.2">
      <c r="B358" s="5"/>
      <c r="C358" s="5"/>
      <c r="D358" s="5"/>
      <c r="E358" s="5"/>
      <c r="F358" s="5"/>
      <c r="G358" s="5"/>
    </row>
    <row r="359" spans="2:7" ht="12.75" customHeight="1" x14ac:dyDescent="0.2">
      <c r="B359" s="5"/>
      <c r="C359" s="5"/>
      <c r="D359" s="5"/>
      <c r="E359" s="5"/>
      <c r="F359" s="5"/>
      <c r="G359" s="5"/>
    </row>
    <row r="360" spans="2:7" ht="12.75" customHeight="1" x14ac:dyDescent="0.2">
      <c r="B360" s="5"/>
      <c r="C360" s="5"/>
      <c r="D360" s="5"/>
      <c r="E360" s="5"/>
      <c r="F360" s="5"/>
      <c r="G360" s="5"/>
    </row>
    <row r="361" spans="2:7" ht="12.75" customHeight="1" x14ac:dyDescent="0.2">
      <c r="B361" s="5"/>
      <c r="C361" s="5"/>
      <c r="D361" s="5"/>
      <c r="E361" s="5"/>
      <c r="F361" s="5"/>
      <c r="G361" s="5"/>
    </row>
    <row r="362" spans="2:7" ht="12.75" customHeight="1" x14ac:dyDescent="0.2">
      <c r="B362" s="5"/>
      <c r="C362" s="5"/>
      <c r="D362" s="5"/>
      <c r="E362" s="5"/>
      <c r="F362" s="5"/>
      <c r="G362" s="5"/>
    </row>
    <row r="363" spans="2:7" ht="12.75" customHeight="1" x14ac:dyDescent="0.2">
      <c r="B363" s="5"/>
      <c r="C363" s="5"/>
      <c r="D363" s="5"/>
      <c r="E363" s="5"/>
      <c r="F363" s="5"/>
      <c r="G363" s="5"/>
    </row>
    <row r="364" spans="2:7" ht="12.75" customHeight="1" x14ac:dyDescent="0.2">
      <c r="B364" s="5"/>
      <c r="C364" s="5"/>
      <c r="D364" s="5"/>
      <c r="E364" s="5"/>
      <c r="F364" s="5"/>
      <c r="G364" s="5"/>
    </row>
    <row r="365" spans="2:7" ht="12.75" customHeight="1" x14ac:dyDescent="0.2">
      <c r="B365" s="5"/>
      <c r="C365" s="5"/>
      <c r="D365" s="5"/>
      <c r="E365" s="5"/>
      <c r="F365" s="5"/>
      <c r="G365" s="5"/>
    </row>
    <row r="366" spans="2:7" ht="12.75" customHeight="1" x14ac:dyDescent="0.2">
      <c r="B366" s="5"/>
      <c r="C366" s="5"/>
      <c r="D366" s="5"/>
      <c r="E366" s="5"/>
      <c r="F366" s="5"/>
      <c r="G366" s="5"/>
    </row>
    <row r="367" spans="2:7" ht="12.75" customHeight="1" x14ac:dyDescent="0.2">
      <c r="B367" s="5"/>
      <c r="C367" s="5"/>
      <c r="D367" s="5"/>
      <c r="E367" s="5"/>
      <c r="F367" s="5"/>
      <c r="G367" s="5"/>
    </row>
    <row r="368" spans="2:7" ht="12.75" customHeight="1" x14ac:dyDescent="0.2">
      <c r="B368" s="5"/>
      <c r="C368" s="5"/>
      <c r="D368" s="5"/>
      <c r="E368" s="5"/>
      <c r="F368" s="5"/>
      <c r="G368" s="5"/>
    </row>
    <row r="369" spans="2:7" ht="12.75" customHeight="1" x14ac:dyDescent="0.2">
      <c r="B369" s="5"/>
      <c r="C369" s="5"/>
      <c r="D369" s="5"/>
      <c r="E369" s="5"/>
      <c r="F369" s="5"/>
      <c r="G369" s="5"/>
    </row>
    <row r="370" spans="2:7" ht="12.75" customHeight="1" x14ac:dyDescent="0.2">
      <c r="B370" s="5"/>
      <c r="C370" s="5"/>
      <c r="D370" s="5"/>
      <c r="E370" s="5"/>
      <c r="F370" s="5"/>
      <c r="G370" s="5"/>
    </row>
    <row r="371" spans="2:7" ht="12.75" customHeight="1" x14ac:dyDescent="0.2">
      <c r="B371" s="5"/>
      <c r="C371" s="5"/>
      <c r="D371" s="5"/>
      <c r="E371" s="5"/>
      <c r="F371" s="5"/>
      <c r="G371" s="5"/>
    </row>
    <row r="372" spans="2:7" ht="12.75" customHeight="1" x14ac:dyDescent="0.2">
      <c r="B372" s="5"/>
      <c r="C372" s="5"/>
      <c r="D372" s="5"/>
      <c r="E372" s="5"/>
      <c r="F372" s="5"/>
      <c r="G372" s="5"/>
    </row>
    <row r="373" spans="2:7" ht="12.75" customHeight="1" x14ac:dyDescent="0.2">
      <c r="B373" s="5"/>
      <c r="C373" s="5"/>
      <c r="D373" s="5"/>
      <c r="E373" s="5"/>
      <c r="F373" s="5"/>
      <c r="G373" s="5"/>
    </row>
    <row r="374" spans="2:7" ht="12.75" customHeight="1" x14ac:dyDescent="0.2">
      <c r="B374" s="5"/>
      <c r="C374" s="5"/>
      <c r="D374" s="5"/>
      <c r="E374" s="5"/>
      <c r="F374" s="5"/>
      <c r="G374" s="5"/>
    </row>
    <row r="375" spans="2:7" ht="12.75" customHeight="1" x14ac:dyDescent="0.2">
      <c r="B375" s="5"/>
      <c r="C375" s="5"/>
      <c r="D375" s="5"/>
      <c r="E375" s="5"/>
      <c r="F375" s="5"/>
      <c r="G375" s="5"/>
    </row>
    <row r="376" spans="2:7" ht="12.75" customHeight="1" x14ac:dyDescent="0.2">
      <c r="B376" s="5"/>
      <c r="C376" s="5"/>
      <c r="D376" s="5"/>
      <c r="E376" s="5"/>
      <c r="F376" s="5"/>
      <c r="G376" s="5"/>
    </row>
    <row r="377" spans="2:7" ht="12.75" customHeight="1" x14ac:dyDescent="0.2">
      <c r="B377" s="5"/>
      <c r="C377" s="5"/>
      <c r="D377" s="5"/>
      <c r="E377" s="5"/>
      <c r="F377" s="5"/>
      <c r="G377" s="5"/>
    </row>
    <row r="378" spans="2:7" ht="12.75" customHeight="1" x14ac:dyDescent="0.2">
      <c r="B378" s="5"/>
      <c r="C378" s="5"/>
      <c r="D378" s="5"/>
      <c r="E378" s="5"/>
      <c r="F378" s="5"/>
      <c r="G378" s="5"/>
    </row>
    <row r="379" spans="2:7" ht="12.75" customHeight="1" x14ac:dyDescent="0.2">
      <c r="B379" s="5"/>
      <c r="C379" s="5"/>
      <c r="D379" s="5"/>
      <c r="E379" s="5"/>
      <c r="F379" s="5"/>
      <c r="G379" s="5"/>
    </row>
    <row r="380" spans="2:7" ht="12.75" customHeight="1" x14ac:dyDescent="0.2">
      <c r="B380" s="5"/>
      <c r="C380" s="5"/>
      <c r="D380" s="5"/>
      <c r="E380" s="5"/>
      <c r="F380" s="5"/>
      <c r="G380" s="5"/>
    </row>
    <row r="381" spans="2:7" ht="12.75" customHeight="1" x14ac:dyDescent="0.2">
      <c r="B381" s="5"/>
      <c r="C381" s="5"/>
      <c r="D381" s="5"/>
      <c r="E381" s="5"/>
      <c r="F381" s="5"/>
      <c r="G381" s="5"/>
    </row>
    <row r="382" spans="2:7" ht="12.75" customHeight="1" x14ac:dyDescent="0.2">
      <c r="B382" s="5"/>
      <c r="C382" s="5"/>
      <c r="D382" s="5"/>
      <c r="E382" s="5"/>
      <c r="F382" s="5"/>
      <c r="G382" s="5"/>
    </row>
    <row r="383" spans="2:7" ht="12.75" customHeight="1" x14ac:dyDescent="0.2">
      <c r="B383" s="5"/>
      <c r="C383" s="5"/>
      <c r="D383" s="5"/>
      <c r="E383" s="5"/>
      <c r="F383" s="5"/>
      <c r="G383" s="5"/>
    </row>
    <row r="384" spans="2:7" ht="12.75" customHeight="1" x14ac:dyDescent="0.2">
      <c r="B384" s="5"/>
      <c r="C384" s="5"/>
      <c r="D384" s="5"/>
      <c r="E384" s="5"/>
      <c r="F384" s="5"/>
      <c r="G384" s="5"/>
    </row>
    <row r="385" spans="2:7" ht="12.75" customHeight="1" x14ac:dyDescent="0.2">
      <c r="B385" s="5"/>
      <c r="C385" s="5"/>
      <c r="D385" s="5"/>
      <c r="E385" s="5"/>
      <c r="F385" s="5"/>
      <c r="G385" s="5"/>
    </row>
    <row r="386" spans="2:7" ht="12.75" customHeight="1" x14ac:dyDescent="0.2">
      <c r="B386" s="5"/>
      <c r="C386" s="5"/>
      <c r="D386" s="5"/>
      <c r="E386" s="5"/>
      <c r="F386" s="5"/>
      <c r="G386" s="5"/>
    </row>
    <row r="387" spans="2:7" ht="12.75" customHeight="1" x14ac:dyDescent="0.2">
      <c r="B387" s="5"/>
      <c r="C387" s="5"/>
      <c r="D387" s="5"/>
      <c r="E387" s="5"/>
      <c r="F387" s="5"/>
      <c r="G387" s="5"/>
    </row>
    <row r="388" spans="2:7" ht="12.75" customHeight="1" x14ac:dyDescent="0.2">
      <c r="B388" s="5"/>
      <c r="C388" s="5"/>
      <c r="D388" s="5"/>
      <c r="E388" s="5"/>
      <c r="F388" s="5"/>
      <c r="G388" s="5"/>
    </row>
    <row r="389" spans="2:7" ht="12.75" customHeight="1" x14ac:dyDescent="0.2">
      <c r="B389" s="5"/>
      <c r="C389" s="5"/>
      <c r="D389" s="5"/>
      <c r="E389" s="5"/>
      <c r="F389" s="5"/>
      <c r="G389" s="5"/>
    </row>
    <row r="390" spans="2:7" ht="12.75" customHeight="1" x14ac:dyDescent="0.2">
      <c r="B390" s="5"/>
      <c r="C390" s="5"/>
      <c r="D390" s="5"/>
      <c r="E390" s="5"/>
      <c r="F390" s="5"/>
      <c r="G390" s="5"/>
    </row>
    <row r="391" spans="2:7" ht="12.75" customHeight="1" x14ac:dyDescent="0.2">
      <c r="B391" s="5"/>
      <c r="C391" s="5"/>
      <c r="D391" s="5"/>
      <c r="E391" s="5"/>
      <c r="F391" s="5"/>
      <c r="G391" s="5"/>
    </row>
    <row r="392" spans="2:7" ht="12.75" customHeight="1" x14ac:dyDescent="0.2">
      <c r="B392" s="5"/>
      <c r="C392" s="5"/>
      <c r="D392" s="5"/>
      <c r="E392" s="5"/>
      <c r="F392" s="5"/>
      <c r="G392" s="5"/>
    </row>
    <row r="393" spans="2:7" ht="12.75" customHeight="1" x14ac:dyDescent="0.2">
      <c r="B393" s="5"/>
      <c r="C393" s="5"/>
      <c r="D393" s="5"/>
      <c r="E393" s="5"/>
      <c r="F393" s="5"/>
      <c r="G393" s="5"/>
    </row>
    <row r="394" spans="2:7" ht="12.75" customHeight="1" x14ac:dyDescent="0.2">
      <c r="B394" s="5"/>
      <c r="C394" s="5"/>
      <c r="D394" s="5"/>
      <c r="E394" s="5"/>
      <c r="F394" s="5"/>
      <c r="G394" s="5"/>
    </row>
    <row r="395" spans="2:7" ht="12.75" customHeight="1" x14ac:dyDescent="0.2">
      <c r="B395" s="5"/>
      <c r="C395" s="5"/>
      <c r="D395" s="5"/>
      <c r="E395" s="5"/>
      <c r="F395" s="5"/>
      <c r="G395" s="5"/>
    </row>
    <row r="396" spans="2:7" ht="12.75" customHeight="1" x14ac:dyDescent="0.2">
      <c r="B396" s="5"/>
      <c r="C396" s="5"/>
      <c r="D396" s="5"/>
      <c r="E396" s="5"/>
      <c r="F396" s="5"/>
      <c r="G396" s="5"/>
    </row>
    <row r="397" spans="2:7" ht="12.75" customHeight="1" x14ac:dyDescent="0.2">
      <c r="B397" s="5"/>
      <c r="C397" s="5"/>
      <c r="D397" s="5"/>
      <c r="E397" s="5"/>
      <c r="F397" s="5"/>
      <c r="G397" s="5"/>
    </row>
    <row r="398" spans="2:7" ht="12.75" customHeight="1" x14ac:dyDescent="0.2">
      <c r="B398" s="5"/>
      <c r="C398" s="5"/>
      <c r="D398" s="5"/>
      <c r="E398" s="5"/>
      <c r="F398" s="5"/>
      <c r="G398" s="5"/>
    </row>
    <row r="399" spans="2:7" ht="12.75" customHeight="1" x14ac:dyDescent="0.2">
      <c r="B399" s="5"/>
      <c r="C399" s="5"/>
      <c r="D399" s="5"/>
      <c r="E399" s="5"/>
      <c r="F399" s="5"/>
      <c r="G399" s="5"/>
    </row>
    <row r="400" spans="2:7" ht="12.75" customHeight="1" x14ac:dyDescent="0.2">
      <c r="B400" s="5"/>
      <c r="C400" s="5"/>
      <c r="D400" s="5"/>
      <c r="E400" s="5"/>
      <c r="F400" s="5"/>
      <c r="G400" s="5"/>
    </row>
    <row r="401" spans="2:7" ht="12.75" customHeight="1" x14ac:dyDescent="0.2">
      <c r="B401" s="5"/>
      <c r="C401" s="5"/>
      <c r="D401" s="5"/>
      <c r="E401" s="5"/>
      <c r="F401" s="5"/>
      <c r="G401" s="5"/>
    </row>
    <row r="402" spans="2:7" ht="12.75" customHeight="1" x14ac:dyDescent="0.2">
      <c r="B402" s="5"/>
      <c r="C402" s="5"/>
      <c r="D402" s="5"/>
      <c r="E402" s="5"/>
      <c r="F402" s="5"/>
      <c r="G402" s="5"/>
    </row>
    <row r="403" spans="2:7" ht="12.75" customHeight="1" x14ac:dyDescent="0.2">
      <c r="B403" s="5"/>
      <c r="C403" s="5"/>
      <c r="D403" s="5"/>
      <c r="E403" s="5"/>
      <c r="F403" s="5"/>
      <c r="G403" s="5"/>
    </row>
    <row r="404" spans="2:7" ht="12.75" customHeight="1" x14ac:dyDescent="0.2">
      <c r="B404" s="5"/>
      <c r="C404" s="5"/>
      <c r="D404" s="5"/>
      <c r="E404" s="5"/>
      <c r="F404" s="5"/>
      <c r="G404" s="5"/>
    </row>
    <row r="405" spans="2:7" ht="12.75" customHeight="1" x14ac:dyDescent="0.2">
      <c r="B405" s="5"/>
      <c r="C405" s="5"/>
      <c r="D405" s="5"/>
      <c r="E405" s="5"/>
      <c r="F405" s="5"/>
      <c r="G405" s="5"/>
    </row>
    <row r="406" spans="2:7" ht="12.75" customHeight="1" x14ac:dyDescent="0.2">
      <c r="B406" s="5"/>
      <c r="C406" s="5"/>
      <c r="D406" s="5"/>
      <c r="E406" s="5"/>
      <c r="F406" s="5"/>
      <c r="G406" s="5"/>
    </row>
    <row r="407" spans="2:7" ht="12.75" customHeight="1" x14ac:dyDescent="0.2">
      <c r="B407" s="5"/>
      <c r="C407" s="5"/>
      <c r="D407" s="5"/>
      <c r="E407" s="5"/>
      <c r="F407" s="5"/>
      <c r="G407" s="5"/>
    </row>
    <row r="408" spans="2:7" ht="12.75" customHeight="1" x14ac:dyDescent="0.2">
      <c r="B408" s="5"/>
      <c r="C408" s="5"/>
      <c r="D408" s="5"/>
      <c r="E408" s="5"/>
      <c r="F408" s="5"/>
      <c r="G408" s="5"/>
    </row>
    <row r="409" spans="2:7" ht="12.75" customHeight="1" x14ac:dyDescent="0.2">
      <c r="B409" s="5"/>
      <c r="C409" s="5"/>
      <c r="D409" s="5"/>
      <c r="E409" s="5"/>
      <c r="F409" s="5"/>
      <c r="G409" s="5"/>
    </row>
    <row r="410" spans="2:7" ht="12.75" customHeight="1" x14ac:dyDescent="0.2">
      <c r="B410" s="5"/>
      <c r="C410" s="5"/>
      <c r="D410" s="5"/>
      <c r="E410" s="5"/>
      <c r="F410" s="5"/>
      <c r="G410" s="5"/>
    </row>
    <row r="411" spans="2:7" ht="12.75" customHeight="1" x14ac:dyDescent="0.2">
      <c r="B411" s="5"/>
      <c r="C411" s="5"/>
      <c r="D411" s="5"/>
      <c r="E411" s="5"/>
      <c r="F411" s="5"/>
      <c r="G411" s="5"/>
    </row>
    <row r="412" spans="2:7" ht="12.75" customHeight="1" x14ac:dyDescent="0.2">
      <c r="B412" s="5"/>
      <c r="C412" s="5"/>
      <c r="D412" s="5"/>
      <c r="E412" s="5"/>
      <c r="F412" s="5"/>
      <c r="G412" s="5"/>
    </row>
    <row r="413" spans="2:7" ht="12.75" customHeight="1" x14ac:dyDescent="0.2">
      <c r="B413" s="5"/>
      <c r="C413" s="5"/>
      <c r="D413" s="5"/>
      <c r="E413" s="5"/>
      <c r="F413" s="5"/>
      <c r="G413" s="5"/>
    </row>
    <row r="414" spans="2:7" ht="12.75" customHeight="1" x14ac:dyDescent="0.2">
      <c r="B414" s="5"/>
      <c r="C414" s="5"/>
      <c r="D414" s="5"/>
      <c r="E414" s="5"/>
      <c r="F414" s="5"/>
      <c r="G414" s="5"/>
    </row>
    <row r="415" spans="2:7" ht="12.75" customHeight="1" x14ac:dyDescent="0.2">
      <c r="B415" s="5"/>
      <c r="C415" s="5"/>
      <c r="D415" s="5"/>
      <c r="E415" s="5"/>
      <c r="F415" s="5"/>
      <c r="G415" s="5"/>
    </row>
    <row r="416" spans="2:7" ht="12.75" customHeight="1" x14ac:dyDescent="0.2">
      <c r="B416" s="5"/>
      <c r="C416" s="5"/>
      <c r="D416" s="5"/>
      <c r="E416" s="5"/>
      <c r="F416" s="5"/>
      <c r="G416" s="5"/>
    </row>
    <row r="417" spans="2:7" ht="12.75" customHeight="1" x14ac:dyDescent="0.2">
      <c r="B417" s="5"/>
      <c r="C417" s="5"/>
      <c r="D417" s="5"/>
      <c r="E417" s="5"/>
      <c r="F417" s="5"/>
      <c r="G417" s="5"/>
    </row>
    <row r="418" spans="2:7" ht="12.75" customHeight="1" x14ac:dyDescent="0.2">
      <c r="B418" s="5"/>
      <c r="C418" s="5"/>
      <c r="D418" s="5"/>
      <c r="E418" s="5"/>
      <c r="F418" s="5"/>
      <c r="G418" s="5"/>
    </row>
    <row r="419" spans="2:7" ht="12.75" customHeight="1" x14ac:dyDescent="0.2">
      <c r="B419" s="5"/>
      <c r="C419" s="5"/>
      <c r="D419" s="5"/>
      <c r="E419" s="5"/>
      <c r="F419" s="5"/>
      <c r="G419" s="5"/>
    </row>
    <row r="420" spans="2:7" ht="12.75" customHeight="1" x14ac:dyDescent="0.2">
      <c r="B420" s="5"/>
      <c r="C420" s="5"/>
      <c r="D420" s="5"/>
      <c r="E420" s="5"/>
      <c r="F420" s="5"/>
      <c r="G420" s="5"/>
    </row>
    <row r="421" spans="2:7" ht="12.75" customHeight="1" x14ac:dyDescent="0.2">
      <c r="B421" s="5"/>
      <c r="C421" s="5"/>
      <c r="D421" s="5"/>
      <c r="E421" s="5"/>
      <c r="F421" s="5"/>
      <c r="G421" s="5"/>
    </row>
    <row r="422" spans="2:7" ht="12.75" customHeight="1" x14ac:dyDescent="0.2">
      <c r="B422" s="5"/>
      <c r="C422" s="5"/>
      <c r="D422" s="5"/>
      <c r="E422" s="5"/>
      <c r="F422" s="5"/>
      <c r="G422" s="5"/>
    </row>
    <row r="423" spans="2:7" ht="12.75" customHeight="1" x14ac:dyDescent="0.2">
      <c r="B423" s="5"/>
      <c r="C423" s="5"/>
      <c r="D423" s="5"/>
      <c r="E423" s="5"/>
      <c r="F423" s="5"/>
      <c r="G423" s="5"/>
    </row>
    <row r="424" spans="2:7" ht="12.75" customHeight="1" x14ac:dyDescent="0.2">
      <c r="B424" s="5"/>
      <c r="C424" s="5"/>
      <c r="D424" s="5"/>
      <c r="E424" s="5"/>
      <c r="F424" s="5"/>
      <c r="G424" s="5"/>
    </row>
    <row r="425" spans="2:7" ht="12.75" customHeight="1" x14ac:dyDescent="0.2">
      <c r="B425" s="5"/>
      <c r="C425" s="5"/>
      <c r="D425" s="5"/>
      <c r="E425" s="5"/>
      <c r="F425" s="5"/>
      <c r="G425" s="5"/>
    </row>
    <row r="426" spans="2:7" ht="12.75" customHeight="1" x14ac:dyDescent="0.2">
      <c r="B426" s="5"/>
      <c r="C426" s="5"/>
      <c r="D426" s="5"/>
      <c r="E426" s="5"/>
      <c r="F426" s="5"/>
      <c r="G426" s="5"/>
    </row>
    <row r="427" spans="2:7" ht="12.75" customHeight="1" x14ac:dyDescent="0.2">
      <c r="B427" s="5"/>
      <c r="C427" s="5"/>
      <c r="D427" s="5"/>
      <c r="E427" s="5"/>
      <c r="F427" s="5"/>
      <c r="G427" s="5"/>
    </row>
    <row r="428" spans="2:7" ht="12.75" customHeight="1" x14ac:dyDescent="0.2">
      <c r="B428" s="5"/>
      <c r="C428" s="5"/>
      <c r="D428" s="5"/>
      <c r="E428" s="5"/>
      <c r="F428" s="5"/>
      <c r="G428" s="5"/>
    </row>
    <row r="429" spans="2:7" ht="12.75" customHeight="1" x14ac:dyDescent="0.2">
      <c r="B429" s="5"/>
      <c r="C429" s="5"/>
      <c r="D429" s="5"/>
      <c r="E429" s="5"/>
      <c r="F429" s="5"/>
      <c r="G429" s="5"/>
    </row>
    <row r="430" spans="2:7" ht="12.75" customHeight="1" x14ac:dyDescent="0.2">
      <c r="B430" s="5"/>
      <c r="C430" s="5"/>
      <c r="D430" s="5"/>
      <c r="E430" s="5"/>
      <c r="F430" s="5"/>
      <c r="G430" s="5"/>
    </row>
    <row r="431" spans="2:7" ht="12.75" customHeight="1" x14ac:dyDescent="0.2">
      <c r="B431" s="5"/>
      <c r="C431" s="5"/>
      <c r="D431" s="5"/>
      <c r="E431" s="5"/>
      <c r="F431" s="5"/>
      <c r="G431" s="5"/>
    </row>
    <row r="432" spans="2:7" ht="12.75" customHeight="1" x14ac:dyDescent="0.2">
      <c r="B432" s="5"/>
      <c r="C432" s="5"/>
      <c r="D432" s="5"/>
      <c r="E432" s="5"/>
      <c r="F432" s="5"/>
      <c r="G432" s="5"/>
    </row>
    <row r="433" spans="2:7" ht="12.75" customHeight="1" x14ac:dyDescent="0.2">
      <c r="B433" s="5"/>
      <c r="C433" s="5"/>
      <c r="D433" s="5"/>
      <c r="E433" s="5"/>
      <c r="F433" s="5"/>
      <c r="G433" s="5"/>
    </row>
    <row r="434" spans="2:7" ht="12.75" customHeight="1" x14ac:dyDescent="0.2">
      <c r="B434" s="5"/>
      <c r="C434" s="5"/>
      <c r="D434" s="5"/>
      <c r="E434" s="5"/>
      <c r="F434" s="5"/>
      <c r="G434" s="5"/>
    </row>
    <row r="435" spans="2:7" ht="12.75" customHeight="1" x14ac:dyDescent="0.2">
      <c r="B435" s="5"/>
      <c r="C435" s="5"/>
      <c r="D435" s="5"/>
      <c r="E435" s="5"/>
      <c r="F435" s="5"/>
      <c r="G435" s="5"/>
    </row>
    <row r="436" spans="2:7" ht="12.75" customHeight="1" x14ac:dyDescent="0.2">
      <c r="B436" s="5"/>
      <c r="C436" s="5"/>
      <c r="D436" s="5"/>
      <c r="E436" s="5"/>
      <c r="F436" s="5"/>
      <c r="G436" s="5"/>
    </row>
    <row r="437" spans="2:7" ht="12.75" customHeight="1" x14ac:dyDescent="0.2">
      <c r="B437" s="5"/>
      <c r="C437" s="5"/>
      <c r="D437" s="5"/>
      <c r="E437" s="5"/>
      <c r="F437" s="5"/>
      <c r="G437" s="5"/>
    </row>
    <row r="438" spans="2:7" ht="12.75" customHeight="1" x14ac:dyDescent="0.2">
      <c r="B438" s="5"/>
      <c r="C438" s="5"/>
      <c r="D438" s="5"/>
      <c r="E438" s="5"/>
      <c r="F438" s="5"/>
      <c r="G438" s="5"/>
    </row>
    <row r="439" spans="2:7" ht="12.75" customHeight="1" x14ac:dyDescent="0.2">
      <c r="B439" s="5"/>
      <c r="C439" s="5"/>
      <c r="D439" s="5"/>
      <c r="E439" s="5"/>
      <c r="F439" s="5"/>
      <c r="G439" s="5"/>
    </row>
    <row r="440" spans="2:7" ht="12.75" customHeight="1" x14ac:dyDescent="0.2">
      <c r="B440" s="5"/>
      <c r="C440" s="5"/>
      <c r="D440" s="5"/>
      <c r="E440" s="5"/>
      <c r="F440" s="5"/>
      <c r="G440" s="5"/>
    </row>
    <row r="441" spans="2:7" ht="12.75" customHeight="1" x14ac:dyDescent="0.2">
      <c r="B441" s="5"/>
      <c r="C441" s="5"/>
      <c r="D441" s="5"/>
      <c r="E441" s="5"/>
      <c r="F441" s="5"/>
      <c r="G441" s="5"/>
    </row>
    <row r="442" spans="2:7" ht="12.75" customHeight="1" x14ac:dyDescent="0.2">
      <c r="B442" s="5"/>
      <c r="C442" s="5"/>
      <c r="D442" s="5"/>
      <c r="E442" s="5"/>
      <c r="F442" s="5"/>
      <c r="G442" s="5"/>
    </row>
    <row r="443" spans="2:7" ht="12.75" customHeight="1" x14ac:dyDescent="0.2">
      <c r="B443" s="5"/>
      <c r="C443" s="5"/>
      <c r="D443" s="5"/>
      <c r="E443" s="5"/>
      <c r="F443" s="5"/>
      <c r="G443" s="5"/>
    </row>
    <row r="444" spans="2:7" ht="12.75" customHeight="1" x14ac:dyDescent="0.2">
      <c r="B444" s="5"/>
      <c r="C444" s="5"/>
      <c r="D444" s="5"/>
      <c r="E444" s="5"/>
      <c r="F444" s="5"/>
      <c r="G444" s="5"/>
    </row>
    <row r="445" spans="2:7" ht="12.75" customHeight="1" x14ac:dyDescent="0.2">
      <c r="B445" s="5"/>
      <c r="C445" s="5"/>
      <c r="D445" s="5"/>
      <c r="E445" s="5"/>
      <c r="F445" s="5"/>
      <c r="G445" s="5"/>
    </row>
    <row r="446" spans="2:7" ht="12.75" customHeight="1" x14ac:dyDescent="0.2">
      <c r="B446" s="5"/>
      <c r="C446" s="5"/>
      <c r="D446" s="5"/>
      <c r="E446" s="5"/>
      <c r="F446" s="5"/>
      <c r="G446" s="5"/>
    </row>
    <row r="447" spans="2:7" ht="12.75" customHeight="1" x14ac:dyDescent="0.2">
      <c r="B447" s="5"/>
      <c r="C447" s="5"/>
      <c r="D447" s="5"/>
      <c r="E447" s="5"/>
      <c r="F447" s="5"/>
      <c r="G447" s="5"/>
    </row>
    <row r="448" spans="2:7" ht="12.75" customHeight="1" x14ac:dyDescent="0.2">
      <c r="B448" s="5"/>
      <c r="C448" s="5"/>
      <c r="D448" s="5"/>
      <c r="E448" s="5"/>
      <c r="F448" s="5"/>
      <c r="G448" s="5"/>
    </row>
    <row r="449" spans="2:7" ht="12.75" customHeight="1" x14ac:dyDescent="0.2">
      <c r="B449" s="5"/>
      <c r="C449" s="5"/>
      <c r="D449" s="5"/>
      <c r="E449" s="5"/>
      <c r="F449" s="5"/>
      <c r="G449" s="5"/>
    </row>
    <row r="450" spans="2:7" ht="12.75" customHeight="1" x14ac:dyDescent="0.2">
      <c r="B450" s="5"/>
      <c r="C450" s="5"/>
      <c r="D450" s="5"/>
      <c r="E450" s="5"/>
      <c r="F450" s="5"/>
      <c r="G450" s="5"/>
    </row>
    <row r="451" spans="2:7" ht="12.75" customHeight="1" x14ac:dyDescent="0.2">
      <c r="B451" s="5"/>
      <c r="C451" s="5"/>
      <c r="D451" s="5"/>
      <c r="E451" s="5"/>
      <c r="F451" s="5"/>
      <c r="G451" s="5"/>
    </row>
    <row r="452" spans="2:7" ht="12.75" customHeight="1" x14ac:dyDescent="0.2">
      <c r="B452" s="5"/>
      <c r="C452" s="5"/>
      <c r="D452" s="5"/>
      <c r="E452" s="5"/>
      <c r="F452" s="5"/>
      <c r="G452" s="5"/>
    </row>
    <row r="453" spans="2:7" ht="12.75" customHeight="1" x14ac:dyDescent="0.2">
      <c r="B453" s="5"/>
      <c r="C453" s="5"/>
      <c r="D453" s="5"/>
      <c r="E453" s="5"/>
      <c r="F453" s="5"/>
      <c r="G453" s="5"/>
    </row>
    <row r="454" spans="2:7" ht="12.75" customHeight="1" x14ac:dyDescent="0.2">
      <c r="B454" s="5"/>
      <c r="C454" s="5"/>
      <c r="D454" s="5"/>
      <c r="E454" s="5"/>
      <c r="F454" s="5"/>
      <c r="G454" s="5"/>
    </row>
    <row r="455" spans="2:7" ht="12.75" customHeight="1" x14ac:dyDescent="0.2">
      <c r="B455" s="5"/>
      <c r="C455" s="5"/>
      <c r="D455" s="5"/>
      <c r="E455" s="5"/>
      <c r="F455" s="5"/>
      <c r="G455" s="5"/>
    </row>
    <row r="456" spans="2:7" ht="12.75" customHeight="1" x14ac:dyDescent="0.2">
      <c r="B456" s="5"/>
      <c r="C456" s="5"/>
      <c r="D456" s="5"/>
      <c r="E456" s="5"/>
      <c r="F456" s="5"/>
      <c r="G456" s="5"/>
    </row>
    <row r="457" spans="2:7" ht="12.75" customHeight="1" x14ac:dyDescent="0.2">
      <c r="B457" s="5"/>
      <c r="C457" s="5"/>
      <c r="D457" s="5"/>
      <c r="E457" s="5"/>
      <c r="F457" s="5"/>
      <c r="G457" s="5"/>
    </row>
    <row r="458" spans="2:7" ht="12.75" customHeight="1" x14ac:dyDescent="0.2">
      <c r="B458" s="5"/>
      <c r="C458" s="5"/>
      <c r="D458" s="5"/>
      <c r="E458" s="5"/>
      <c r="F458" s="5"/>
      <c r="G458" s="5"/>
    </row>
    <row r="459" spans="2:7" ht="12.75" customHeight="1" x14ac:dyDescent="0.2">
      <c r="B459" s="5"/>
      <c r="C459" s="5"/>
      <c r="D459" s="5"/>
      <c r="E459" s="5"/>
      <c r="F459" s="5"/>
      <c r="G459" s="5"/>
    </row>
    <row r="460" spans="2:7" ht="12.75" customHeight="1" x14ac:dyDescent="0.2">
      <c r="B460" s="5"/>
      <c r="C460" s="5"/>
      <c r="D460" s="5"/>
      <c r="E460" s="5"/>
      <c r="F460" s="5"/>
      <c r="G460" s="5"/>
    </row>
    <row r="461" spans="2:7" ht="12.75" customHeight="1" x14ac:dyDescent="0.2">
      <c r="B461" s="5"/>
      <c r="C461" s="5"/>
      <c r="D461" s="5"/>
      <c r="E461" s="5"/>
      <c r="F461" s="5"/>
      <c r="G461" s="5"/>
    </row>
    <row r="462" spans="2:7" ht="12.75" customHeight="1" x14ac:dyDescent="0.2">
      <c r="B462" s="5"/>
      <c r="C462" s="5"/>
      <c r="D462" s="5"/>
      <c r="E462" s="5"/>
      <c r="F462" s="5"/>
      <c r="G462" s="5"/>
    </row>
    <row r="463" spans="2:7" ht="12.75" customHeight="1" x14ac:dyDescent="0.2">
      <c r="B463" s="5"/>
      <c r="C463" s="5"/>
      <c r="D463" s="5"/>
      <c r="E463" s="5"/>
      <c r="F463" s="5"/>
      <c r="G463" s="5"/>
    </row>
    <row r="464" spans="2:7" ht="12.75" customHeight="1" x14ac:dyDescent="0.2">
      <c r="B464" s="5"/>
      <c r="C464" s="5"/>
      <c r="D464" s="5"/>
      <c r="E464" s="5"/>
      <c r="F464" s="5"/>
      <c r="G464" s="5"/>
    </row>
    <row r="465" spans="2:7" ht="12.75" customHeight="1" x14ac:dyDescent="0.2">
      <c r="B465" s="5"/>
      <c r="C465" s="5"/>
      <c r="D465" s="5"/>
      <c r="E465" s="5"/>
      <c r="F465" s="5"/>
      <c r="G465" s="5"/>
    </row>
    <row r="466" spans="2:7" ht="12.75" customHeight="1" x14ac:dyDescent="0.2">
      <c r="B466" s="5"/>
      <c r="C466" s="5"/>
      <c r="D466" s="5"/>
      <c r="E466" s="5"/>
      <c r="F466" s="5"/>
      <c r="G466" s="5"/>
    </row>
    <row r="467" spans="2:7" ht="12.75" customHeight="1" x14ac:dyDescent="0.2">
      <c r="B467" s="5"/>
      <c r="C467" s="5"/>
      <c r="D467" s="5"/>
      <c r="E467" s="5"/>
      <c r="F467" s="5"/>
      <c r="G467" s="5"/>
    </row>
    <row r="468" spans="2:7" ht="12.75" customHeight="1" x14ac:dyDescent="0.2">
      <c r="B468" s="5"/>
      <c r="C468" s="5"/>
      <c r="D468" s="5"/>
      <c r="E468" s="5"/>
      <c r="F468" s="5"/>
      <c r="G468" s="5"/>
    </row>
    <row r="469" spans="2:7" ht="12.75" customHeight="1" x14ac:dyDescent="0.2">
      <c r="B469" s="5"/>
      <c r="C469" s="5"/>
      <c r="D469" s="5"/>
      <c r="E469" s="5"/>
      <c r="F469" s="5"/>
      <c r="G469" s="5"/>
    </row>
    <row r="470" spans="2:7" ht="12.75" customHeight="1" x14ac:dyDescent="0.2">
      <c r="B470" s="5"/>
      <c r="C470" s="5"/>
      <c r="D470" s="5"/>
      <c r="E470" s="5"/>
      <c r="F470" s="5"/>
      <c r="G470" s="5"/>
    </row>
    <row r="471" spans="2:7" ht="12.75" customHeight="1" x14ac:dyDescent="0.2">
      <c r="B471" s="5"/>
      <c r="C471" s="5"/>
      <c r="D471" s="5"/>
      <c r="E471" s="5"/>
      <c r="F471" s="5"/>
      <c r="G471" s="5"/>
    </row>
    <row r="472" spans="2:7" ht="12.75" customHeight="1" x14ac:dyDescent="0.2">
      <c r="B472" s="5"/>
      <c r="C472" s="5"/>
      <c r="D472" s="5"/>
      <c r="E472" s="5"/>
      <c r="F472" s="5"/>
      <c r="G472" s="5"/>
    </row>
    <row r="473" spans="2:7" ht="12.75" customHeight="1" x14ac:dyDescent="0.2">
      <c r="B473" s="5"/>
      <c r="C473" s="5"/>
      <c r="D473" s="5"/>
      <c r="E473" s="5"/>
      <c r="F473" s="5"/>
      <c r="G473" s="5"/>
    </row>
    <row r="474" spans="2:7" ht="12.75" customHeight="1" x14ac:dyDescent="0.2">
      <c r="B474" s="5"/>
      <c r="C474" s="5"/>
      <c r="D474" s="5"/>
      <c r="E474" s="5"/>
      <c r="F474" s="5"/>
      <c r="G474" s="5"/>
    </row>
    <row r="475" spans="2:7" ht="12.75" customHeight="1" x14ac:dyDescent="0.2">
      <c r="B475" s="5"/>
      <c r="C475" s="5"/>
      <c r="D475" s="5"/>
      <c r="E475" s="5"/>
      <c r="F475" s="5"/>
      <c r="G475" s="5"/>
    </row>
    <row r="476" spans="2:7" ht="12.75" customHeight="1" x14ac:dyDescent="0.2">
      <c r="B476" s="5"/>
      <c r="C476" s="5"/>
      <c r="D476" s="5"/>
      <c r="E476" s="5"/>
      <c r="F476" s="5"/>
      <c r="G476" s="5"/>
    </row>
    <row r="477" spans="2:7" ht="12.75" customHeight="1" x14ac:dyDescent="0.2">
      <c r="B477" s="5"/>
      <c r="C477" s="5"/>
      <c r="D477" s="5"/>
      <c r="E477" s="5"/>
      <c r="F477" s="5"/>
      <c r="G477" s="5"/>
    </row>
    <row r="478" spans="2:7" ht="12.75" customHeight="1" x14ac:dyDescent="0.2">
      <c r="B478" s="5"/>
      <c r="C478" s="5"/>
      <c r="D478" s="5"/>
      <c r="E478" s="5"/>
      <c r="F478" s="5"/>
      <c r="G478" s="5"/>
    </row>
    <row r="479" spans="2:7" ht="12.75" customHeight="1" x14ac:dyDescent="0.2">
      <c r="B479" s="5"/>
      <c r="C479" s="5"/>
      <c r="D479" s="5"/>
      <c r="E479" s="5"/>
      <c r="F479" s="5"/>
      <c r="G479" s="5"/>
    </row>
    <row r="480" spans="2:7" ht="12.75" customHeight="1" x14ac:dyDescent="0.2">
      <c r="B480" s="5"/>
      <c r="C480" s="5"/>
      <c r="D480" s="5"/>
      <c r="E480" s="5"/>
      <c r="F480" s="5"/>
      <c r="G480" s="5"/>
    </row>
    <row r="481" spans="2:7" ht="12.75" customHeight="1" x14ac:dyDescent="0.2">
      <c r="B481" s="5"/>
      <c r="C481" s="5"/>
      <c r="D481" s="5"/>
      <c r="E481" s="5"/>
      <c r="F481" s="5"/>
      <c r="G481" s="5"/>
    </row>
    <row r="482" spans="2:7" ht="12.75" customHeight="1" x14ac:dyDescent="0.2">
      <c r="B482" s="5"/>
      <c r="C482" s="5"/>
      <c r="D482" s="5"/>
      <c r="E482" s="5"/>
      <c r="F482" s="5"/>
      <c r="G482" s="5"/>
    </row>
    <row r="483" spans="2:7" ht="12.75" customHeight="1" x14ac:dyDescent="0.2">
      <c r="B483" s="5"/>
      <c r="C483" s="5"/>
      <c r="D483" s="5"/>
      <c r="E483" s="5"/>
      <c r="F483" s="5"/>
      <c r="G483" s="5"/>
    </row>
    <row r="484" spans="2:7" ht="12.75" customHeight="1" x14ac:dyDescent="0.2">
      <c r="B484" s="5"/>
      <c r="C484" s="5"/>
      <c r="D484" s="5"/>
      <c r="E484" s="5"/>
      <c r="F484" s="5"/>
      <c r="G484" s="5"/>
    </row>
    <row r="485" spans="2:7" ht="12.75" customHeight="1" x14ac:dyDescent="0.2">
      <c r="B485" s="5"/>
      <c r="C485" s="5"/>
      <c r="D485" s="5"/>
      <c r="E485" s="5"/>
      <c r="F485" s="5"/>
      <c r="G485" s="5"/>
    </row>
    <row r="486" spans="2:7" ht="12.75" customHeight="1" x14ac:dyDescent="0.2">
      <c r="B486" s="5"/>
      <c r="C486" s="5"/>
      <c r="D486" s="5"/>
      <c r="E486" s="5"/>
      <c r="F486" s="5"/>
      <c r="G486" s="5"/>
    </row>
    <row r="487" spans="2:7" ht="12.75" customHeight="1" x14ac:dyDescent="0.2">
      <c r="B487" s="5"/>
      <c r="C487" s="5"/>
      <c r="D487" s="5"/>
      <c r="E487" s="5"/>
      <c r="F487" s="5"/>
      <c r="G487" s="5"/>
    </row>
    <row r="488" spans="2:7" ht="12.75" customHeight="1" x14ac:dyDescent="0.2">
      <c r="B488" s="5"/>
      <c r="C488" s="5"/>
      <c r="D488" s="5"/>
      <c r="E488" s="5"/>
      <c r="F488" s="5"/>
      <c r="G488" s="5"/>
    </row>
    <row r="489" spans="2:7" ht="12.75" customHeight="1" x14ac:dyDescent="0.2">
      <c r="B489" s="5"/>
      <c r="C489" s="5"/>
      <c r="D489" s="5"/>
      <c r="E489" s="5"/>
      <c r="F489" s="5"/>
      <c r="G489" s="5"/>
    </row>
    <row r="490" spans="2:7" ht="12.75" customHeight="1" x14ac:dyDescent="0.2">
      <c r="B490" s="5"/>
      <c r="C490" s="5"/>
      <c r="D490" s="5"/>
      <c r="E490" s="5"/>
      <c r="F490" s="5"/>
      <c r="G490" s="5"/>
    </row>
    <row r="491" spans="2:7" ht="12.75" customHeight="1" x14ac:dyDescent="0.2">
      <c r="B491" s="5"/>
      <c r="C491" s="5"/>
      <c r="D491" s="5"/>
      <c r="E491" s="5"/>
      <c r="F491" s="5"/>
      <c r="G491" s="5"/>
    </row>
    <row r="492" spans="2:7" ht="12.75" customHeight="1" x14ac:dyDescent="0.2">
      <c r="B492" s="5"/>
      <c r="C492" s="5"/>
      <c r="D492" s="5"/>
      <c r="E492" s="5"/>
      <c r="F492" s="5"/>
      <c r="G492" s="5"/>
    </row>
    <row r="493" spans="2:7" ht="12.75" customHeight="1" x14ac:dyDescent="0.2">
      <c r="B493" s="5"/>
      <c r="C493" s="5"/>
      <c r="D493" s="5"/>
      <c r="E493" s="5"/>
      <c r="F493" s="5"/>
      <c r="G493" s="5"/>
    </row>
    <row r="494" spans="2:7" ht="12.75" customHeight="1" x14ac:dyDescent="0.2">
      <c r="B494" s="5"/>
      <c r="C494" s="5"/>
      <c r="D494" s="5"/>
      <c r="E494" s="5"/>
      <c r="F494" s="5"/>
      <c r="G494" s="5"/>
    </row>
    <row r="495" spans="2:7" ht="12.75" customHeight="1" x14ac:dyDescent="0.2">
      <c r="B495" s="5"/>
      <c r="C495" s="5"/>
      <c r="D495" s="5"/>
      <c r="E495" s="5"/>
      <c r="F495" s="5"/>
      <c r="G495" s="5"/>
    </row>
    <row r="496" spans="2:7" ht="12.75" customHeight="1" x14ac:dyDescent="0.2">
      <c r="B496" s="5"/>
      <c r="C496" s="5"/>
      <c r="D496" s="5"/>
      <c r="E496" s="5"/>
      <c r="F496" s="5"/>
      <c r="G496" s="5"/>
    </row>
    <row r="497" spans="2:7" ht="12.75" customHeight="1" x14ac:dyDescent="0.2">
      <c r="B497" s="5"/>
      <c r="C497" s="5"/>
      <c r="D497" s="5"/>
      <c r="E497" s="5"/>
      <c r="F497" s="5"/>
      <c r="G497" s="5"/>
    </row>
    <row r="498" spans="2:7" ht="12.75" customHeight="1" x14ac:dyDescent="0.2">
      <c r="B498" s="5"/>
      <c r="C498" s="5"/>
      <c r="D498" s="5"/>
      <c r="E498" s="5"/>
      <c r="F498" s="5"/>
      <c r="G498" s="5"/>
    </row>
    <row r="499" spans="2:7" ht="12.75" customHeight="1" x14ac:dyDescent="0.2">
      <c r="B499" s="5"/>
      <c r="C499" s="5"/>
      <c r="D499" s="5"/>
      <c r="E499" s="5"/>
      <c r="F499" s="5"/>
      <c r="G499" s="5"/>
    </row>
    <row r="500" spans="2:7" ht="12.75" customHeight="1" x14ac:dyDescent="0.2">
      <c r="B500" s="5"/>
      <c r="C500" s="5"/>
      <c r="D500" s="5"/>
      <c r="E500" s="5"/>
      <c r="F500" s="5"/>
      <c r="G500" s="5"/>
    </row>
    <row r="501" spans="2:7" ht="12.75" customHeight="1" x14ac:dyDescent="0.2">
      <c r="B501" s="5"/>
      <c r="C501" s="5"/>
      <c r="D501" s="5"/>
      <c r="E501" s="5"/>
      <c r="F501" s="5"/>
      <c r="G501" s="5"/>
    </row>
    <row r="502" spans="2:7" ht="12.75" customHeight="1" x14ac:dyDescent="0.2">
      <c r="B502" s="5"/>
      <c r="C502" s="5"/>
      <c r="D502" s="5"/>
      <c r="E502" s="5"/>
      <c r="F502" s="5"/>
      <c r="G502" s="5"/>
    </row>
    <row r="503" spans="2:7" ht="12.75" customHeight="1" x14ac:dyDescent="0.2">
      <c r="B503" s="5"/>
      <c r="C503" s="5"/>
      <c r="D503" s="5"/>
      <c r="E503" s="5"/>
      <c r="F503" s="5"/>
      <c r="G503" s="5"/>
    </row>
    <row r="504" spans="2:7" ht="12.75" customHeight="1" x14ac:dyDescent="0.2">
      <c r="B504" s="5"/>
      <c r="C504" s="5"/>
      <c r="D504" s="5"/>
      <c r="E504" s="5"/>
      <c r="F504" s="5"/>
      <c r="G504" s="5"/>
    </row>
    <row r="505" spans="2:7" ht="12.75" customHeight="1" x14ac:dyDescent="0.2">
      <c r="B505" s="5"/>
      <c r="C505" s="5"/>
      <c r="D505" s="5"/>
      <c r="E505" s="5"/>
      <c r="F505" s="5"/>
      <c r="G505" s="5"/>
    </row>
    <row r="506" spans="2:7" ht="12.75" customHeight="1" x14ac:dyDescent="0.2">
      <c r="B506" s="5"/>
      <c r="C506" s="5"/>
      <c r="D506" s="5"/>
      <c r="E506" s="5"/>
      <c r="F506" s="5"/>
      <c r="G506" s="5"/>
    </row>
    <row r="507" spans="2:7" ht="12.75" customHeight="1" x14ac:dyDescent="0.2">
      <c r="B507" s="5"/>
      <c r="C507" s="5"/>
      <c r="D507" s="5"/>
      <c r="E507" s="5"/>
      <c r="F507" s="5"/>
      <c r="G507" s="5"/>
    </row>
    <row r="508" spans="2:7" ht="12.75" customHeight="1" x14ac:dyDescent="0.2">
      <c r="B508" s="5"/>
      <c r="C508" s="5"/>
      <c r="D508" s="5"/>
      <c r="E508" s="5"/>
      <c r="F508" s="5"/>
      <c r="G508" s="5"/>
    </row>
    <row r="509" spans="2:7" ht="12.75" customHeight="1" x14ac:dyDescent="0.2">
      <c r="B509" s="5"/>
      <c r="C509" s="5"/>
      <c r="D509" s="5"/>
      <c r="E509" s="5"/>
      <c r="F509" s="5"/>
      <c r="G509" s="5"/>
    </row>
    <row r="510" spans="2:7" ht="12.75" customHeight="1" x14ac:dyDescent="0.2">
      <c r="B510" s="5"/>
      <c r="C510" s="5"/>
      <c r="D510" s="5"/>
      <c r="E510" s="5"/>
      <c r="F510" s="5"/>
      <c r="G510" s="5"/>
    </row>
    <row r="511" spans="2:7" ht="12.75" customHeight="1" x14ac:dyDescent="0.2">
      <c r="B511" s="5"/>
      <c r="C511" s="5"/>
      <c r="D511" s="5"/>
      <c r="E511" s="5"/>
      <c r="F511" s="5"/>
      <c r="G511" s="5"/>
    </row>
    <row r="512" spans="2:7" ht="12.75" customHeight="1" x14ac:dyDescent="0.2">
      <c r="B512" s="5"/>
      <c r="C512" s="5"/>
      <c r="D512" s="5"/>
      <c r="E512" s="5"/>
      <c r="F512" s="5"/>
      <c r="G512" s="5"/>
    </row>
    <row r="513" spans="2:7" ht="12.75" customHeight="1" x14ac:dyDescent="0.2">
      <c r="B513" s="5"/>
      <c r="C513" s="5"/>
      <c r="D513" s="5"/>
      <c r="E513" s="5"/>
      <c r="F513" s="5"/>
      <c r="G513" s="5"/>
    </row>
    <row r="514" spans="2:7" ht="12.75" customHeight="1" x14ac:dyDescent="0.2">
      <c r="B514" s="5"/>
      <c r="C514" s="5"/>
      <c r="D514" s="5"/>
      <c r="E514" s="5"/>
      <c r="F514" s="5"/>
      <c r="G514" s="5"/>
    </row>
    <row r="515" spans="2:7" ht="12.75" customHeight="1" x14ac:dyDescent="0.2">
      <c r="B515" s="5"/>
      <c r="C515" s="5"/>
      <c r="D515" s="5"/>
      <c r="E515" s="5"/>
      <c r="F515" s="5"/>
      <c r="G515" s="5"/>
    </row>
    <row r="516" spans="2:7" ht="12.75" customHeight="1" x14ac:dyDescent="0.2">
      <c r="B516" s="5"/>
      <c r="C516" s="5"/>
      <c r="D516" s="5"/>
      <c r="E516" s="5"/>
      <c r="F516" s="5"/>
      <c r="G516" s="5"/>
    </row>
    <row r="517" spans="2:7" ht="12.75" customHeight="1" x14ac:dyDescent="0.2">
      <c r="B517" s="5"/>
      <c r="C517" s="5"/>
      <c r="D517" s="5"/>
      <c r="E517" s="5"/>
      <c r="F517" s="5"/>
      <c r="G517" s="5"/>
    </row>
    <row r="518" spans="2:7" ht="12.75" customHeight="1" x14ac:dyDescent="0.2">
      <c r="B518" s="5"/>
      <c r="C518" s="5"/>
      <c r="D518" s="5"/>
      <c r="E518" s="5"/>
      <c r="F518" s="5"/>
      <c r="G518" s="5"/>
    </row>
    <row r="519" spans="2:7" ht="12.75" customHeight="1" x14ac:dyDescent="0.2">
      <c r="B519" s="5"/>
      <c r="C519" s="5"/>
      <c r="D519" s="5"/>
      <c r="E519" s="5"/>
      <c r="F519" s="5"/>
      <c r="G519" s="5"/>
    </row>
    <row r="520" spans="2:7" ht="12.75" customHeight="1" x14ac:dyDescent="0.2">
      <c r="B520" s="5"/>
      <c r="C520" s="5"/>
      <c r="D520" s="5"/>
      <c r="E520" s="5"/>
      <c r="F520" s="5"/>
      <c r="G520" s="5"/>
    </row>
    <row r="521" spans="2:7" ht="12.75" customHeight="1" x14ac:dyDescent="0.2">
      <c r="B521" s="5"/>
      <c r="C521" s="5"/>
      <c r="D521" s="5"/>
      <c r="E521" s="5"/>
      <c r="F521" s="5"/>
      <c r="G521" s="5"/>
    </row>
    <row r="522" spans="2:7" ht="12.75" customHeight="1" x14ac:dyDescent="0.2">
      <c r="B522" s="5"/>
      <c r="C522" s="5"/>
      <c r="D522" s="5"/>
      <c r="E522" s="5"/>
      <c r="F522" s="5"/>
      <c r="G522" s="5"/>
    </row>
    <row r="523" spans="2:7" ht="12.75" customHeight="1" x14ac:dyDescent="0.2">
      <c r="B523" s="5"/>
      <c r="C523" s="5"/>
      <c r="D523" s="5"/>
      <c r="E523" s="5"/>
      <c r="F523" s="5"/>
      <c r="G523" s="5"/>
    </row>
    <row r="524" spans="2:7" ht="12.75" customHeight="1" x14ac:dyDescent="0.2">
      <c r="B524" s="5"/>
      <c r="C524" s="5"/>
      <c r="D524" s="5"/>
      <c r="E524" s="5"/>
      <c r="F524" s="5"/>
      <c r="G524" s="5"/>
    </row>
    <row r="525" spans="2:7" ht="12.75" customHeight="1" x14ac:dyDescent="0.2">
      <c r="B525" s="5"/>
      <c r="C525" s="5"/>
      <c r="D525" s="5"/>
      <c r="E525" s="5"/>
      <c r="F525" s="5"/>
      <c r="G525" s="5"/>
    </row>
    <row r="526" spans="2:7" ht="12.75" customHeight="1" x14ac:dyDescent="0.2">
      <c r="B526" s="5"/>
      <c r="C526" s="5"/>
      <c r="D526" s="5"/>
      <c r="E526" s="5"/>
      <c r="F526" s="5"/>
      <c r="G526" s="5"/>
    </row>
    <row r="527" spans="2:7" ht="12.75" customHeight="1" x14ac:dyDescent="0.2">
      <c r="B527" s="5"/>
      <c r="C527" s="5"/>
      <c r="D527" s="5"/>
      <c r="E527" s="5"/>
      <c r="F527" s="5"/>
      <c r="G527" s="5"/>
    </row>
    <row r="528" spans="2:7" ht="12.75" customHeight="1" x14ac:dyDescent="0.2">
      <c r="B528" s="5"/>
      <c r="C528" s="5"/>
      <c r="D528" s="5"/>
      <c r="E528" s="5"/>
      <c r="F528" s="5"/>
      <c r="G528" s="5"/>
    </row>
    <row r="529" spans="2:7" ht="12.75" customHeight="1" x14ac:dyDescent="0.2">
      <c r="B529" s="5"/>
      <c r="C529" s="5"/>
      <c r="D529" s="5"/>
      <c r="E529" s="5"/>
      <c r="F529" s="5"/>
      <c r="G529" s="5"/>
    </row>
    <row r="530" spans="2:7" ht="12.75" customHeight="1" x14ac:dyDescent="0.2">
      <c r="B530" s="5"/>
      <c r="C530" s="5"/>
      <c r="D530" s="5"/>
      <c r="E530" s="5"/>
      <c r="F530" s="5"/>
      <c r="G530" s="5"/>
    </row>
    <row r="531" spans="2:7" ht="12.75" customHeight="1" x14ac:dyDescent="0.2">
      <c r="B531" s="5"/>
      <c r="C531" s="5"/>
      <c r="D531" s="5"/>
      <c r="E531" s="5"/>
      <c r="F531" s="5"/>
      <c r="G531" s="5"/>
    </row>
    <row r="532" spans="2:7" ht="12.75" customHeight="1" x14ac:dyDescent="0.2">
      <c r="B532" s="5"/>
      <c r="C532" s="5"/>
      <c r="D532" s="5"/>
      <c r="E532" s="5"/>
      <c r="F532" s="5"/>
      <c r="G532" s="5"/>
    </row>
    <row r="533" spans="2:7" ht="12.75" customHeight="1" x14ac:dyDescent="0.2">
      <c r="B533" s="5"/>
      <c r="C533" s="5"/>
      <c r="D533" s="5"/>
      <c r="E533" s="5"/>
      <c r="F533" s="5"/>
      <c r="G533" s="5"/>
    </row>
    <row r="534" spans="2:7" ht="12.75" customHeight="1" x14ac:dyDescent="0.2">
      <c r="B534" s="5"/>
      <c r="C534" s="5"/>
      <c r="D534" s="5"/>
      <c r="E534" s="5"/>
      <c r="F534" s="5"/>
      <c r="G534" s="5"/>
    </row>
    <row r="535" spans="2:7" ht="12.75" customHeight="1" x14ac:dyDescent="0.2">
      <c r="B535" s="5"/>
      <c r="C535" s="5"/>
      <c r="D535" s="5"/>
      <c r="E535" s="5"/>
      <c r="F535" s="5"/>
      <c r="G535" s="5"/>
    </row>
    <row r="536" spans="2:7" ht="12.75" customHeight="1" x14ac:dyDescent="0.2">
      <c r="B536" s="5"/>
      <c r="C536" s="5"/>
      <c r="D536" s="5"/>
      <c r="E536" s="5"/>
      <c r="F536" s="5"/>
      <c r="G536" s="5"/>
    </row>
    <row r="537" spans="2:7" ht="12.75" customHeight="1" x14ac:dyDescent="0.2">
      <c r="B537" s="5"/>
      <c r="C537" s="5"/>
      <c r="D537" s="5"/>
      <c r="E537" s="5"/>
      <c r="F537" s="5"/>
      <c r="G537" s="5"/>
    </row>
    <row r="538" spans="2:7" ht="12.75" customHeight="1" x14ac:dyDescent="0.2">
      <c r="B538" s="5"/>
      <c r="C538" s="5"/>
      <c r="D538" s="5"/>
      <c r="E538" s="5"/>
      <c r="F538" s="5"/>
      <c r="G538" s="5"/>
    </row>
    <row r="539" spans="2:7" ht="12.75" customHeight="1" x14ac:dyDescent="0.2">
      <c r="B539" s="5"/>
      <c r="C539" s="5"/>
      <c r="D539" s="5"/>
      <c r="E539" s="5"/>
      <c r="F539" s="5"/>
      <c r="G539" s="5"/>
    </row>
    <row r="540" spans="2:7" ht="12.75" customHeight="1" x14ac:dyDescent="0.2">
      <c r="B540" s="5"/>
      <c r="C540" s="5"/>
      <c r="D540" s="5"/>
      <c r="E540" s="5"/>
      <c r="F540" s="5"/>
      <c r="G540" s="5"/>
    </row>
    <row r="541" spans="2:7" ht="12.75" customHeight="1" x14ac:dyDescent="0.2">
      <c r="B541" s="5"/>
      <c r="C541" s="5"/>
      <c r="D541" s="5"/>
      <c r="E541" s="5"/>
      <c r="F541" s="5"/>
      <c r="G541" s="5"/>
    </row>
    <row r="542" spans="2:7" ht="12.75" customHeight="1" x14ac:dyDescent="0.2">
      <c r="B542" s="5"/>
      <c r="C542" s="5"/>
      <c r="D542" s="5"/>
      <c r="E542" s="5"/>
      <c r="F542" s="5"/>
      <c r="G542" s="5"/>
    </row>
    <row r="543" spans="2:7" ht="12.75" customHeight="1" x14ac:dyDescent="0.2">
      <c r="B543" s="5"/>
      <c r="C543" s="5"/>
      <c r="D543" s="5"/>
      <c r="E543" s="5"/>
      <c r="F543" s="5"/>
      <c r="G543" s="5"/>
    </row>
    <row r="544" spans="2:7" ht="12.75" customHeight="1" x14ac:dyDescent="0.2">
      <c r="B544" s="5"/>
      <c r="C544" s="5"/>
      <c r="D544" s="5"/>
      <c r="E544" s="5"/>
      <c r="F544" s="5"/>
      <c r="G544" s="5"/>
    </row>
    <row r="545" spans="2:7" ht="12.75" customHeight="1" x14ac:dyDescent="0.2">
      <c r="B545" s="5"/>
      <c r="C545" s="5"/>
      <c r="D545" s="5"/>
      <c r="E545" s="5"/>
      <c r="F545" s="5"/>
      <c r="G545" s="5"/>
    </row>
    <row r="546" spans="2:7" ht="12.75" customHeight="1" x14ac:dyDescent="0.2">
      <c r="B546" s="5"/>
      <c r="C546" s="5"/>
      <c r="D546" s="5"/>
      <c r="E546" s="5"/>
      <c r="F546" s="5"/>
      <c r="G546" s="5"/>
    </row>
    <row r="547" spans="2:7" ht="12.75" customHeight="1" x14ac:dyDescent="0.2">
      <c r="B547" s="5"/>
      <c r="C547" s="5"/>
      <c r="D547" s="5"/>
      <c r="E547" s="5"/>
      <c r="F547" s="5"/>
      <c r="G547" s="5"/>
    </row>
    <row r="548" spans="2:7" ht="12.75" customHeight="1" x14ac:dyDescent="0.2">
      <c r="B548" s="5"/>
      <c r="C548" s="5"/>
      <c r="D548" s="5"/>
      <c r="E548" s="5"/>
      <c r="F548" s="5"/>
      <c r="G548" s="5"/>
    </row>
    <row r="549" spans="2:7" ht="12.75" customHeight="1" x14ac:dyDescent="0.2">
      <c r="B549" s="5"/>
      <c r="C549" s="5"/>
      <c r="D549" s="5"/>
      <c r="E549" s="5"/>
      <c r="F549" s="5"/>
      <c r="G549" s="5"/>
    </row>
    <row r="550" spans="2:7" ht="12.75" customHeight="1" x14ac:dyDescent="0.2">
      <c r="B550" s="5"/>
      <c r="C550" s="5"/>
      <c r="D550" s="5"/>
      <c r="E550" s="5"/>
      <c r="F550" s="5"/>
      <c r="G550" s="5"/>
    </row>
    <row r="551" spans="2:7" ht="12.75" customHeight="1" x14ac:dyDescent="0.2">
      <c r="B551" s="5"/>
      <c r="C551" s="5"/>
      <c r="D551" s="5"/>
      <c r="E551" s="5"/>
      <c r="F551" s="5"/>
      <c r="G551" s="5"/>
    </row>
    <row r="552" spans="2:7" ht="12.75" customHeight="1" x14ac:dyDescent="0.2">
      <c r="B552" s="5"/>
      <c r="C552" s="5"/>
      <c r="D552" s="5"/>
      <c r="E552" s="5"/>
      <c r="F552" s="5"/>
      <c r="G552" s="5"/>
    </row>
    <row r="553" spans="2:7" ht="12.75" customHeight="1" x14ac:dyDescent="0.2">
      <c r="B553" s="5"/>
      <c r="C553" s="5"/>
      <c r="D553" s="5"/>
      <c r="E553" s="5"/>
      <c r="F553" s="5"/>
      <c r="G553" s="5"/>
    </row>
    <row r="554" spans="2:7" ht="12.75" customHeight="1" x14ac:dyDescent="0.2">
      <c r="B554" s="5"/>
      <c r="C554" s="5"/>
      <c r="D554" s="5"/>
      <c r="E554" s="5"/>
      <c r="F554" s="5"/>
      <c r="G554" s="5"/>
    </row>
    <row r="555" spans="2:7" ht="12.75" customHeight="1" x14ac:dyDescent="0.2">
      <c r="B555" s="5"/>
      <c r="C555" s="5"/>
      <c r="D555" s="5"/>
      <c r="E555" s="5"/>
      <c r="F555" s="5"/>
      <c r="G555" s="5"/>
    </row>
    <row r="556" spans="2:7" ht="12.75" customHeight="1" x14ac:dyDescent="0.2">
      <c r="B556" s="5"/>
      <c r="C556" s="5"/>
      <c r="D556" s="5"/>
      <c r="E556" s="5"/>
      <c r="F556" s="5"/>
      <c r="G556" s="5"/>
    </row>
    <row r="557" spans="2:7" ht="12.75" customHeight="1" x14ac:dyDescent="0.2">
      <c r="B557" s="5"/>
      <c r="C557" s="5"/>
      <c r="D557" s="5"/>
      <c r="E557" s="5"/>
      <c r="F557" s="5"/>
      <c r="G557" s="5"/>
    </row>
    <row r="558" spans="2:7" ht="12.75" customHeight="1" x14ac:dyDescent="0.2">
      <c r="B558" s="5"/>
      <c r="C558" s="5"/>
      <c r="D558" s="5"/>
      <c r="E558" s="5"/>
      <c r="F558" s="5"/>
      <c r="G558" s="5"/>
    </row>
    <row r="559" spans="2:7" ht="12.75" customHeight="1" x14ac:dyDescent="0.2">
      <c r="B559" s="5"/>
      <c r="C559" s="5"/>
      <c r="D559" s="5"/>
      <c r="E559" s="5"/>
      <c r="F559" s="5"/>
      <c r="G559" s="5"/>
    </row>
    <row r="560" spans="2:7" ht="12.75" customHeight="1" x14ac:dyDescent="0.2">
      <c r="B560" s="5"/>
      <c r="C560" s="5"/>
      <c r="D560" s="5"/>
      <c r="E560" s="5"/>
      <c r="F560" s="5"/>
      <c r="G560" s="5"/>
    </row>
    <row r="561" spans="2:7" ht="12.75" customHeight="1" x14ac:dyDescent="0.2">
      <c r="B561" s="5"/>
      <c r="C561" s="5"/>
      <c r="D561" s="5"/>
      <c r="E561" s="5"/>
      <c r="F561" s="5"/>
      <c r="G561" s="5"/>
    </row>
    <row r="562" spans="2:7" ht="12.75" customHeight="1" x14ac:dyDescent="0.2">
      <c r="B562" s="5"/>
      <c r="C562" s="5"/>
      <c r="D562" s="5"/>
      <c r="E562" s="5"/>
      <c r="F562" s="5"/>
      <c r="G562" s="5"/>
    </row>
    <row r="563" spans="2:7" ht="12.75" customHeight="1" x14ac:dyDescent="0.2">
      <c r="B563" s="5"/>
      <c r="C563" s="5"/>
      <c r="D563" s="5"/>
      <c r="E563" s="5"/>
      <c r="F563" s="5"/>
      <c r="G563" s="5"/>
    </row>
    <row r="564" spans="2:7" ht="12.75" customHeight="1" x14ac:dyDescent="0.2">
      <c r="B564" s="5"/>
      <c r="C564" s="5"/>
      <c r="D564" s="5"/>
      <c r="E564" s="5"/>
      <c r="F564" s="5"/>
      <c r="G564" s="5"/>
    </row>
    <row r="565" spans="2:7" ht="12.75" customHeight="1" x14ac:dyDescent="0.2">
      <c r="B565" s="5"/>
      <c r="C565" s="5"/>
      <c r="D565" s="5"/>
      <c r="E565" s="5"/>
      <c r="F565" s="5"/>
      <c r="G565" s="5"/>
    </row>
    <row r="566" spans="2:7" ht="12.75" customHeight="1" x14ac:dyDescent="0.2">
      <c r="B566" s="5"/>
      <c r="C566" s="5"/>
      <c r="D566" s="5"/>
      <c r="E566" s="5"/>
      <c r="F566" s="5"/>
      <c r="G566" s="5"/>
    </row>
    <row r="567" spans="2:7" ht="12.75" customHeight="1" x14ac:dyDescent="0.2">
      <c r="B567" s="5"/>
      <c r="C567" s="5"/>
      <c r="D567" s="5"/>
      <c r="E567" s="5"/>
      <c r="F567" s="5"/>
      <c r="G567" s="5"/>
    </row>
    <row r="568" spans="2:7" ht="12.75" customHeight="1" x14ac:dyDescent="0.2">
      <c r="B568" s="5"/>
      <c r="C568" s="5"/>
      <c r="D568" s="5"/>
      <c r="E568" s="5"/>
      <c r="F568" s="5"/>
      <c r="G568" s="5"/>
    </row>
    <row r="569" spans="2:7" ht="12.75" customHeight="1" x14ac:dyDescent="0.2">
      <c r="B569" s="5"/>
      <c r="C569" s="5"/>
      <c r="D569" s="5"/>
      <c r="E569" s="5"/>
      <c r="F569" s="5"/>
      <c r="G569" s="5"/>
    </row>
    <row r="570" spans="2:7" ht="12.75" customHeight="1" x14ac:dyDescent="0.2">
      <c r="B570" s="5"/>
      <c r="C570" s="5"/>
      <c r="D570" s="5"/>
      <c r="E570" s="5"/>
      <c r="F570" s="5"/>
      <c r="G570" s="5"/>
    </row>
    <row r="571" spans="2:7" ht="12.75" customHeight="1" x14ac:dyDescent="0.2">
      <c r="B571" s="5"/>
      <c r="C571" s="5"/>
      <c r="D571" s="5"/>
      <c r="E571" s="5"/>
      <c r="F571" s="5"/>
      <c r="G571" s="5"/>
    </row>
    <row r="572" spans="2:7" ht="12.75" customHeight="1" x14ac:dyDescent="0.2">
      <c r="B572" s="5"/>
      <c r="C572" s="5"/>
      <c r="D572" s="5"/>
      <c r="E572" s="5"/>
      <c r="F572" s="5"/>
      <c r="G572" s="5"/>
    </row>
    <row r="573" spans="2:7" ht="12.75" customHeight="1" x14ac:dyDescent="0.2">
      <c r="B573" s="5"/>
      <c r="C573" s="5"/>
      <c r="D573" s="5"/>
      <c r="E573" s="5"/>
      <c r="F573" s="5"/>
      <c r="G573" s="5"/>
    </row>
    <row r="574" spans="2:7" ht="12.75" customHeight="1" x14ac:dyDescent="0.2">
      <c r="B574" s="5"/>
      <c r="C574" s="5"/>
      <c r="D574" s="5"/>
      <c r="E574" s="5"/>
      <c r="F574" s="5"/>
      <c r="G574" s="5"/>
    </row>
    <row r="575" spans="2:7" ht="12.75" customHeight="1" x14ac:dyDescent="0.2">
      <c r="B575" s="5"/>
      <c r="C575" s="5"/>
      <c r="D575" s="5"/>
      <c r="E575" s="5"/>
      <c r="F575" s="5"/>
      <c r="G575" s="5"/>
    </row>
    <row r="576" spans="2:7" ht="12.75" customHeight="1" x14ac:dyDescent="0.2">
      <c r="B576" s="5"/>
      <c r="C576" s="5"/>
      <c r="D576" s="5"/>
      <c r="E576" s="5"/>
      <c r="F576" s="5"/>
      <c r="G576" s="5"/>
    </row>
    <row r="577" spans="2:7" ht="12.75" customHeight="1" x14ac:dyDescent="0.2">
      <c r="B577" s="5"/>
      <c r="C577" s="5"/>
      <c r="D577" s="5"/>
      <c r="E577" s="5"/>
      <c r="F577" s="5"/>
      <c r="G577" s="5"/>
    </row>
    <row r="578" spans="2:7" ht="12.75" customHeight="1" x14ac:dyDescent="0.2">
      <c r="B578" s="5"/>
      <c r="C578" s="5"/>
      <c r="D578" s="5"/>
      <c r="E578" s="5"/>
      <c r="F578" s="5"/>
      <c r="G578" s="5"/>
    </row>
    <row r="579" spans="2:7" ht="12.75" customHeight="1" x14ac:dyDescent="0.2">
      <c r="B579" s="5"/>
      <c r="C579" s="5"/>
      <c r="D579" s="5"/>
      <c r="E579" s="5"/>
      <c r="F579" s="5"/>
      <c r="G579" s="5"/>
    </row>
    <row r="580" spans="2:7" ht="12.75" customHeight="1" x14ac:dyDescent="0.2">
      <c r="B580" s="5"/>
      <c r="C580" s="5"/>
      <c r="D580" s="5"/>
      <c r="E580" s="5"/>
      <c r="F580" s="5"/>
      <c r="G580" s="5"/>
    </row>
    <row r="581" spans="2:7" ht="12.75" customHeight="1" x14ac:dyDescent="0.2">
      <c r="B581" s="5"/>
      <c r="C581" s="5"/>
      <c r="D581" s="5"/>
      <c r="E581" s="5"/>
      <c r="F581" s="5"/>
      <c r="G581" s="5"/>
    </row>
    <row r="582" spans="2:7" ht="12.75" customHeight="1" x14ac:dyDescent="0.2">
      <c r="B582" s="5"/>
      <c r="C582" s="5"/>
      <c r="D582" s="5"/>
      <c r="E582" s="5"/>
      <c r="F582" s="5"/>
      <c r="G582" s="5"/>
    </row>
    <row r="583" spans="2:7" ht="12.75" customHeight="1" x14ac:dyDescent="0.2">
      <c r="B583" s="5"/>
      <c r="C583" s="5"/>
      <c r="D583" s="5"/>
      <c r="E583" s="5"/>
      <c r="F583" s="5"/>
      <c r="G583" s="5"/>
    </row>
    <row r="584" spans="2:7" ht="12.75" customHeight="1" x14ac:dyDescent="0.2">
      <c r="B584" s="5"/>
      <c r="C584" s="5"/>
      <c r="D584" s="5"/>
      <c r="E584" s="5"/>
      <c r="F584" s="5"/>
      <c r="G584" s="5"/>
    </row>
    <row r="585" spans="2:7" ht="12.75" customHeight="1" x14ac:dyDescent="0.2">
      <c r="B585" s="5"/>
      <c r="C585" s="5"/>
      <c r="D585" s="5"/>
      <c r="E585" s="5"/>
      <c r="F585" s="5"/>
      <c r="G585" s="5"/>
    </row>
    <row r="586" spans="2:7" ht="12.75" customHeight="1" x14ac:dyDescent="0.2">
      <c r="B586" s="5"/>
      <c r="C586" s="5"/>
      <c r="D586" s="5"/>
      <c r="E586" s="5"/>
      <c r="F586" s="5"/>
      <c r="G586" s="5"/>
    </row>
    <row r="587" spans="2:7" ht="12.75" customHeight="1" x14ac:dyDescent="0.2">
      <c r="B587" s="5"/>
      <c r="C587" s="5"/>
      <c r="D587" s="5"/>
      <c r="E587" s="5"/>
      <c r="F587" s="5"/>
      <c r="G587" s="5"/>
    </row>
    <row r="588" spans="2:7" ht="12.75" customHeight="1" x14ac:dyDescent="0.2">
      <c r="B588" s="5"/>
      <c r="C588" s="5"/>
      <c r="D588" s="5"/>
      <c r="E588" s="5"/>
      <c r="F588" s="5"/>
      <c r="G588" s="5"/>
    </row>
    <row r="589" spans="2:7" ht="12.75" customHeight="1" x14ac:dyDescent="0.2">
      <c r="B589" s="5"/>
      <c r="C589" s="5"/>
      <c r="D589" s="5"/>
      <c r="E589" s="5"/>
      <c r="F589" s="5"/>
      <c r="G589" s="5"/>
    </row>
    <row r="590" spans="2:7" ht="12.75" customHeight="1" x14ac:dyDescent="0.2">
      <c r="B590" s="5"/>
      <c r="C590" s="5"/>
      <c r="D590" s="5"/>
      <c r="E590" s="5"/>
      <c r="F590" s="5"/>
      <c r="G590" s="5"/>
    </row>
    <row r="591" spans="2:7" ht="12.75" customHeight="1" x14ac:dyDescent="0.2">
      <c r="B591" s="5"/>
      <c r="C591" s="5"/>
      <c r="D591" s="5"/>
      <c r="E591" s="5"/>
      <c r="F591" s="5"/>
      <c r="G591" s="5"/>
    </row>
    <row r="592" spans="2:7" ht="12.75" customHeight="1" x14ac:dyDescent="0.2">
      <c r="B592" s="5"/>
      <c r="C592" s="5"/>
      <c r="D592" s="5"/>
      <c r="E592" s="5"/>
      <c r="F592" s="5"/>
      <c r="G592" s="5"/>
    </row>
    <row r="593" spans="2:7" ht="12.75" customHeight="1" x14ac:dyDescent="0.2">
      <c r="B593" s="5"/>
      <c r="C593" s="5"/>
      <c r="D593" s="5"/>
      <c r="E593" s="5"/>
      <c r="F593" s="5"/>
      <c r="G593" s="5"/>
    </row>
    <row r="594" spans="2:7" ht="12.75" customHeight="1" x14ac:dyDescent="0.2">
      <c r="B594" s="5"/>
      <c r="C594" s="5"/>
      <c r="D594" s="5"/>
      <c r="E594" s="5"/>
      <c r="F594" s="5"/>
      <c r="G594" s="5"/>
    </row>
    <row r="595" spans="2:7" ht="12.75" customHeight="1" x14ac:dyDescent="0.2">
      <c r="B595" s="5"/>
      <c r="C595" s="5"/>
      <c r="D595" s="5"/>
      <c r="E595" s="5"/>
      <c r="F595" s="5"/>
      <c r="G595" s="5"/>
    </row>
    <row r="596" spans="2:7" ht="12.75" customHeight="1" x14ac:dyDescent="0.2">
      <c r="B596" s="5"/>
      <c r="C596" s="5"/>
      <c r="D596" s="5"/>
      <c r="E596" s="5"/>
      <c r="F596" s="5"/>
      <c r="G596" s="5"/>
    </row>
    <row r="597" spans="2:7" ht="12.75" customHeight="1" x14ac:dyDescent="0.2">
      <c r="B597" s="5"/>
      <c r="C597" s="5"/>
      <c r="D597" s="5"/>
      <c r="E597" s="5"/>
      <c r="F597" s="5"/>
      <c r="G597" s="5"/>
    </row>
    <row r="598" spans="2:7" ht="12.75" customHeight="1" x14ac:dyDescent="0.2">
      <c r="B598" s="5"/>
      <c r="C598" s="5"/>
      <c r="D598" s="5"/>
      <c r="E598" s="5"/>
      <c r="F598" s="5"/>
      <c r="G598" s="5"/>
    </row>
    <row r="599" spans="2:7" ht="12.75" customHeight="1" x14ac:dyDescent="0.2">
      <c r="B599" s="5"/>
      <c r="C599" s="5"/>
      <c r="D599" s="5"/>
      <c r="E599" s="5"/>
      <c r="F599" s="5"/>
      <c r="G599" s="5"/>
    </row>
    <row r="600" spans="2:7" ht="12.75" customHeight="1" x14ac:dyDescent="0.2">
      <c r="B600" s="5"/>
      <c r="C600" s="5"/>
      <c r="D600" s="5"/>
      <c r="E600" s="5"/>
      <c r="F600" s="5"/>
      <c r="G600" s="5"/>
    </row>
    <row r="601" spans="2:7" ht="12.75" customHeight="1" x14ac:dyDescent="0.2">
      <c r="B601" s="5"/>
      <c r="C601" s="5"/>
      <c r="D601" s="5"/>
      <c r="E601" s="5"/>
      <c r="F601" s="5"/>
      <c r="G601" s="5"/>
    </row>
    <row r="602" spans="2:7" ht="12.75" customHeight="1" x14ac:dyDescent="0.2">
      <c r="B602" s="5"/>
      <c r="C602" s="5"/>
      <c r="D602" s="5"/>
      <c r="E602" s="5"/>
      <c r="F602" s="5"/>
      <c r="G602" s="5"/>
    </row>
    <row r="603" spans="2:7" ht="12.75" customHeight="1" x14ac:dyDescent="0.2">
      <c r="B603" s="5"/>
      <c r="C603" s="5"/>
      <c r="D603" s="5"/>
      <c r="E603" s="5"/>
      <c r="F603" s="5"/>
      <c r="G603" s="5"/>
    </row>
    <row r="604" spans="2:7" ht="12.75" customHeight="1" x14ac:dyDescent="0.2">
      <c r="B604" s="5"/>
      <c r="C604" s="5"/>
      <c r="D604" s="5"/>
      <c r="E604" s="5"/>
      <c r="F604" s="5"/>
      <c r="G604" s="5"/>
    </row>
    <row r="605" spans="2:7" ht="12.75" customHeight="1" x14ac:dyDescent="0.2">
      <c r="B605" s="5"/>
      <c r="C605" s="5"/>
      <c r="D605" s="5"/>
      <c r="E605" s="5"/>
      <c r="F605" s="5"/>
      <c r="G605" s="5"/>
    </row>
    <row r="606" spans="2:7" ht="12.75" customHeight="1" x14ac:dyDescent="0.2">
      <c r="B606" s="5"/>
      <c r="C606" s="5"/>
      <c r="D606" s="5"/>
      <c r="E606" s="5"/>
      <c r="F606" s="5"/>
      <c r="G606" s="5"/>
    </row>
    <row r="607" spans="2:7" ht="12.75" customHeight="1" x14ac:dyDescent="0.2">
      <c r="B607" s="5"/>
      <c r="C607" s="5"/>
      <c r="D607" s="5"/>
      <c r="E607" s="5"/>
      <c r="F607" s="5"/>
      <c r="G607" s="5"/>
    </row>
    <row r="608" spans="2:7" ht="12.75" customHeight="1" x14ac:dyDescent="0.2">
      <c r="B608" s="5"/>
      <c r="C608" s="5"/>
      <c r="D608" s="5"/>
      <c r="E608" s="5"/>
      <c r="F608" s="5"/>
      <c r="G608" s="5"/>
    </row>
    <row r="609" spans="2:7" ht="12.75" customHeight="1" x14ac:dyDescent="0.2">
      <c r="B609" s="5"/>
      <c r="C609" s="5"/>
      <c r="D609" s="5"/>
      <c r="E609" s="5"/>
      <c r="F609" s="5"/>
      <c r="G609" s="5"/>
    </row>
    <row r="610" spans="2:7" ht="12.75" customHeight="1" x14ac:dyDescent="0.2">
      <c r="B610" s="5"/>
      <c r="C610" s="5"/>
      <c r="D610" s="5"/>
      <c r="E610" s="5"/>
      <c r="F610" s="5"/>
      <c r="G610" s="5"/>
    </row>
    <row r="611" spans="2:7" ht="12.75" customHeight="1" x14ac:dyDescent="0.2">
      <c r="B611" s="5"/>
      <c r="C611" s="5"/>
      <c r="D611" s="5"/>
      <c r="E611" s="5"/>
      <c r="F611" s="5"/>
      <c r="G611" s="5"/>
    </row>
    <row r="612" spans="2:7" ht="12.75" customHeight="1" x14ac:dyDescent="0.2">
      <c r="B612" s="5"/>
      <c r="C612" s="5"/>
      <c r="D612" s="5"/>
      <c r="E612" s="5"/>
      <c r="F612" s="5"/>
      <c r="G612" s="5"/>
    </row>
    <row r="613" spans="2:7" ht="12.75" customHeight="1" x14ac:dyDescent="0.2">
      <c r="B613" s="5"/>
      <c r="C613" s="5"/>
      <c r="D613" s="5"/>
      <c r="E613" s="5"/>
      <c r="F613" s="5"/>
      <c r="G613" s="5"/>
    </row>
    <row r="614" spans="2:7" ht="12.75" customHeight="1" x14ac:dyDescent="0.2">
      <c r="B614" s="5"/>
      <c r="C614" s="5"/>
      <c r="D614" s="5"/>
      <c r="E614" s="5"/>
      <c r="F614" s="5"/>
      <c r="G614" s="5"/>
    </row>
    <row r="615" spans="2:7" ht="12.75" customHeight="1" x14ac:dyDescent="0.2">
      <c r="B615" s="5"/>
      <c r="C615" s="5"/>
      <c r="D615" s="5"/>
      <c r="E615" s="5"/>
      <c r="F615" s="5"/>
      <c r="G615" s="5"/>
    </row>
    <row r="616" spans="2:7" ht="12.75" customHeight="1" x14ac:dyDescent="0.2">
      <c r="B616" s="5"/>
      <c r="C616" s="5"/>
      <c r="D616" s="5"/>
      <c r="E616" s="5"/>
      <c r="F616" s="5"/>
      <c r="G616" s="5"/>
    </row>
    <row r="617" spans="2:7" ht="12.75" customHeight="1" x14ac:dyDescent="0.2">
      <c r="B617" s="5"/>
      <c r="C617" s="5"/>
      <c r="D617" s="5"/>
      <c r="E617" s="5"/>
      <c r="F617" s="5"/>
      <c r="G617" s="5"/>
    </row>
    <row r="618" spans="2:7" ht="12.75" customHeight="1" x14ac:dyDescent="0.2">
      <c r="B618" s="5"/>
      <c r="C618" s="5"/>
      <c r="D618" s="5"/>
      <c r="E618" s="5"/>
      <c r="F618" s="5"/>
      <c r="G618" s="5"/>
    </row>
    <row r="619" spans="2:7" ht="12.75" customHeight="1" x14ac:dyDescent="0.2">
      <c r="B619" s="5"/>
      <c r="C619" s="5"/>
      <c r="D619" s="5"/>
      <c r="E619" s="5"/>
      <c r="F619" s="5"/>
      <c r="G619" s="5"/>
    </row>
    <row r="620" spans="2:7" ht="12.75" customHeight="1" x14ac:dyDescent="0.2">
      <c r="B620" s="5"/>
      <c r="C620" s="5"/>
      <c r="D620" s="5"/>
      <c r="E620" s="5"/>
      <c r="F620" s="5"/>
      <c r="G620" s="5"/>
    </row>
    <row r="621" spans="2:7" ht="12.75" customHeight="1" x14ac:dyDescent="0.2">
      <c r="B621" s="5"/>
      <c r="C621" s="5"/>
      <c r="D621" s="5"/>
      <c r="E621" s="5"/>
      <c r="F621" s="5"/>
      <c r="G621" s="5"/>
    </row>
    <row r="622" spans="2:7" ht="12.75" customHeight="1" x14ac:dyDescent="0.2">
      <c r="B622" s="5"/>
      <c r="C622" s="5"/>
      <c r="D622" s="5"/>
      <c r="E622" s="5"/>
      <c r="F622" s="5"/>
      <c r="G622" s="5"/>
    </row>
    <row r="623" spans="2:7" ht="12.75" customHeight="1" x14ac:dyDescent="0.2">
      <c r="B623" s="5"/>
      <c r="C623" s="5"/>
      <c r="D623" s="5"/>
      <c r="E623" s="5"/>
      <c r="F623" s="5"/>
      <c r="G623" s="5"/>
    </row>
    <row r="624" spans="2:7" ht="12.75" customHeight="1" x14ac:dyDescent="0.2">
      <c r="B624" s="5"/>
      <c r="C624" s="5"/>
      <c r="D624" s="5"/>
      <c r="E624" s="5"/>
      <c r="F624" s="5"/>
      <c r="G624" s="5"/>
    </row>
    <row r="625" spans="2:7" ht="12.75" customHeight="1" x14ac:dyDescent="0.2">
      <c r="B625" s="5"/>
      <c r="C625" s="5"/>
      <c r="D625" s="5"/>
      <c r="E625" s="5"/>
      <c r="F625" s="5"/>
      <c r="G625" s="5"/>
    </row>
    <row r="626" spans="2:7" ht="12.75" customHeight="1" x14ac:dyDescent="0.2">
      <c r="B626" s="5"/>
      <c r="C626" s="5"/>
      <c r="D626" s="5"/>
      <c r="E626" s="5"/>
      <c r="F626" s="5"/>
      <c r="G626" s="5"/>
    </row>
    <row r="627" spans="2:7" ht="12.75" customHeight="1" x14ac:dyDescent="0.2">
      <c r="B627" s="5"/>
      <c r="C627" s="5"/>
      <c r="D627" s="5"/>
      <c r="E627" s="5"/>
      <c r="F627" s="5"/>
      <c r="G627" s="5"/>
    </row>
    <row r="628" spans="2:7" ht="12.75" customHeight="1" x14ac:dyDescent="0.2">
      <c r="B628" s="5"/>
      <c r="C628" s="5"/>
      <c r="D628" s="5"/>
      <c r="E628" s="5"/>
      <c r="F628" s="5"/>
      <c r="G628" s="5"/>
    </row>
    <row r="629" spans="2:7" ht="12.75" customHeight="1" x14ac:dyDescent="0.2">
      <c r="B629" s="5"/>
      <c r="C629" s="5"/>
      <c r="D629" s="5"/>
      <c r="E629" s="5"/>
      <c r="F629" s="5"/>
      <c r="G629" s="5"/>
    </row>
    <row r="630" spans="2:7" ht="12.75" customHeight="1" x14ac:dyDescent="0.2">
      <c r="B630" s="5"/>
      <c r="C630" s="5"/>
      <c r="D630" s="5"/>
      <c r="E630" s="5"/>
      <c r="F630" s="5"/>
      <c r="G630" s="5"/>
    </row>
    <row r="631" spans="2:7" ht="12.75" customHeight="1" x14ac:dyDescent="0.2">
      <c r="B631" s="5"/>
      <c r="C631" s="5"/>
      <c r="D631" s="5"/>
      <c r="E631" s="5"/>
      <c r="F631" s="5"/>
      <c r="G631" s="5"/>
    </row>
    <row r="632" spans="2:7" ht="12.75" customHeight="1" x14ac:dyDescent="0.2">
      <c r="B632" s="5"/>
      <c r="C632" s="5"/>
      <c r="D632" s="5"/>
      <c r="E632" s="5"/>
      <c r="F632" s="5"/>
      <c r="G632" s="5"/>
    </row>
    <row r="633" spans="2:7" ht="12.75" customHeight="1" x14ac:dyDescent="0.2">
      <c r="B633" s="5"/>
      <c r="C633" s="5"/>
      <c r="D633" s="5"/>
      <c r="E633" s="5"/>
      <c r="F633" s="5"/>
      <c r="G633" s="5"/>
    </row>
    <row r="634" spans="2:7" ht="12.75" customHeight="1" x14ac:dyDescent="0.2">
      <c r="B634" s="5"/>
      <c r="C634" s="5"/>
      <c r="D634" s="5"/>
      <c r="E634" s="5"/>
      <c r="F634" s="5"/>
      <c r="G634" s="5"/>
    </row>
    <row r="635" spans="2:7" ht="12.75" customHeight="1" x14ac:dyDescent="0.2">
      <c r="B635" s="5"/>
      <c r="C635" s="5"/>
      <c r="D635" s="5"/>
      <c r="E635" s="5"/>
      <c r="F635" s="5"/>
      <c r="G635" s="5"/>
    </row>
    <row r="636" spans="2:7" ht="12.75" customHeight="1" x14ac:dyDescent="0.2">
      <c r="B636" s="5"/>
      <c r="C636" s="5"/>
      <c r="D636" s="5"/>
      <c r="E636" s="5"/>
      <c r="F636" s="5"/>
      <c r="G636" s="5"/>
    </row>
    <row r="637" spans="2:7" ht="12.75" customHeight="1" x14ac:dyDescent="0.2">
      <c r="B637" s="5"/>
      <c r="C637" s="5"/>
      <c r="D637" s="5"/>
      <c r="E637" s="5"/>
      <c r="F637" s="5"/>
      <c r="G637" s="5"/>
    </row>
    <row r="638" spans="2:7" ht="12.75" customHeight="1" x14ac:dyDescent="0.2">
      <c r="B638" s="5"/>
      <c r="C638" s="5"/>
      <c r="D638" s="5"/>
      <c r="E638" s="5"/>
      <c r="F638" s="5"/>
      <c r="G638" s="5"/>
    </row>
    <row r="639" spans="2:7" ht="12.75" customHeight="1" x14ac:dyDescent="0.2">
      <c r="B639" s="5"/>
      <c r="C639" s="5"/>
      <c r="D639" s="5"/>
      <c r="E639" s="5"/>
      <c r="F639" s="5"/>
      <c r="G639" s="5"/>
    </row>
    <row r="640" spans="2:7" ht="12.75" customHeight="1" x14ac:dyDescent="0.2">
      <c r="B640" s="5"/>
      <c r="C640" s="5"/>
      <c r="D640" s="5"/>
      <c r="E640" s="5"/>
      <c r="F640" s="5"/>
      <c r="G640" s="5"/>
    </row>
    <row r="641" spans="2:7" ht="12.75" customHeight="1" x14ac:dyDescent="0.2">
      <c r="B641" s="5"/>
      <c r="C641" s="5"/>
      <c r="D641" s="5"/>
      <c r="E641" s="5"/>
      <c r="F641" s="5"/>
      <c r="G641" s="5"/>
    </row>
    <row r="642" spans="2:7" ht="12.75" customHeight="1" x14ac:dyDescent="0.2">
      <c r="B642" s="5"/>
      <c r="C642" s="5"/>
      <c r="D642" s="5"/>
      <c r="E642" s="5"/>
      <c r="F642" s="5"/>
      <c r="G642" s="5"/>
    </row>
    <row r="643" spans="2:7" ht="12.75" customHeight="1" x14ac:dyDescent="0.2">
      <c r="B643" s="5"/>
      <c r="C643" s="5"/>
      <c r="D643" s="5"/>
      <c r="E643" s="5"/>
      <c r="F643" s="5"/>
      <c r="G643" s="5"/>
    </row>
    <row r="644" spans="2:7" ht="12.75" customHeight="1" x14ac:dyDescent="0.2">
      <c r="B644" s="5"/>
      <c r="C644" s="5"/>
      <c r="D644" s="5"/>
      <c r="E644" s="5"/>
      <c r="F644" s="5"/>
      <c r="G644" s="5"/>
    </row>
    <row r="645" spans="2:7" ht="12.75" customHeight="1" x14ac:dyDescent="0.2">
      <c r="B645" s="5"/>
      <c r="C645" s="5"/>
      <c r="D645" s="5"/>
      <c r="E645" s="5"/>
      <c r="F645" s="5"/>
      <c r="G645" s="5"/>
    </row>
    <row r="646" spans="2:7" ht="12.75" customHeight="1" x14ac:dyDescent="0.2">
      <c r="B646" s="5"/>
      <c r="C646" s="5"/>
      <c r="D646" s="5"/>
      <c r="E646" s="5"/>
      <c r="F646" s="5"/>
      <c r="G646" s="5"/>
    </row>
    <row r="647" spans="2:7" ht="12.75" customHeight="1" x14ac:dyDescent="0.2">
      <c r="B647" s="5"/>
      <c r="C647" s="5"/>
      <c r="D647" s="5"/>
      <c r="E647" s="5"/>
      <c r="F647" s="5"/>
      <c r="G647" s="5"/>
    </row>
    <row r="648" spans="2:7" ht="12.75" customHeight="1" x14ac:dyDescent="0.2">
      <c r="B648" s="5"/>
      <c r="C648" s="5"/>
      <c r="D648" s="5"/>
      <c r="E648" s="5"/>
      <c r="F648" s="5"/>
      <c r="G648" s="5"/>
    </row>
    <row r="649" spans="2:7" ht="12.75" customHeight="1" x14ac:dyDescent="0.2">
      <c r="B649" s="5"/>
      <c r="C649" s="5"/>
      <c r="D649" s="5"/>
      <c r="E649" s="5"/>
      <c r="F649" s="5"/>
      <c r="G649" s="5"/>
    </row>
    <row r="650" spans="2:7" ht="12.75" customHeight="1" x14ac:dyDescent="0.2">
      <c r="B650" s="5"/>
      <c r="C650" s="5"/>
      <c r="D650" s="5"/>
      <c r="E650" s="5"/>
      <c r="F650" s="5"/>
      <c r="G650" s="5"/>
    </row>
    <row r="651" spans="2:7" ht="12.75" customHeight="1" x14ac:dyDescent="0.2">
      <c r="B651" s="5"/>
      <c r="C651" s="5"/>
      <c r="D651" s="5"/>
      <c r="E651" s="5"/>
      <c r="F651" s="5"/>
      <c r="G651" s="5"/>
    </row>
    <row r="652" spans="2:7" ht="12.75" customHeight="1" x14ac:dyDescent="0.2">
      <c r="B652" s="5"/>
      <c r="C652" s="5"/>
      <c r="D652" s="5"/>
      <c r="E652" s="5"/>
      <c r="F652" s="5"/>
      <c r="G652" s="5"/>
    </row>
    <row r="653" spans="2:7" ht="12.75" customHeight="1" x14ac:dyDescent="0.2">
      <c r="B653" s="5"/>
      <c r="C653" s="5"/>
      <c r="D653" s="5"/>
      <c r="E653" s="5"/>
      <c r="F653" s="5"/>
      <c r="G653" s="5"/>
    </row>
    <row r="654" spans="2:7" ht="12.75" customHeight="1" x14ac:dyDescent="0.2">
      <c r="B654" s="5"/>
      <c r="C654" s="5"/>
      <c r="D654" s="5"/>
      <c r="E654" s="5"/>
      <c r="F654" s="5"/>
      <c r="G654" s="5"/>
    </row>
    <row r="655" spans="2:7" ht="12.75" customHeight="1" x14ac:dyDescent="0.2">
      <c r="B655" s="5"/>
      <c r="C655" s="5"/>
      <c r="D655" s="5"/>
      <c r="E655" s="5"/>
      <c r="F655" s="5"/>
      <c r="G655" s="5"/>
    </row>
    <row r="656" spans="2:7" ht="12.75" customHeight="1" x14ac:dyDescent="0.2">
      <c r="B656" s="5"/>
      <c r="C656" s="5"/>
      <c r="D656" s="5"/>
      <c r="E656" s="5"/>
      <c r="F656" s="5"/>
      <c r="G656" s="5"/>
    </row>
    <row r="657" spans="2:7" ht="12.75" customHeight="1" x14ac:dyDescent="0.2">
      <c r="B657" s="5"/>
      <c r="C657" s="5"/>
      <c r="D657" s="5"/>
      <c r="E657" s="5"/>
      <c r="F657" s="5"/>
      <c r="G657" s="5"/>
    </row>
    <row r="658" spans="2:7" ht="12.75" customHeight="1" x14ac:dyDescent="0.2">
      <c r="B658" s="5"/>
      <c r="C658" s="5"/>
      <c r="D658" s="5"/>
      <c r="E658" s="5"/>
      <c r="F658" s="5"/>
      <c r="G658" s="5"/>
    </row>
    <row r="659" spans="2:7" ht="12.75" customHeight="1" x14ac:dyDescent="0.2">
      <c r="B659" s="5"/>
      <c r="C659" s="5"/>
      <c r="D659" s="5"/>
      <c r="E659" s="5"/>
      <c r="F659" s="5"/>
      <c r="G659" s="5"/>
    </row>
    <row r="660" spans="2:7" ht="12.75" customHeight="1" x14ac:dyDescent="0.2">
      <c r="B660" s="5"/>
      <c r="C660" s="5"/>
      <c r="D660" s="5"/>
      <c r="E660" s="5"/>
      <c r="F660" s="5"/>
      <c r="G660" s="5"/>
    </row>
    <row r="661" spans="2:7" ht="12.75" customHeight="1" x14ac:dyDescent="0.2">
      <c r="B661" s="5"/>
      <c r="C661" s="5"/>
      <c r="D661" s="5"/>
      <c r="E661" s="5"/>
      <c r="F661" s="5"/>
      <c r="G661" s="5"/>
    </row>
    <row r="662" spans="2:7" ht="12.75" customHeight="1" x14ac:dyDescent="0.2">
      <c r="B662" s="5"/>
      <c r="C662" s="5"/>
      <c r="D662" s="5"/>
      <c r="E662" s="5"/>
      <c r="F662" s="5"/>
      <c r="G662" s="5"/>
    </row>
    <row r="663" spans="2:7" ht="12.75" customHeight="1" x14ac:dyDescent="0.2">
      <c r="B663" s="5"/>
      <c r="C663" s="5"/>
      <c r="D663" s="5"/>
      <c r="E663" s="5"/>
      <c r="F663" s="5"/>
      <c r="G663" s="5"/>
    </row>
    <row r="664" spans="2:7" ht="12.75" customHeight="1" x14ac:dyDescent="0.2">
      <c r="B664" s="5"/>
      <c r="C664" s="5"/>
      <c r="D664" s="5"/>
      <c r="E664" s="5"/>
      <c r="F664" s="5"/>
      <c r="G664" s="5"/>
    </row>
    <row r="665" spans="2:7" ht="12.75" customHeight="1" x14ac:dyDescent="0.2">
      <c r="B665" s="5"/>
      <c r="C665" s="5"/>
      <c r="D665" s="5"/>
      <c r="E665" s="5"/>
      <c r="F665" s="5"/>
      <c r="G665" s="5"/>
    </row>
    <row r="666" spans="2:7" ht="12.75" customHeight="1" x14ac:dyDescent="0.2">
      <c r="B666" s="5"/>
      <c r="C666" s="5"/>
      <c r="D666" s="5"/>
      <c r="E666" s="5"/>
      <c r="F666" s="5"/>
      <c r="G666" s="5"/>
    </row>
    <row r="667" spans="2:7" ht="12.75" customHeight="1" x14ac:dyDescent="0.2">
      <c r="B667" s="5"/>
      <c r="C667" s="5"/>
      <c r="D667" s="5"/>
      <c r="E667" s="5"/>
      <c r="F667" s="5"/>
      <c r="G667" s="5"/>
    </row>
    <row r="668" spans="2:7" ht="12.75" customHeight="1" x14ac:dyDescent="0.2">
      <c r="B668" s="5"/>
      <c r="C668" s="5"/>
      <c r="D668" s="5"/>
      <c r="E668" s="5"/>
      <c r="F668" s="5"/>
      <c r="G668" s="5"/>
    </row>
    <row r="669" spans="2:7" ht="12.75" customHeight="1" x14ac:dyDescent="0.2">
      <c r="B669" s="5"/>
      <c r="C669" s="5"/>
      <c r="D669" s="5"/>
      <c r="E669" s="5"/>
      <c r="F669" s="5"/>
      <c r="G669" s="5"/>
    </row>
    <row r="670" spans="2:7" ht="12.75" customHeight="1" x14ac:dyDescent="0.2">
      <c r="B670" s="5"/>
      <c r="C670" s="5"/>
      <c r="D670" s="5"/>
      <c r="E670" s="5"/>
      <c r="F670" s="5"/>
      <c r="G670" s="5"/>
    </row>
    <row r="671" spans="2:7" ht="12.75" customHeight="1" x14ac:dyDescent="0.2">
      <c r="B671" s="5"/>
      <c r="C671" s="5"/>
      <c r="D671" s="5"/>
      <c r="E671" s="5"/>
      <c r="F671" s="5"/>
      <c r="G671" s="5"/>
    </row>
    <row r="672" spans="2:7" ht="12.75" customHeight="1" x14ac:dyDescent="0.2">
      <c r="B672" s="5"/>
      <c r="C672" s="5"/>
      <c r="D672" s="5"/>
      <c r="E672" s="5"/>
      <c r="F672" s="5"/>
      <c r="G672" s="5"/>
    </row>
    <row r="673" spans="2:7" ht="12.75" customHeight="1" x14ac:dyDescent="0.2">
      <c r="B673" s="5"/>
      <c r="C673" s="5"/>
      <c r="D673" s="5"/>
      <c r="E673" s="5"/>
      <c r="F673" s="5"/>
      <c r="G673" s="5"/>
    </row>
    <row r="674" spans="2:7" ht="12.75" customHeight="1" x14ac:dyDescent="0.2">
      <c r="B674" s="5"/>
      <c r="C674" s="5"/>
      <c r="D674" s="5"/>
      <c r="E674" s="5"/>
      <c r="F674" s="5"/>
      <c r="G674" s="5"/>
    </row>
    <row r="675" spans="2:7" ht="12.75" customHeight="1" x14ac:dyDescent="0.2">
      <c r="B675" s="5"/>
      <c r="C675" s="5"/>
      <c r="D675" s="5"/>
      <c r="E675" s="5"/>
      <c r="F675" s="5"/>
      <c r="G675" s="5"/>
    </row>
    <row r="676" spans="2:7" ht="12.75" customHeight="1" x14ac:dyDescent="0.2">
      <c r="B676" s="5"/>
      <c r="C676" s="5"/>
      <c r="D676" s="5"/>
      <c r="E676" s="5"/>
      <c r="F676" s="5"/>
      <c r="G676" s="5"/>
    </row>
    <row r="677" spans="2:7" ht="12.75" customHeight="1" x14ac:dyDescent="0.2">
      <c r="B677" s="5"/>
      <c r="C677" s="5"/>
      <c r="D677" s="5"/>
      <c r="E677" s="5"/>
      <c r="F677" s="5"/>
      <c r="G677" s="5"/>
    </row>
    <row r="678" spans="2:7" ht="12.75" customHeight="1" x14ac:dyDescent="0.2">
      <c r="B678" s="5"/>
      <c r="C678" s="5"/>
      <c r="D678" s="5"/>
      <c r="E678" s="5"/>
      <c r="F678" s="5"/>
      <c r="G678" s="5"/>
    </row>
    <row r="679" spans="2:7" ht="12.75" customHeight="1" x14ac:dyDescent="0.2">
      <c r="B679" s="5"/>
      <c r="C679" s="5"/>
      <c r="D679" s="5"/>
      <c r="E679" s="5"/>
      <c r="F679" s="5"/>
      <c r="G679" s="5"/>
    </row>
    <row r="680" spans="2:7" ht="12.75" customHeight="1" x14ac:dyDescent="0.2">
      <c r="B680" s="5"/>
      <c r="C680" s="5"/>
      <c r="D680" s="5"/>
      <c r="E680" s="5"/>
      <c r="F680" s="5"/>
      <c r="G680" s="5"/>
    </row>
    <row r="681" spans="2:7" ht="12.75" customHeight="1" x14ac:dyDescent="0.2">
      <c r="B681" s="5"/>
      <c r="C681" s="5"/>
      <c r="D681" s="5"/>
      <c r="E681" s="5"/>
      <c r="F681" s="5"/>
      <c r="G681" s="5"/>
    </row>
    <row r="682" spans="2:7" ht="12.75" customHeight="1" x14ac:dyDescent="0.2">
      <c r="B682" s="5"/>
      <c r="C682" s="5"/>
      <c r="D682" s="5"/>
      <c r="E682" s="5"/>
      <c r="F682" s="5"/>
      <c r="G682" s="5"/>
    </row>
    <row r="683" spans="2:7" ht="12.75" customHeight="1" x14ac:dyDescent="0.2">
      <c r="B683" s="5"/>
      <c r="C683" s="5"/>
      <c r="D683" s="5"/>
      <c r="E683" s="5"/>
      <c r="F683" s="5"/>
      <c r="G683" s="5"/>
    </row>
    <row r="684" spans="2:7" ht="12.75" customHeight="1" x14ac:dyDescent="0.2">
      <c r="B684" s="5"/>
      <c r="C684" s="5"/>
      <c r="D684" s="5"/>
      <c r="E684" s="5"/>
      <c r="F684" s="5"/>
      <c r="G684" s="5"/>
    </row>
    <row r="685" spans="2:7" ht="12.75" customHeight="1" x14ac:dyDescent="0.2">
      <c r="B685" s="5"/>
      <c r="C685" s="5"/>
      <c r="D685" s="5"/>
      <c r="E685" s="5"/>
      <c r="F685" s="5"/>
      <c r="G685" s="5"/>
    </row>
    <row r="686" spans="2:7" ht="12.75" customHeight="1" x14ac:dyDescent="0.2">
      <c r="B686" s="5"/>
      <c r="C686" s="5"/>
      <c r="D686" s="5"/>
      <c r="E686" s="5"/>
      <c r="F686" s="5"/>
      <c r="G686" s="5"/>
    </row>
    <row r="687" spans="2:7" ht="12.75" customHeight="1" x14ac:dyDescent="0.2">
      <c r="B687" s="5"/>
      <c r="C687" s="5"/>
      <c r="D687" s="5"/>
      <c r="E687" s="5"/>
      <c r="F687" s="5"/>
      <c r="G687" s="5"/>
    </row>
    <row r="688" spans="2:7" ht="12.75" customHeight="1" x14ac:dyDescent="0.2">
      <c r="B688" s="5"/>
      <c r="C688" s="5"/>
      <c r="D688" s="5"/>
      <c r="E688" s="5"/>
      <c r="F688" s="5"/>
      <c r="G688" s="5"/>
    </row>
    <row r="689" spans="2:7" ht="12.75" customHeight="1" x14ac:dyDescent="0.2">
      <c r="B689" s="5"/>
      <c r="C689" s="5"/>
      <c r="D689" s="5"/>
      <c r="E689" s="5"/>
      <c r="F689" s="5"/>
      <c r="G689" s="5"/>
    </row>
    <row r="690" spans="2:7" ht="12.75" customHeight="1" x14ac:dyDescent="0.2">
      <c r="B690" s="5"/>
      <c r="C690" s="5"/>
      <c r="D690" s="5"/>
      <c r="E690" s="5"/>
      <c r="F690" s="5"/>
      <c r="G690" s="5"/>
    </row>
    <row r="691" spans="2:7" ht="12.75" customHeight="1" x14ac:dyDescent="0.2">
      <c r="B691" s="5"/>
      <c r="C691" s="5"/>
      <c r="D691" s="5"/>
      <c r="E691" s="5"/>
      <c r="F691" s="5"/>
      <c r="G691" s="5"/>
    </row>
    <row r="692" spans="2:7" ht="12.75" customHeight="1" x14ac:dyDescent="0.2">
      <c r="B692" s="5"/>
      <c r="C692" s="5"/>
      <c r="D692" s="5"/>
      <c r="E692" s="5"/>
      <c r="F692" s="5"/>
      <c r="G692" s="5"/>
    </row>
    <row r="693" spans="2:7" ht="12.75" customHeight="1" x14ac:dyDescent="0.2">
      <c r="B693" s="5"/>
      <c r="C693" s="5"/>
      <c r="D693" s="5"/>
      <c r="E693" s="5"/>
      <c r="F693" s="5"/>
      <c r="G693" s="5"/>
    </row>
    <row r="694" spans="2:7" ht="12.75" customHeight="1" x14ac:dyDescent="0.2">
      <c r="B694" s="5"/>
      <c r="C694" s="5"/>
      <c r="D694" s="5"/>
      <c r="E694" s="5"/>
      <c r="F694" s="5"/>
      <c r="G694" s="5"/>
    </row>
    <row r="695" spans="2:7" ht="12.75" customHeight="1" x14ac:dyDescent="0.2">
      <c r="B695" s="5"/>
      <c r="C695" s="5"/>
      <c r="D695" s="5"/>
      <c r="E695" s="5"/>
      <c r="F695" s="5"/>
      <c r="G695" s="5"/>
    </row>
    <row r="696" spans="2:7" ht="12.75" customHeight="1" x14ac:dyDescent="0.2">
      <c r="B696" s="5"/>
      <c r="C696" s="5"/>
      <c r="D696" s="5"/>
      <c r="E696" s="5"/>
      <c r="F696" s="5"/>
      <c r="G696" s="5"/>
    </row>
    <row r="697" spans="2:7" ht="12.75" customHeight="1" x14ac:dyDescent="0.2">
      <c r="B697" s="5"/>
      <c r="C697" s="5"/>
      <c r="D697" s="5"/>
      <c r="E697" s="5"/>
      <c r="F697" s="5"/>
      <c r="G697" s="5"/>
    </row>
    <row r="698" spans="2:7" ht="12.75" customHeight="1" x14ac:dyDescent="0.2">
      <c r="B698" s="5"/>
      <c r="C698" s="5"/>
      <c r="D698" s="5"/>
      <c r="E698" s="5"/>
      <c r="F698" s="5"/>
      <c r="G698" s="5"/>
    </row>
    <row r="699" spans="2:7" ht="12.75" customHeight="1" x14ac:dyDescent="0.2">
      <c r="B699" s="5"/>
      <c r="C699" s="5"/>
      <c r="D699" s="5"/>
      <c r="E699" s="5"/>
      <c r="F699" s="5"/>
      <c r="G699" s="5"/>
    </row>
    <row r="700" spans="2:7" ht="12.75" customHeight="1" x14ac:dyDescent="0.2">
      <c r="B700" s="5"/>
      <c r="C700" s="5"/>
      <c r="D700" s="5"/>
      <c r="E700" s="5"/>
      <c r="F700" s="5"/>
      <c r="G700" s="5"/>
    </row>
    <row r="701" spans="2:7" ht="12.75" customHeight="1" x14ac:dyDescent="0.2">
      <c r="B701" s="5"/>
      <c r="C701" s="5"/>
      <c r="D701" s="5"/>
      <c r="E701" s="5"/>
      <c r="F701" s="5"/>
      <c r="G701" s="5"/>
    </row>
    <row r="702" spans="2:7" ht="12.75" customHeight="1" x14ac:dyDescent="0.2">
      <c r="B702" s="5"/>
      <c r="C702" s="5"/>
      <c r="D702" s="5"/>
      <c r="E702" s="5"/>
      <c r="F702" s="5"/>
      <c r="G702" s="5"/>
    </row>
    <row r="703" spans="2:7" ht="12.75" customHeight="1" x14ac:dyDescent="0.2">
      <c r="B703" s="5"/>
      <c r="C703" s="5"/>
      <c r="D703" s="5"/>
      <c r="E703" s="5"/>
      <c r="F703" s="5"/>
      <c r="G703" s="5"/>
    </row>
    <row r="704" spans="2:7" ht="12.75" customHeight="1" x14ac:dyDescent="0.2">
      <c r="B704" s="5"/>
      <c r="C704" s="5"/>
      <c r="D704" s="5"/>
      <c r="E704" s="5"/>
      <c r="F704" s="5"/>
      <c r="G704" s="5"/>
    </row>
    <row r="705" spans="2:7" ht="12.75" customHeight="1" x14ac:dyDescent="0.2">
      <c r="B705" s="5"/>
      <c r="C705" s="5"/>
      <c r="D705" s="5"/>
      <c r="E705" s="5"/>
      <c r="F705" s="5"/>
      <c r="G705" s="5"/>
    </row>
    <row r="706" spans="2:7" ht="12.75" customHeight="1" x14ac:dyDescent="0.2">
      <c r="B706" s="5"/>
      <c r="C706" s="5"/>
      <c r="D706" s="5"/>
      <c r="E706" s="5"/>
      <c r="F706" s="5"/>
      <c r="G706" s="5"/>
    </row>
    <row r="707" spans="2:7" ht="12.75" customHeight="1" x14ac:dyDescent="0.2">
      <c r="B707" s="5"/>
      <c r="C707" s="5"/>
      <c r="D707" s="5"/>
      <c r="E707" s="5"/>
      <c r="F707" s="5"/>
      <c r="G707" s="5"/>
    </row>
    <row r="708" spans="2:7" ht="12.75" customHeight="1" x14ac:dyDescent="0.2">
      <c r="B708" s="5"/>
      <c r="C708" s="5"/>
      <c r="D708" s="5"/>
      <c r="E708" s="5"/>
      <c r="F708" s="5"/>
      <c r="G708" s="5"/>
    </row>
    <row r="709" spans="2:7" ht="12.75" customHeight="1" x14ac:dyDescent="0.2">
      <c r="B709" s="5"/>
      <c r="C709" s="5"/>
      <c r="D709" s="5"/>
      <c r="E709" s="5"/>
      <c r="F709" s="5"/>
      <c r="G709" s="5"/>
    </row>
    <row r="710" spans="2:7" ht="12.75" customHeight="1" x14ac:dyDescent="0.2">
      <c r="B710" s="5"/>
      <c r="C710" s="5"/>
      <c r="D710" s="5"/>
      <c r="E710" s="5"/>
      <c r="F710" s="5"/>
      <c r="G710" s="5"/>
    </row>
    <row r="711" spans="2:7" ht="12.75" customHeight="1" x14ac:dyDescent="0.2">
      <c r="B711" s="5"/>
      <c r="C711" s="5"/>
      <c r="D711" s="5"/>
      <c r="E711" s="5"/>
      <c r="F711" s="5"/>
      <c r="G711" s="5"/>
    </row>
    <row r="712" spans="2:7" ht="12.75" customHeight="1" x14ac:dyDescent="0.2">
      <c r="B712" s="5"/>
      <c r="C712" s="5"/>
      <c r="D712" s="5"/>
      <c r="E712" s="5"/>
      <c r="F712" s="5"/>
      <c r="G712" s="5"/>
    </row>
    <row r="713" spans="2:7" ht="12.75" customHeight="1" x14ac:dyDescent="0.2">
      <c r="B713" s="5"/>
      <c r="C713" s="5"/>
      <c r="D713" s="5"/>
      <c r="E713" s="5"/>
      <c r="F713" s="5"/>
      <c r="G713" s="5"/>
    </row>
    <row r="714" spans="2:7" ht="12.75" customHeight="1" x14ac:dyDescent="0.2">
      <c r="B714" s="5"/>
      <c r="C714" s="5"/>
      <c r="D714" s="5"/>
      <c r="E714" s="5"/>
      <c r="F714" s="5"/>
      <c r="G714" s="5"/>
    </row>
    <row r="715" spans="2:7" ht="12.75" customHeight="1" x14ac:dyDescent="0.2">
      <c r="B715" s="5"/>
      <c r="C715" s="5"/>
      <c r="D715" s="5"/>
      <c r="E715" s="5"/>
      <c r="F715" s="5"/>
      <c r="G715" s="5"/>
    </row>
    <row r="716" spans="2:7" ht="12.75" customHeight="1" x14ac:dyDescent="0.2">
      <c r="B716" s="5"/>
      <c r="C716" s="5"/>
      <c r="D716" s="5"/>
      <c r="E716" s="5"/>
      <c r="F716" s="5"/>
      <c r="G716" s="5"/>
    </row>
    <row r="717" spans="2:7" ht="12.75" customHeight="1" x14ac:dyDescent="0.2">
      <c r="B717" s="5"/>
      <c r="C717" s="5"/>
      <c r="D717" s="5"/>
      <c r="E717" s="5"/>
      <c r="F717" s="5"/>
      <c r="G717" s="5"/>
    </row>
    <row r="718" spans="2:7" ht="12.75" customHeight="1" x14ac:dyDescent="0.2">
      <c r="B718" s="5"/>
      <c r="C718" s="5"/>
      <c r="D718" s="5"/>
      <c r="E718" s="5"/>
      <c r="F718" s="5"/>
      <c r="G718" s="5"/>
    </row>
    <row r="719" spans="2:7" ht="12.75" customHeight="1" x14ac:dyDescent="0.2">
      <c r="B719" s="5"/>
      <c r="C719" s="5"/>
      <c r="D719" s="5"/>
      <c r="E719" s="5"/>
      <c r="F719" s="5"/>
      <c r="G719" s="5"/>
    </row>
    <row r="720" spans="2:7" ht="12.75" customHeight="1" x14ac:dyDescent="0.2">
      <c r="B720" s="5"/>
      <c r="C720" s="5"/>
      <c r="D720" s="5"/>
      <c r="E720" s="5"/>
      <c r="F720" s="5"/>
      <c r="G720" s="5"/>
    </row>
    <row r="721" spans="2:7" ht="12.75" customHeight="1" x14ac:dyDescent="0.2">
      <c r="B721" s="5"/>
      <c r="C721" s="5"/>
      <c r="D721" s="5"/>
      <c r="E721" s="5"/>
      <c r="F721" s="5"/>
      <c r="G721" s="5"/>
    </row>
    <row r="722" spans="2:7" ht="12.75" customHeight="1" x14ac:dyDescent="0.2">
      <c r="B722" s="5"/>
      <c r="C722" s="5"/>
      <c r="D722" s="5"/>
      <c r="E722" s="5"/>
      <c r="F722" s="5"/>
      <c r="G722" s="5"/>
    </row>
    <row r="723" spans="2:7" ht="12.75" customHeight="1" x14ac:dyDescent="0.2">
      <c r="B723" s="5"/>
      <c r="C723" s="5"/>
      <c r="D723" s="5"/>
      <c r="E723" s="5"/>
      <c r="F723" s="5"/>
      <c r="G723" s="5"/>
    </row>
    <row r="724" spans="2:7" ht="12.75" customHeight="1" x14ac:dyDescent="0.2">
      <c r="B724" s="5"/>
      <c r="C724" s="5"/>
      <c r="D724" s="5"/>
      <c r="E724" s="5"/>
      <c r="F724" s="5"/>
      <c r="G724" s="5"/>
    </row>
    <row r="725" spans="2:7" ht="12.75" customHeight="1" x14ac:dyDescent="0.2">
      <c r="B725" s="5"/>
      <c r="C725" s="5"/>
      <c r="D725" s="5"/>
      <c r="E725" s="5"/>
      <c r="F725" s="5"/>
      <c r="G725" s="5"/>
    </row>
    <row r="726" spans="2:7" ht="12.75" customHeight="1" x14ac:dyDescent="0.2">
      <c r="B726" s="5"/>
      <c r="C726" s="5"/>
      <c r="D726" s="5"/>
      <c r="E726" s="5"/>
      <c r="F726" s="5"/>
      <c r="G726" s="5"/>
    </row>
    <row r="727" spans="2:7" ht="12.75" customHeight="1" x14ac:dyDescent="0.2">
      <c r="B727" s="5"/>
      <c r="C727" s="5"/>
      <c r="D727" s="5"/>
      <c r="E727" s="5"/>
      <c r="F727" s="5"/>
      <c r="G727" s="5"/>
    </row>
    <row r="728" spans="2:7" ht="12.75" customHeight="1" x14ac:dyDescent="0.2">
      <c r="B728" s="5"/>
      <c r="C728" s="5"/>
      <c r="D728" s="5"/>
      <c r="E728" s="5"/>
      <c r="F728" s="5"/>
      <c r="G728" s="5"/>
    </row>
    <row r="729" spans="2:7" ht="12.75" customHeight="1" x14ac:dyDescent="0.2">
      <c r="B729" s="5"/>
      <c r="C729" s="5"/>
      <c r="D729" s="5"/>
      <c r="E729" s="5"/>
      <c r="F729" s="5"/>
      <c r="G729" s="5"/>
    </row>
    <row r="730" spans="2:7" ht="12.75" customHeight="1" x14ac:dyDescent="0.2">
      <c r="B730" s="5"/>
      <c r="C730" s="5"/>
      <c r="D730" s="5"/>
      <c r="E730" s="5"/>
      <c r="F730" s="5"/>
      <c r="G730" s="5"/>
    </row>
    <row r="731" spans="2:7" ht="12.75" customHeight="1" x14ac:dyDescent="0.2">
      <c r="B731" s="5"/>
      <c r="C731" s="5"/>
      <c r="D731" s="5"/>
      <c r="E731" s="5"/>
      <c r="F731" s="5"/>
      <c r="G731" s="5"/>
    </row>
    <row r="732" spans="2:7" ht="12.75" customHeight="1" x14ac:dyDescent="0.2">
      <c r="B732" s="5"/>
      <c r="C732" s="5"/>
      <c r="D732" s="5"/>
      <c r="E732" s="5"/>
      <c r="F732" s="5"/>
      <c r="G732" s="5"/>
    </row>
    <row r="733" spans="2:7" ht="12.75" customHeight="1" x14ac:dyDescent="0.2">
      <c r="B733" s="5"/>
      <c r="C733" s="5"/>
      <c r="D733" s="5"/>
      <c r="E733" s="5"/>
      <c r="F733" s="5"/>
      <c r="G733" s="5"/>
    </row>
    <row r="734" spans="2:7" ht="12.75" customHeight="1" x14ac:dyDescent="0.2">
      <c r="B734" s="5"/>
      <c r="C734" s="5"/>
      <c r="D734" s="5"/>
      <c r="E734" s="5"/>
      <c r="F734" s="5"/>
      <c r="G734" s="5"/>
    </row>
    <row r="735" spans="2:7" ht="12.75" customHeight="1" x14ac:dyDescent="0.2">
      <c r="B735" s="5"/>
      <c r="C735" s="5"/>
      <c r="D735" s="5"/>
      <c r="E735" s="5"/>
      <c r="F735" s="5"/>
      <c r="G735" s="5"/>
    </row>
    <row r="736" spans="2:7" ht="12.75" customHeight="1" x14ac:dyDescent="0.2">
      <c r="B736" s="5"/>
      <c r="C736" s="5"/>
      <c r="D736" s="5"/>
      <c r="E736" s="5"/>
      <c r="F736" s="5"/>
      <c r="G736" s="5"/>
    </row>
    <row r="737" spans="2:7" ht="12.75" customHeight="1" x14ac:dyDescent="0.2">
      <c r="B737" s="5"/>
      <c r="C737" s="5"/>
      <c r="D737" s="5"/>
      <c r="E737" s="5"/>
      <c r="F737" s="5"/>
      <c r="G737" s="5"/>
    </row>
    <row r="738" spans="2:7" ht="12.75" customHeight="1" x14ac:dyDescent="0.2">
      <c r="B738" s="5"/>
      <c r="C738" s="5"/>
      <c r="D738" s="5"/>
      <c r="E738" s="5"/>
      <c r="F738" s="5"/>
      <c r="G738" s="5"/>
    </row>
    <row r="739" spans="2:7" ht="12.75" customHeight="1" x14ac:dyDescent="0.2">
      <c r="B739" s="5"/>
      <c r="C739" s="5"/>
      <c r="D739" s="5"/>
      <c r="E739" s="5"/>
      <c r="F739" s="5"/>
      <c r="G739" s="5"/>
    </row>
    <row r="740" spans="2:7" ht="12.75" customHeight="1" x14ac:dyDescent="0.2">
      <c r="B740" s="5"/>
      <c r="C740" s="5"/>
      <c r="D740" s="5"/>
      <c r="E740" s="5"/>
      <c r="F740" s="5"/>
      <c r="G740" s="5"/>
    </row>
    <row r="741" spans="2:7" ht="12.75" customHeight="1" x14ac:dyDescent="0.2">
      <c r="B741" s="5"/>
      <c r="C741" s="5"/>
      <c r="D741" s="5"/>
      <c r="E741" s="5"/>
      <c r="F741" s="5"/>
      <c r="G741" s="5"/>
    </row>
    <row r="742" spans="2:7" ht="12.75" customHeight="1" x14ac:dyDescent="0.2">
      <c r="B742" s="5"/>
      <c r="C742" s="5"/>
      <c r="D742" s="5"/>
      <c r="E742" s="5"/>
      <c r="F742" s="5"/>
      <c r="G742" s="5"/>
    </row>
    <row r="743" spans="2:7" ht="12.75" customHeight="1" x14ac:dyDescent="0.2">
      <c r="B743" s="5"/>
      <c r="C743" s="5"/>
      <c r="D743" s="5"/>
      <c r="E743" s="5"/>
      <c r="F743" s="5"/>
      <c r="G743" s="5"/>
    </row>
    <row r="744" spans="2:7" ht="12.75" customHeight="1" x14ac:dyDescent="0.2">
      <c r="B744" s="5"/>
      <c r="C744" s="5"/>
      <c r="D744" s="5"/>
      <c r="E744" s="5"/>
      <c r="F744" s="5"/>
      <c r="G744" s="5"/>
    </row>
    <row r="745" spans="2:7" ht="12.75" customHeight="1" x14ac:dyDescent="0.2">
      <c r="B745" s="5"/>
      <c r="C745" s="5"/>
      <c r="D745" s="5"/>
      <c r="E745" s="5"/>
      <c r="F745" s="5"/>
      <c r="G745" s="5"/>
    </row>
    <row r="746" spans="2:7" ht="12.75" customHeight="1" x14ac:dyDescent="0.2">
      <c r="B746" s="5"/>
      <c r="C746" s="5"/>
      <c r="D746" s="5"/>
      <c r="E746" s="5"/>
      <c r="F746" s="5"/>
      <c r="G746" s="5"/>
    </row>
    <row r="747" spans="2:7" ht="12.75" customHeight="1" x14ac:dyDescent="0.2">
      <c r="B747" s="5"/>
      <c r="C747" s="5"/>
      <c r="D747" s="5"/>
      <c r="E747" s="5"/>
      <c r="F747" s="5"/>
      <c r="G747" s="5"/>
    </row>
    <row r="748" spans="2:7" ht="12.75" customHeight="1" x14ac:dyDescent="0.2">
      <c r="B748" s="5"/>
      <c r="C748" s="5"/>
      <c r="D748" s="5"/>
      <c r="E748" s="5"/>
      <c r="F748" s="5"/>
      <c r="G748" s="5"/>
    </row>
    <row r="749" spans="2:7" ht="12.75" customHeight="1" x14ac:dyDescent="0.2">
      <c r="B749" s="5"/>
      <c r="C749" s="5"/>
      <c r="D749" s="5"/>
      <c r="E749" s="5"/>
      <c r="F749" s="5"/>
      <c r="G749" s="5"/>
    </row>
    <row r="750" spans="2:7" ht="12.75" customHeight="1" x14ac:dyDescent="0.2">
      <c r="B750" s="5"/>
      <c r="C750" s="5"/>
      <c r="D750" s="5"/>
      <c r="E750" s="5"/>
      <c r="F750" s="5"/>
      <c r="G750" s="5"/>
    </row>
    <row r="751" spans="2:7" ht="12.75" customHeight="1" x14ac:dyDescent="0.2">
      <c r="B751" s="5"/>
      <c r="C751" s="5"/>
      <c r="D751" s="5"/>
      <c r="E751" s="5"/>
      <c r="F751" s="5"/>
      <c r="G751" s="5"/>
    </row>
    <row r="752" spans="2:7" ht="12.75" customHeight="1" x14ac:dyDescent="0.2">
      <c r="B752" s="5"/>
      <c r="C752" s="5"/>
      <c r="D752" s="5"/>
      <c r="E752" s="5"/>
      <c r="F752" s="5"/>
      <c r="G752" s="5"/>
    </row>
    <row r="753" spans="2:7" ht="12.75" customHeight="1" x14ac:dyDescent="0.2">
      <c r="B753" s="5"/>
      <c r="C753" s="5"/>
      <c r="D753" s="5"/>
      <c r="E753" s="5"/>
      <c r="F753" s="5"/>
      <c r="G753" s="5"/>
    </row>
    <row r="754" spans="2:7" ht="12.75" customHeight="1" x14ac:dyDescent="0.2">
      <c r="B754" s="5"/>
      <c r="C754" s="5"/>
      <c r="D754" s="5"/>
      <c r="E754" s="5"/>
      <c r="F754" s="5"/>
      <c r="G754" s="5"/>
    </row>
    <row r="755" spans="2:7" ht="12.75" customHeight="1" x14ac:dyDescent="0.2">
      <c r="B755" s="5"/>
      <c r="C755" s="5"/>
      <c r="D755" s="5"/>
      <c r="E755" s="5"/>
      <c r="F755" s="5"/>
      <c r="G755" s="5"/>
    </row>
    <row r="756" spans="2:7" ht="12.75" customHeight="1" x14ac:dyDescent="0.2">
      <c r="B756" s="5"/>
      <c r="C756" s="5"/>
      <c r="D756" s="5"/>
      <c r="E756" s="5"/>
      <c r="F756" s="5"/>
      <c r="G756" s="5"/>
    </row>
    <row r="757" spans="2:7" ht="12.75" customHeight="1" x14ac:dyDescent="0.2">
      <c r="B757" s="5"/>
      <c r="C757" s="5"/>
      <c r="D757" s="5"/>
      <c r="E757" s="5"/>
      <c r="F757" s="5"/>
      <c r="G757" s="5"/>
    </row>
    <row r="758" spans="2:7" ht="12.75" customHeight="1" x14ac:dyDescent="0.2">
      <c r="B758" s="5"/>
      <c r="C758" s="5"/>
      <c r="D758" s="5"/>
      <c r="E758" s="5"/>
      <c r="F758" s="5"/>
      <c r="G758" s="5"/>
    </row>
    <row r="759" spans="2:7" ht="12.75" customHeight="1" x14ac:dyDescent="0.2">
      <c r="B759" s="5"/>
      <c r="C759" s="5"/>
      <c r="D759" s="5"/>
      <c r="E759" s="5"/>
      <c r="F759" s="5"/>
      <c r="G759" s="5"/>
    </row>
    <row r="760" spans="2:7" ht="12.75" customHeight="1" x14ac:dyDescent="0.2">
      <c r="B760" s="5"/>
      <c r="C760" s="5"/>
      <c r="D760" s="5"/>
      <c r="E760" s="5"/>
      <c r="F760" s="5"/>
      <c r="G760" s="5"/>
    </row>
    <row r="761" spans="2:7" ht="12.75" customHeight="1" x14ac:dyDescent="0.2">
      <c r="B761" s="5"/>
      <c r="C761" s="5"/>
      <c r="D761" s="5"/>
      <c r="E761" s="5"/>
      <c r="F761" s="5"/>
      <c r="G761" s="5"/>
    </row>
    <row r="762" spans="2:7" ht="12.75" customHeight="1" x14ac:dyDescent="0.2">
      <c r="B762" s="5"/>
      <c r="C762" s="5"/>
      <c r="D762" s="5"/>
      <c r="E762" s="5"/>
      <c r="F762" s="5"/>
      <c r="G762" s="5"/>
    </row>
    <row r="763" spans="2:7" ht="12.75" customHeight="1" x14ac:dyDescent="0.2">
      <c r="B763" s="5"/>
      <c r="C763" s="5"/>
      <c r="D763" s="5"/>
      <c r="E763" s="5"/>
      <c r="F763" s="5"/>
      <c r="G763" s="5"/>
    </row>
    <row r="764" spans="2:7" ht="12.75" customHeight="1" x14ac:dyDescent="0.2">
      <c r="B764" s="5"/>
      <c r="C764" s="5"/>
      <c r="D764" s="5"/>
      <c r="E764" s="5"/>
      <c r="F764" s="5"/>
      <c r="G764" s="5"/>
    </row>
    <row r="765" spans="2:7" ht="12.75" customHeight="1" x14ac:dyDescent="0.2">
      <c r="B765" s="5"/>
      <c r="C765" s="5"/>
      <c r="D765" s="5"/>
      <c r="E765" s="5"/>
      <c r="F765" s="5"/>
      <c r="G765" s="5"/>
    </row>
    <row r="766" spans="2:7" ht="12.75" customHeight="1" x14ac:dyDescent="0.2">
      <c r="B766" s="5"/>
      <c r="C766" s="5"/>
      <c r="D766" s="5"/>
      <c r="E766" s="5"/>
      <c r="F766" s="5"/>
      <c r="G766" s="5"/>
    </row>
    <row r="767" spans="2:7" ht="12.75" customHeight="1" x14ac:dyDescent="0.2">
      <c r="B767" s="5"/>
      <c r="C767" s="5"/>
      <c r="D767" s="5"/>
      <c r="E767" s="5"/>
      <c r="F767" s="5"/>
      <c r="G767" s="5"/>
    </row>
    <row r="768" spans="2:7" ht="12.75" customHeight="1" x14ac:dyDescent="0.2">
      <c r="B768" s="5"/>
      <c r="C768" s="5"/>
      <c r="D768" s="5"/>
      <c r="E768" s="5"/>
      <c r="F768" s="5"/>
      <c r="G768" s="5"/>
    </row>
    <row r="769" spans="2:7" ht="12.75" customHeight="1" x14ac:dyDescent="0.2">
      <c r="B769" s="5"/>
      <c r="C769" s="5"/>
      <c r="D769" s="5"/>
      <c r="E769" s="5"/>
      <c r="F769" s="5"/>
      <c r="G769" s="5"/>
    </row>
    <row r="770" spans="2:7" ht="12.75" customHeight="1" x14ac:dyDescent="0.2">
      <c r="B770" s="5"/>
      <c r="C770" s="5"/>
      <c r="D770" s="5"/>
      <c r="E770" s="5"/>
      <c r="F770" s="5"/>
      <c r="G770" s="5"/>
    </row>
    <row r="771" spans="2:7" ht="12.75" customHeight="1" x14ac:dyDescent="0.2">
      <c r="B771" s="5"/>
      <c r="C771" s="5"/>
      <c r="D771" s="5"/>
      <c r="E771" s="5"/>
      <c r="F771" s="5"/>
      <c r="G771" s="5"/>
    </row>
    <row r="772" spans="2:7" ht="12.75" customHeight="1" x14ac:dyDescent="0.2">
      <c r="B772" s="5"/>
      <c r="C772" s="5"/>
      <c r="D772" s="5"/>
      <c r="E772" s="5"/>
      <c r="F772" s="5"/>
      <c r="G772" s="5"/>
    </row>
    <row r="773" spans="2:7" ht="12.75" customHeight="1" x14ac:dyDescent="0.2">
      <c r="B773" s="5"/>
      <c r="C773" s="5"/>
      <c r="D773" s="5"/>
      <c r="E773" s="5"/>
      <c r="F773" s="5"/>
      <c r="G773" s="5"/>
    </row>
    <row r="774" spans="2:7" ht="12.75" customHeight="1" x14ac:dyDescent="0.2">
      <c r="B774" s="5"/>
      <c r="C774" s="5"/>
      <c r="D774" s="5"/>
      <c r="E774" s="5"/>
      <c r="F774" s="5"/>
      <c r="G774" s="5"/>
    </row>
    <row r="775" spans="2:7" ht="12.75" customHeight="1" x14ac:dyDescent="0.2">
      <c r="B775" s="5"/>
      <c r="C775" s="5"/>
      <c r="D775" s="5"/>
      <c r="E775" s="5"/>
      <c r="F775" s="5"/>
      <c r="G775" s="5"/>
    </row>
    <row r="776" spans="2:7" ht="12.75" customHeight="1" x14ac:dyDescent="0.2">
      <c r="B776" s="5"/>
      <c r="C776" s="5"/>
      <c r="D776" s="5"/>
      <c r="E776" s="5"/>
      <c r="F776" s="5"/>
      <c r="G776" s="5"/>
    </row>
    <row r="777" spans="2:7" ht="12.75" customHeight="1" x14ac:dyDescent="0.2">
      <c r="B777" s="5"/>
      <c r="C777" s="5"/>
      <c r="D777" s="5"/>
      <c r="E777" s="5"/>
      <c r="F777" s="5"/>
      <c r="G777" s="5"/>
    </row>
    <row r="778" spans="2:7" ht="12.75" customHeight="1" x14ac:dyDescent="0.2">
      <c r="B778" s="5"/>
      <c r="C778" s="5"/>
      <c r="D778" s="5"/>
      <c r="E778" s="5"/>
      <c r="F778" s="5"/>
      <c r="G778" s="5"/>
    </row>
    <row r="779" spans="2:7" ht="12.75" customHeight="1" x14ac:dyDescent="0.2">
      <c r="B779" s="5"/>
      <c r="C779" s="5"/>
      <c r="D779" s="5"/>
      <c r="E779" s="5"/>
      <c r="F779" s="5"/>
      <c r="G779" s="5"/>
    </row>
    <row r="780" spans="2:7" ht="12.75" customHeight="1" x14ac:dyDescent="0.2">
      <c r="B780" s="5"/>
      <c r="C780" s="5"/>
      <c r="D780" s="5"/>
      <c r="E780" s="5"/>
      <c r="F780" s="5"/>
      <c r="G780" s="5"/>
    </row>
    <row r="781" spans="2:7" ht="12.75" customHeight="1" x14ac:dyDescent="0.2">
      <c r="B781" s="5"/>
      <c r="C781" s="5"/>
      <c r="D781" s="5"/>
      <c r="E781" s="5"/>
      <c r="F781" s="5"/>
      <c r="G781" s="5"/>
    </row>
    <row r="782" spans="2:7" ht="12.75" customHeight="1" x14ac:dyDescent="0.2">
      <c r="B782" s="5"/>
      <c r="C782" s="5"/>
      <c r="D782" s="5"/>
      <c r="E782" s="5"/>
      <c r="F782" s="5"/>
      <c r="G782" s="5"/>
    </row>
    <row r="783" spans="2:7" ht="12.75" customHeight="1" x14ac:dyDescent="0.2">
      <c r="B783" s="5"/>
      <c r="C783" s="5"/>
      <c r="D783" s="5"/>
      <c r="E783" s="5"/>
      <c r="F783" s="5"/>
      <c r="G783" s="5"/>
    </row>
    <row r="784" spans="2:7" ht="12.75" customHeight="1" x14ac:dyDescent="0.2">
      <c r="B784" s="5"/>
      <c r="C784" s="5"/>
      <c r="D784" s="5"/>
      <c r="E784" s="5"/>
      <c r="F784" s="5"/>
      <c r="G784" s="5"/>
    </row>
    <row r="785" spans="2:7" ht="12.75" customHeight="1" x14ac:dyDescent="0.2">
      <c r="B785" s="5"/>
      <c r="C785" s="5"/>
      <c r="D785" s="5"/>
      <c r="E785" s="5"/>
      <c r="F785" s="5"/>
      <c r="G785" s="5"/>
    </row>
    <row r="786" spans="2:7" ht="12.75" customHeight="1" x14ac:dyDescent="0.2">
      <c r="B786" s="5"/>
      <c r="C786" s="5"/>
      <c r="D786" s="5"/>
      <c r="E786" s="5"/>
      <c r="F786" s="5"/>
      <c r="G786" s="5"/>
    </row>
    <row r="787" spans="2:7" ht="12.75" customHeight="1" x14ac:dyDescent="0.2">
      <c r="B787" s="5"/>
      <c r="C787" s="5"/>
      <c r="D787" s="5"/>
      <c r="E787" s="5"/>
      <c r="F787" s="5"/>
      <c r="G787" s="5"/>
    </row>
    <row r="788" spans="2:7" ht="12.75" customHeight="1" x14ac:dyDescent="0.2">
      <c r="B788" s="5"/>
      <c r="C788" s="5"/>
      <c r="D788" s="5"/>
      <c r="E788" s="5"/>
      <c r="F788" s="5"/>
      <c r="G788" s="5"/>
    </row>
    <row r="789" spans="2:7" ht="12.75" customHeight="1" x14ac:dyDescent="0.2">
      <c r="B789" s="5"/>
      <c r="C789" s="5"/>
      <c r="D789" s="5"/>
      <c r="E789" s="5"/>
      <c r="F789" s="5"/>
      <c r="G789" s="5"/>
    </row>
    <row r="790" spans="2:7" ht="12.75" customHeight="1" x14ac:dyDescent="0.2">
      <c r="B790" s="5"/>
      <c r="C790" s="5"/>
      <c r="D790" s="5"/>
      <c r="E790" s="5"/>
      <c r="F790" s="5"/>
      <c r="G790" s="5"/>
    </row>
    <row r="791" spans="2:7" ht="12.75" customHeight="1" x14ac:dyDescent="0.2">
      <c r="B791" s="5"/>
      <c r="C791" s="5"/>
      <c r="D791" s="5"/>
      <c r="E791" s="5"/>
      <c r="F791" s="5"/>
      <c r="G791" s="5"/>
    </row>
    <row r="792" spans="2:7" ht="12.75" customHeight="1" x14ac:dyDescent="0.2">
      <c r="B792" s="5"/>
      <c r="C792" s="5"/>
      <c r="D792" s="5"/>
      <c r="E792" s="5"/>
      <c r="F792" s="5"/>
      <c r="G792" s="5"/>
    </row>
    <row r="793" spans="2:7" ht="12.75" customHeight="1" x14ac:dyDescent="0.2">
      <c r="B793" s="5"/>
      <c r="C793" s="5"/>
      <c r="D793" s="5"/>
      <c r="E793" s="5"/>
      <c r="F793" s="5"/>
      <c r="G793" s="5"/>
    </row>
    <row r="794" spans="2:7" ht="12.75" customHeight="1" x14ac:dyDescent="0.2">
      <c r="B794" s="5"/>
      <c r="C794" s="5"/>
      <c r="D794" s="5"/>
      <c r="E794" s="5"/>
      <c r="F794" s="5"/>
      <c r="G794" s="5"/>
    </row>
    <row r="795" spans="2:7" ht="12.75" customHeight="1" x14ac:dyDescent="0.2">
      <c r="B795" s="5"/>
      <c r="C795" s="5"/>
      <c r="D795" s="5"/>
      <c r="E795" s="5"/>
      <c r="F795" s="5"/>
      <c r="G795" s="5"/>
    </row>
    <row r="796" spans="2:7" ht="12.75" customHeight="1" x14ac:dyDescent="0.2">
      <c r="B796" s="5"/>
      <c r="C796" s="5"/>
      <c r="D796" s="5"/>
      <c r="E796" s="5"/>
      <c r="F796" s="5"/>
      <c r="G796" s="5"/>
    </row>
    <row r="797" spans="2:7" ht="12.75" customHeight="1" x14ac:dyDescent="0.2">
      <c r="B797" s="5"/>
      <c r="C797" s="5"/>
      <c r="D797" s="5"/>
      <c r="E797" s="5"/>
      <c r="F797" s="5"/>
      <c r="G797" s="5"/>
    </row>
    <row r="798" spans="2:7" ht="12.75" customHeight="1" x14ac:dyDescent="0.2">
      <c r="B798" s="5"/>
      <c r="C798" s="5"/>
      <c r="D798" s="5"/>
      <c r="E798" s="5"/>
      <c r="F798" s="5"/>
      <c r="G798" s="5"/>
    </row>
    <row r="799" spans="2:7" ht="12.75" customHeight="1" x14ac:dyDescent="0.2">
      <c r="B799" s="5"/>
      <c r="C799" s="5"/>
      <c r="D799" s="5"/>
      <c r="E799" s="5"/>
      <c r="F799" s="5"/>
      <c r="G799" s="5"/>
    </row>
    <row r="800" spans="2:7" ht="12.75" customHeight="1" x14ac:dyDescent="0.2">
      <c r="B800" s="5"/>
      <c r="C800" s="5"/>
      <c r="D800" s="5"/>
      <c r="E800" s="5"/>
      <c r="F800" s="5"/>
      <c r="G800" s="5"/>
    </row>
    <row r="801" spans="2:7" ht="12.75" customHeight="1" x14ac:dyDescent="0.2">
      <c r="B801" s="5"/>
      <c r="C801" s="5"/>
      <c r="D801" s="5"/>
      <c r="E801" s="5"/>
      <c r="F801" s="5"/>
      <c r="G801" s="5"/>
    </row>
    <row r="802" spans="2:7" ht="12.75" customHeight="1" x14ac:dyDescent="0.2">
      <c r="B802" s="5"/>
      <c r="C802" s="5"/>
      <c r="D802" s="5"/>
      <c r="E802" s="5"/>
      <c r="F802" s="5"/>
      <c r="G802" s="5"/>
    </row>
    <row r="803" spans="2:7" ht="12.75" customHeight="1" x14ac:dyDescent="0.2">
      <c r="B803" s="5"/>
      <c r="C803" s="5"/>
      <c r="D803" s="5"/>
      <c r="E803" s="5"/>
      <c r="F803" s="5"/>
      <c r="G803" s="5"/>
    </row>
    <row r="804" spans="2:7" ht="12.75" customHeight="1" x14ac:dyDescent="0.2">
      <c r="B804" s="5"/>
      <c r="C804" s="5"/>
      <c r="D804" s="5"/>
      <c r="E804" s="5"/>
      <c r="F804" s="5"/>
      <c r="G804" s="5"/>
    </row>
    <row r="805" spans="2:7" ht="12.75" customHeight="1" x14ac:dyDescent="0.2">
      <c r="B805" s="5"/>
      <c r="C805" s="5"/>
      <c r="D805" s="5"/>
      <c r="E805" s="5"/>
      <c r="F805" s="5"/>
      <c r="G805" s="5"/>
    </row>
    <row r="806" spans="2:7" ht="12.75" customHeight="1" x14ac:dyDescent="0.2">
      <c r="B806" s="5"/>
      <c r="C806" s="5"/>
      <c r="D806" s="5"/>
      <c r="E806" s="5"/>
      <c r="F806" s="5"/>
      <c r="G806" s="5"/>
    </row>
    <row r="807" spans="2:7" ht="12.75" customHeight="1" x14ac:dyDescent="0.2">
      <c r="B807" s="5"/>
      <c r="C807" s="5"/>
      <c r="D807" s="5"/>
      <c r="E807" s="5"/>
      <c r="F807" s="5"/>
      <c r="G807" s="5"/>
    </row>
    <row r="808" spans="2:7" ht="12.75" customHeight="1" x14ac:dyDescent="0.2">
      <c r="B808" s="5"/>
      <c r="C808" s="5"/>
      <c r="D808" s="5"/>
      <c r="E808" s="5"/>
      <c r="F808" s="5"/>
      <c r="G808" s="5"/>
    </row>
    <row r="809" spans="2:7" ht="12.75" customHeight="1" x14ac:dyDescent="0.2">
      <c r="B809" s="5"/>
      <c r="C809" s="5"/>
      <c r="D809" s="5"/>
      <c r="E809" s="5"/>
      <c r="F809" s="5"/>
      <c r="G809" s="5"/>
    </row>
    <row r="810" spans="2:7" ht="12.75" customHeight="1" x14ac:dyDescent="0.2">
      <c r="B810" s="5"/>
      <c r="C810" s="5"/>
      <c r="D810" s="5"/>
      <c r="E810" s="5"/>
      <c r="F810" s="5"/>
      <c r="G810" s="5"/>
    </row>
    <row r="811" spans="2:7" ht="12.75" customHeight="1" x14ac:dyDescent="0.2">
      <c r="B811" s="5"/>
      <c r="C811" s="5"/>
      <c r="D811" s="5"/>
      <c r="E811" s="5"/>
      <c r="F811" s="5"/>
      <c r="G811" s="5"/>
    </row>
    <row r="812" spans="2:7" ht="12.75" customHeight="1" x14ac:dyDescent="0.2">
      <c r="B812" s="5"/>
      <c r="C812" s="5"/>
      <c r="D812" s="5"/>
      <c r="E812" s="5"/>
      <c r="F812" s="5"/>
      <c r="G812" s="5"/>
    </row>
    <row r="813" spans="2:7" ht="12.75" customHeight="1" x14ac:dyDescent="0.2">
      <c r="B813" s="5"/>
      <c r="C813" s="5"/>
      <c r="D813" s="5"/>
      <c r="E813" s="5"/>
      <c r="F813" s="5"/>
      <c r="G813" s="5"/>
    </row>
    <row r="814" spans="2:7" ht="12.75" customHeight="1" x14ac:dyDescent="0.2">
      <c r="B814" s="5"/>
      <c r="C814" s="5"/>
      <c r="D814" s="5"/>
      <c r="E814" s="5"/>
      <c r="F814" s="5"/>
      <c r="G814" s="5"/>
    </row>
    <row r="815" spans="2:7" ht="12.75" customHeight="1" x14ac:dyDescent="0.2">
      <c r="B815" s="5"/>
      <c r="C815" s="5"/>
      <c r="D815" s="5"/>
      <c r="E815" s="5"/>
      <c r="F815" s="5"/>
      <c r="G815" s="5"/>
    </row>
    <row r="816" spans="2:7" ht="12.75" customHeight="1" x14ac:dyDescent="0.2">
      <c r="B816" s="5"/>
      <c r="C816" s="5"/>
      <c r="D816" s="5"/>
      <c r="E816" s="5"/>
      <c r="F816" s="5"/>
      <c r="G816" s="5"/>
    </row>
    <row r="817" spans="2:7" ht="12.75" customHeight="1" x14ac:dyDescent="0.2">
      <c r="B817" s="5"/>
      <c r="C817" s="5"/>
      <c r="D817" s="5"/>
      <c r="E817" s="5"/>
      <c r="F817" s="5"/>
      <c r="G817" s="5"/>
    </row>
    <row r="818" spans="2:7" ht="12.75" customHeight="1" x14ac:dyDescent="0.2">
      <c r="B818" s="5"/>
      <c r="C818" s="5"/>
      <c r="D818" s="5"/>
      <c r="E818" s="5"/>
      <c r="F818" s="5"/>
      <c r="G818" s="5"/>
    </row>
    <row r="819" spans="2:7" ht="12.75" customHeight="1" x14ac:dyDescent="0.2">
      <c r="B819" s="5"/>
      <c r="C819" s="5"/>
      <c r="D819" s="5"/>
      <c r="E819" s="5"/>
      <c r="F819" s="5"/>
      <c r="G819" s="5"/>
    </row>
    <row r="820" spans="2:7" ht="12.75" customHeight="1" x14ac:dyDescent="0.2">
      <c r="B820" s="5"/>
      <c r="C820" s="5"/>
      <c r="D820" s="5"/>
      <c r="E820" s="5"/>
      <c r="F820" s="5"/>
      <c r="G820" s="5"/>
    </row>
    <row r="821" spans="2:7" ht="12.75" customHeight="1" x14ac:dyDescent="0.2">
      <c r="B821" s="5"/>
      <c r="C821" s="5"/>
      <c r="D821" s="5"/>
      <c r="E821" s="5"/>
      <c r="F821" s="5"/>
      <c r="G821" s="5"/>
    </row>
    <row r="822" spans="2:7" ht="12.75" customHeight="1" x14ac:dyDescent="0.2">
      <c r="B822" s="5"/>
      <c r="C822" s="5"/>
      <c r="D822" s="5"/>
      <c r="E822" s="5"/>
      <c r="F822" s="5"/>
      <c r="G822" s="5"/>
    </row>
    <row r="823" spans="2:7" ht="12.75" customHeight="1" x14ac:dyDescent="0.2">
      <c r="B823" s="5"/>
      <c r="C823" s="5"/>
      <c r="D823" s="5"/>
      <c r="E823" s="5"/>
      <c r="F823" s="5"/>
      <c r="G823" s="5"/>
    </row>
    <row r="824" spans="2:7" ht="12.75" customHeight="1" x14ac:dyDescent="0.2">
      <c r="B824" s="5"/>
      <c r="C824" s="5"/>
      <c r="D824" s="5"/>
      <c r="E824" s="5"/>
      <c r="F824" s="5"/>
      <c r="G824" s="5"/>
    </row>
    <row r="825" spans="2:7" ht="12.75" customHeight="1" x14ac:dyDescent="0.2">
      <c r="B825" s="5"/>
      <c r="C825" s="5"/>
      <c r="D825" s="5"/>
      <c r="E825" s="5"/>
      <c r="F825" s="5"/>
      <c r="G825" s="5"/>
    </row>
    <row r="826" spans="2:7" ht="12.75" customHeight="1" x14ac:dyDescent="0.2">
      <c r="B826" s="5"/>
      <c r="C826" s="5"/>
      <c r="D826" s="5"/>
      <c r="E826" s="5"/>
      <c r="F826" s="5"/>
      <c r="G826" s="5"/>
    </row>
    <row r="827" spans="2:7" ht="12.75" customHeight="1" x14ac:dyDescent="0.2">
      <c r="B827" s="5"/>
      <c r="C827" s="5"/>
      <c r="D827" s="5"/>
      <c r="E827" s="5"/>
      <c r="F827" s="5"/>
      <c r="G827" s="5"/>
    </row>
    <row r="828" spans="2:7" ht="12.75" customHeight="1" x14ac:dyDescent="0.2">
      <c r="B828" s="5"/>
      <c r="C828" s="5"/>
      <c r="D828" s="5"/>
      <c r="E828" s="5"/>
      <c r="F828" s="5"/>
      <c r="G828" s="5"/>
    </row>
    <row r="829" spans="2:7" ht="12.75" customHeight="1" x14ac:dyDescent="0.2">
      <c r="B829" s="5"/>
      <c r="C829" s="5"/>
      <c r="D829" s="5"/>
      <c r="E829" s="5"/>
      <c r="F829" s="5"/>
      <c r="G829" s="5"/>
    </row>
    <row r="830" spans="2:7" ht="12.75" customHeight="1" x14ac:dyDescent="0.2">
      <c r="B830" s="5"/>
      <c r="C830" s="5"/>
      <c r="D830" s="5"/>
      <c r="E830" s="5"/>
      <c r="F830" s="5"/>
      <c r="G830" s="5"/>
    </row>
    <row r="831" spans="2:7" ht="12.75" customHeight="1" x14ac:dyDescent="0.2">
      <c r="B831" s="5"/>
      <c r="C831" s="5"/>
      <c r="D831" s="5"/>
      <c r="E831" s="5"/>
      <c r="F831" s="5"/>
      <c r="G831" s="5"/>
    </row>
    <row r="832" spans="2:7" ht="12.75" customHeight="1" x14ac:dyDescent="0.2">
      <c r="B832" s="5"/>
      <c r="C832" s="5"/>
      <c r="D832" s="5"/>
      <c r="E832" s="5"/>
      <c r="F832" s="5"/>
      <c r="G832" s="5"/>
    </row>
    <row r="833" spans="2:7" ht="12.75" customHeight="1" x14ac:dyDescent="0.2">
      <c r="B833" s="5"/>
      <c r="C833" s="5"/>
      <c r="D833" s="5"/>
      <c r="E833" s="5"/>
      <c r="F833" s="5"/>
      <c r="G833" s="5"/>
    </row>
    <row r="834" spans="2:7" ht="12.75" customHeight="1" x14ac:dyDescent="0.2">
      <c r="B834" s="5"/>
      <c r="C834" s="5"/>
      <c r="D834" s="5"/>
      <c r="E834" s="5"/>
      <c r="F834" s="5"/>
      <c r="G834" s="5"/>
    </row>
    <row r="835" spans="2:7" ht="12.75" customHeight="1" x14ac:dyDescent="0.2">
      <c r="B835" s="5"/>
      <c r="C835" s="5"/>
      <c r="D835" s="5"/>
      <c r="E835" s="5"/>
      <c r="F835" s="5"/>
      <c r="G835" s="5"/>
    </row>
    <row r="836" spans="2:7" ht="12.75" customHeight="1" x14ac:dyDescent="0.2">
      <c r="B836" s="5"/>
      <c r="C836" s="5"/>
      <c r="D836" s="5"/>
      <c r="E836" s="5"/>
      <c r="F836" s="5"/>
      <c r="G836" s="5"/>
    </row>
    <row r="837" spans="2:7" ht="12.75" customHeight="1" x14ac:dyDescent="0.2">
      <c r="B837" s="5"/>
      <c r="C837" s="5"/>
      <c r="D837" s="5"/>
      <c r="E837" s="5"/>
      <c r="F837" s="5"/>
      <c r="G837" s="5"/>
    </row>
    <row r="838" spans="2:7" ht="12.75" customHeight="1" x14ac:dyDescent="0.2">
      <c r="B838" s="5"/>
      <c r="C838" s="5"/>
      <c r="D838" s="5"/>
      <c r="E838" s="5"/>
      <c r="F838" s="5"/>
      <c r="G838" s="5"/>
    </row>
    <row r="839" spans="2:7" ht="12.75" customHeight="1" x14ac:dyDescent="0.2">
      <c r="B839" s="5"/>
      <c r="C839" s="5"/>
      <c r="D839" s="5"/>
      <c r="E839" s="5"/>
      <c r="F839" s="5"/>
      <c r="G839" s="5"/>
    </row>
    <row r="840" spans="2:7" ht="12.75" customHeight="1" x14ac:dyDescent="0.2">
      <c r="B840" s="5"/>
      <c r="C840" s="5"/>
      <c r="D840" s="5"/>
      <c r="E840" s="5"/>
      <c r="F840" s="5"/>
      <c r="G840" s="5"/>
    </row>
    <row r="841" spans="2:7" ht="12.75" customHeight="1" x14ac:dyDescent="0.2">
      <c r="B841" s="5"/>
      <c r="C841" s="5"/>
      <c r="D841" s="5"/>
      <c r="E841" s="5"/>
      <c r="F841" s="5"/>
      <c r="G841" s="5"/>
    </row>
    <row r="842" spans="2:7" ht="12.75" customHeight="1" x14ac:dyDescent="0.2">
      <c r="B842" s="5"/>
      <c r="C842" s="5"/>
      <c r="D842" s="5"/>
      <c r="E842" s="5"/>
      <c r="F842" s="5"/>
      <c r="G842" s="5"/>
    </row>
    <row r="843" spans="2:7" ht="12.75" customHeight="1" x14ac:dyDescent="0.2">
      <c r="B843" s="5"/>
      <c r="C843" s="5"/>
      <c r="D843" s="5"/>
      <c r="E843" s="5"/>
      <c r="F843" s="5"/>
      <c r="G843" s="5"/>
    </row>
    <row r="844" spans="2:7" ht="12.75" customHeight="1" x14ac:dyDescent="0.2">
      <c r="B844" s="5"/>
      <c r="C844" s="5"/>
      <c r="D844" s="5"/>
      <c r="E844" s="5"/>
      <c r="F844" s="5"/>
      <c r="G844" s="5"/>
    </row>
    <row r="845" spans="2:7" ht="12.75" customHeight="1" x14ac:dyDescent="0.2">
      <c r="B845" s="5"/>
      <c r="C845" s="5"/>
      <c r="D845" s="5"/>
      <c r="E845" s="5"/>
      <c r="F845" s="5"/>
      <c r="G845" s="5"/>
    </row>
    <row r="846" spans="2:7" ht="12.75" customHeight="1" x14ac:dyDescent="0.2">
      <c r="B846" s="5"/>
      <c r="C846" s="5"/>
      <c r="D846" s="5"/>
      <c r="E846" s="5"/>
      <c r="F846" s="5"/>
      <c r="G846" s="5"/>
    </row>
    <row r="847" spans="2:7" ht="12.75" customHeight="1" x14ac:dyDescent="0.2">
      <c r="B847" s="5"/>
      <c r="C847" s="5"/>
      <c r="D847" s="5"/>
      <c r="E847" s="5"/>
      <c r="F847" s="5"/>
      <c r="G847" s="5"/>
    </row>
    <row r="848" spans="2:7" ht="12.75" customHeight="1" x14ac:dyDescent="0.2">
      <c r="B848" s="5"/>
      <c r="C848" s="5"/>
      <c r="D848" s="5"/>
      <c r="E848" s="5"/>
      <c r="F848" s="5"/>
      <c r="G848" s="5"/>
    </row>
    <row r="849" spans="2:7" ht="12.75" customHeight="1" x14ac:dyDescent="0.2">
      <c r="B849" s="5"/>
      <c r="C849" s="5"/>
      <c r="D849" s="5"/>
      <c r="E849" s="5"/>
      <c r="F849" s="5"/>
      <c r="G849" s="5"/>
    </row>
    <row r="850" spans="2:7" ht="12.75" customHeight="1" x14ac:dyDescent="0.2">
      <c r="B850" s="5"/>
      <c r="C850" s="5"/>
      <c r="D850" s="5"/>
      <c r="E850" s="5"/>
      <c r="F850" s="5"/>
      <c r="G850" s="5"/>
    </row>
    <row r="851" spans="2:7" ht="12.75" customHeight="1" x14ac:dyDescent="0.2">
      <c r="B851" s="5"/>
      <c r="C851" s="5"/>
      <c r="D851" s="5"/>
      <c r="E851" s="5"/>
      <c r="F851" s="5"/>
      <c r="G851" s="5"/>
    </row>
    <row r="852" spans="2:7" ht="12.75" customHeight="1" x14ac:dyDescent="0.2">
      <c r="B852" s="5"/>
      <c r="C852" s="5"/>
      <c r="D852" s="5"/>
      <c r="E852" s="5"/>
      <c r="F852" s="5"/>
      <c r="G852" s="5"/>
    </row>
    <row r="853" spans="2:7" ht="12.75" customHeight="1" x14ac:dyDescent="0.2">
      <c r="B853" s="5"/>
      <c r="C853" s="5"/>
      <c r="D853" s="5"/>
      <c r="E853" s="5"/>
      <c r="F853" s="5"/>
      <c r="G853" s="5"/>
    </row>
    <row r="854" spans="2:7" ht="12.75" customHeight="1" x14ac:dyDescent="0.2">
      <c r="B854" s="5"/>
      <c r="C854" s="5"/>
      <c r="D854" s="5"/>
      <c r="E854" s="5"/>
      <c r="F854" s="5"/>
      <c r="G854" s="5"/>
    </row>
    <row r="855" spans="2:7" ht="12.75" customHeight="1" x14ac:dyDescent="0.2">
      <c r="B855" s="5"/>
      <c r="C855" s="5"/>
      <c r="D855" s="5"/>
      <c r="E855" s="5"/>
      <c r="F855" s="5"/>
      <c r="G855" s="5"/>
    </row>
    <row r="856" spans="2:7" ht="12.75" customHeight="1" x14ac:dyDescent="0.2">
      <c r="B856" s="5"/>
      <c r="C856" s="5"/>
      <c r="D856" s="5"/>
      <c r="E856" s="5"/>
      <c r="F856" s="5"/>
      <c r="G856" s="5"/>
    </row>
    <row r="857" spans="2:7" ht="12.75" customHeight="1" x14ac:dyDescent="0.2">
      <c r="B857" s="5"/>
      <c r="C857" s="5"/>
      <c r="D857" s="5"/>
      <c r="E857" s="5"/>
      <c r="F857" s="5"/>
      <c r="G857" s="5"/>
    </row>
    <row r="858" spans="2:7" ht="12.75" customHeight="1" x14ac:dyDescent="0.2">
      <c r="B858" s="5"/>
      <c r="C858" s="5"/>
      <c r="D858" s="5"/>
      <c r="E858" s="5"/>
      <c r="F858" s="5"/>
      <c r="G858" s="5"/>
    </row>
    <row r="859" spans="2:7" ht="12.75" customHeight="1" x14ac:dyDescent="0.2">
      <c r="B859" s="5"/>
      <c r="C859" s="5"/>
      <c r="D859" s="5"/>
      <c r="E859" s="5"/>
      <c r="F859" s="5"/>
      <c r="G859" s="5"/>
    </row>
    <row r="860" spans="2:7" ht="12.75" customHeight="1" x14ac:dyDescent="0.2">
      <c r="B860" s="5"/>
      <c r="C860" s="5"/>
      <c r="D860" s="5"/>
      <c r="E860" s="5"/>
      <c r="F860" s="5"/>
      <c r="G860" s="5"/>
    </row>
    <row r="861" spans="2:7" ht="12.75" customHeight="1" x14ac:dyDescent="0.2">
      <c r="B861" s="5"/>
      <c r="C861" s="5"/>
      <c r="D861" s="5"/>
      <c r="E861" s="5"/>
      <c r="F861" s="5"/>
      <c r="G861" s="5"/>
    </row>
    <row r="862" spans="2:7" ht="12.75" customHeight="1" x14ac:dyDescent="0.2">
      <c r="B862" s="5"/>
      <c r="C862" s="5"/>
      <c r="D862" s="5"/>
      <c r="E862" s="5"/>
      <c r="F862" s="5"/>
      <c r="G862" s="5"/>
    </row>
    <row r="863" spans="2:7" ht="12.75" customHeight="1" x14ac:dyDescent="0.2">
      <c r="B863" s="5"/>
      <c r="C863" s="5"/>
      <c r="D863" s="5"/>
      <c r="E863" s="5"/>
      <c r="F863" s="5"/>
      <c r="G863" s="5"/>
    </row>
    <row r="864" spans="2:7" ht="12.75" customHeight="1" x14ac:dyDescent="0.2">
      <c r="B864" s="5"/>
      <c r="C864" s="5"/>
      <c r="D864" s="5"/>
      <c r="E864" s="5"/>
      <c r="F864" s="5"/>
      <c r="G864" s="5"/>
    </row>
    <row r="865" spans="2:7" ht="12.75" customHeight="1" x14ac:dyDescent="0.2">
      <c r="B865" s="5"/>
      <c r="C865" s="5"/>
      <c r="D865" s="5"/>
      <c r="E865" s="5"/>
      <c r="F865" s="5"/>
      <c r="G865" s="5"/>
    </row>
    <row r="866" spans="2:7" ht="12.75" customHeight="1" x14ac:dyDescent="0.2">
      <c r="B866" s="5"/>
      <c r="C866" s="5"/>
      <c r="D866" s="5"/>
      <c r="E866" s="5"/>
      <c r="F866" s="5"/>
      <c r="G866" s="5"/>
    </row>
    <row r="867" spans="2:7" ht="12.75" customHeight="1" x14ac:dyDescent="0.2">
      <c r="B867" s="5"/>
      <c r="C867" s="5"/>
      <c r="D867" s="5"/>
      <c r="E867" s="5"/>
      <c r="F867" s="5"/>
      <c r="G867" s="5"/>
    </row>
    <row r="868" spans="2:7" ht="12.75" customHeight="1" x14ac:dyDescent="0.2">
      <c r="B868" s="5"/>
      <c r="C868" s="5"/>
      <c r="D868" s="5"/>
      <c r="E868" s="5"/>
      <c r="F868" s="5"/>
      <c r="G868" s="5"/>
    </row>
    <row r="869" spans="2:7" ht="12.75" customHeight="1" x14ac:dyDescent="0.2">
      <c r="B869" s="5"/>
      <c r="C869" s="5"/>
      <c r="D869" s="5"/>
      <c r="E869" s="5"/>
      <c r="F869" s="5"/>
      <c r="G869" s="5"/>
    </row>
    <row r="870" spans="2:7" ht="12.75" customHeight="1" x14ac:dyDescent="0.2">
      <c r="B870" s="5"/>
      <c r="C870" s="5"/>
      <c r="D870" s="5"/>
      <c r="E870" s="5"/>
      <c r="F870" s="5"/>
      <c r="G870" s="5"/>
    </row>
    <row r="871" spans="2:7" ht="12.75" customHeight="1" x14ac:dyDescent="0.2">
      <c r="B871" s="5"/>
      <c r="C871" s="5"/>
      <c r="D871" s="5"/>
      <c r="E871" s="5"/>
      <c r="F871" s="5"/>
      <c r="G871" s="5"/>
    </row>
    <row r="872" spans="2:7" ht="12.75" customHeight="1" x14ac:dyDescent="0.2">
      <c r="B872" s="5"/>
      <c r="C872" s="5"/>
      <c r="D872" s="5"/>
      <c r="E872" s="5"/>
      <c r="F872" s="5"/>
      <c r="G872" s="5"/>
    </row>
    <row r="873" spans="2:7" ht="12.75" customHeight="1" x14ac:dyDescent="0.2">
      <c r="B873" s="5"/>
      <c r="C873" s="5"/>
      <c r="D873" s="5"/>
      <c r="E873" s="5"/>
      <c r="F873" s="5"/>
      <c r="G873" s="5"/>
    </row>
    <row r="874" spans="2:7" ht="12.75" customHeight="1" x14ac:dyDescent="0.2">
      <c r="B874" s="5"/>
      <c r="C874" s="5"/>
      <c r="D874" s="5"/>
      <c r="E874" s="5"/>
      <c r="F874" s="5"/>
      <c r="G874" s="5"/>
    </row>
    <row r="875" spans="2:7" ht="12.75" customHeight="1" x14ac:dyDescent="0.2">
      <c r="B875" s="5"/>
      <c r="C875" s="5"/>
      <c r="D875" s="5"/>
      <c r="E875" s="5"/>
      <c r="F875" s="5"/>
      <c r="G875" s="5"/>
    </row>
    <row r="876" spans="2:7" ht="12.75" customHeight="1" x14ac:dyDescent="0.2">
      <c r="B876" s="5"/>
      <c r="C876" s="5"/>
      <c r="D876" s="5"/>
      <c r="E876" s="5"/>
      <c r="F876" s="5"/>
      <c r="G876" s="5"/>
    </row>
    <row r="877" spans="2:7" ht="12.75" customHeight="1" x14ac:dyDescent="0.2">
      <c r="B877" s="5"/>
      <c r="C877" s="5"/>
      <c r="D877" s="5"/>
      <c r="E877" s="5"/>
      <c r="F877" s="5"/>
      <c r="G877" s="5"/>
    </row>
    <row r="878" spans="2:7" ht="12.75" customHeight="1" x14ac:dyDescent="0.2">
      <c r="B878" s="5"/>
      <c r="C878" s="5"/>
      <c r="D878" s="5"/>
      <c r="E878" s="5"/>
      <c r="F878" s="5"/>
      <c r="G878" s="5"/>
    </row>
    <row r="879" spans="2:7" ht="12.75" customHeight="1" x14ac:dyDescent="0.2">
      <c r="B879" s="5"/>
      <c r="C879" s="5"/>
      <c r="D879" s="5"/>
      <c r="E879" s="5"/>
      <c r="F879" s="5"/>
      <c r="G879" s="5"/>
    </row>
    <row r="880" spans="2:7" ht="12.75" customHeight="1" x14ac:dyDescent="0.2">
      <c r="B880" s="5"/>
      <c r="C880" s="5"/>
      <c r="D880" s="5"/>
      <c r="E880" s="5"/>
      <c r="F880" s="5"/>
      <c r="G880" s="5"/>
    </row>
    <row r="881" spans="2:7" ht="12.75" customHeight="1" x14ac:dyDescent="0.2">
      <c r="B881" s="5"/>
      <c r="C881" s="5"/>
      <c r="D881" s="5"/>
      <c r="E881" s="5"/>
      <c r="F881" s="5"/>
      <c r="G881" s="5"/>
    </row>
    <row r="882" spans="2:7" ht="12.75" customHeight="1" x14ac:dyDescent="0.2">
      <c r="B882" s="5"/>
      <c r="C882" s="5"/>
      <c r="D882" s="5"/>
      <c r="E882" s="5"/>
      <c r="F882" s="5"/>
      <c r="G882" s="5"/>
    </row>
    <row r="883" spans="2:7" ht="12.75" customHeight="1" x14ac:dyDescent="0.2">
      <c r="B883" s="5"/>
      <c r="C883" s="5"/>
      <c r="D883" s="5"/>
      <c r="E883" s="5"/>
      <c r="F883" s="5"/>
      <c r="G883" s="5"/>
    </row>
    <row r="884" spans="2:7" ht="12.75" customHeight="1" x14ac:dyDescent="0.2">
      <c r="B884" s="5"/>
      <c r="C884" s="5"/>
      <c r="D884" s="5"/>
      <c r="E884" s="5"/>
      <c r="F884" s="5"/>
      <c r="G884" s="5"/>
    </row>
    <row r="885" spans="2:7" ht="12.75" customHeight="1" x14ac:dyDescent="0.2">
      <c r="B885" s="5"/>
      <c r="C885" s="5"/>
      <c r="D885" s="5"/>
      <c r="E885" s="5"/>
      <c r="F885" s="5"/>
      <c r="G885" s="5"/>
    </row>
    <row r="886" spans="2:7" ht="12.75" customHeight="1" x14ac:dyDescent="0.2">
      <c r="B886" s="5"/>
      <c r="C886" s="5"/>
      <c r="D886" s="5"/>
      <c r="E886" s="5"/>
      <c r="F886" s="5"/>
      <c r="G886" s="5"/>
    </row>
    <row r="887" spans="2:7" ht="12.75" customHeight="1" x14ac:dyDescent="0.2">
      <c r="B887" s="5"/>
      <c r="C887" s="5"/>
      <c r="D887" s="5"/>
      <c r="E887" s="5"/>
      <c r="F887" s="5"/>
      <c r="G887" s="5"/>
    </row>
    <row r="888" spans="2:7" ht="12.75" customHeight="1" x14ac:dyDescent="0.2">
      <c r="B888" s="5"/>
      <c r="C888" s="5"/>
      <c r="D888" s="5"/>
      <c r="E888" s="5"/>
      <c r="F888" s="5"/>
      <c r="G888" s="5"/>
    </row>
    <row r="889" spans="2:7" ht="12.75" customHeight="1" x14ac:dyDescent="0.2">
      <c r="B889" s="5"/>
      <c r="C889" s="5"/>
      <c r="D889" s="5"/>
      <c r="E889" s="5"/>
      <c r="F889" s="5"/>
      <c r="G889" s="5"/>
    </row>
    <row r="890" spans="2:7" ht="12.75" customHeight="1" x14ac:dyDescent="0.2">
      <c r="B890" s="5"/>
      <c r="C890" s="5"/>
      <c r="D890" s="5"/>
      <c r="E890" s="5"/>
      <c r="F890" s="5"/>
      <c r="G890" s="5"/>
    </row>
    <row r="891" spans="2:7" ht="12.75" customHeight="1" x14ac:dyDescent="0.2">
      <c r="B891" s="5"/>
      <c r="C891" s="5"/>
      <c r="D891" s="5"/>
      <c r="E891" s="5"/>
      <c r="F891" s="5"/>
      <c r="G891" s="5"/>
    </row>
    <row r="892" spans="2:7" ht="12.75" customHeight="1" x14ac:dyDescent="0.2">
      <c r="B892" s="5"/>
      <c r="C892" s="5"/>
      <c r="D892" s="5"/>
      <c r="E892" s="5"/>
      <c r="F892" s="5"/>
      <c r="G892" s="5"/>
    </row>
    <row r="893" spans="2:7" ht="12.75" customHeight="1" x14ac:dyDescent="0.2">
      <c r="B893" s="5"/>
      <c r="C893" s="5"/>
      <c r="D893" s="5"/>
      <c r="E893" s="5"/>
      <c r="F893" s="5"/>
      <c r="G893" s="5"/>
    </row>
    <row r="894" spans="2:7" ht="12.75" customHeight="1" x14ac:dyDescent="0.2">
      <c r="B894" s="5"/>
      <c r="C894" s="5"/>
      <c r="D894" s="5"/>
      <c r="E894" s="5"/>
      <c r="F894" s="5"/>
      <c r="G894" s="5"/>
    </row>
    <row r="895" spans="2:7" ht="12.75" customHeight="1" x14ac:dyDescent="0.2">
      <c r="B895" s="5"/>
      <c r="C895" s="5"/>
      <c r="D895" s="5"/>
      <c r="E895" s="5"/>
      <c r="F895" s="5"/>
      <c r="G895" s="5"/>
    </row>
    <row r="896" spans="2:7" ht="12.75" customHeight="1" x14ac:dyDescent="0.2">
      <c r="B896" s="5"/>
      <c r="C896" s="5"/>
      <c r="D896" s="5"/>
      <c r="E896" s="5"/>
      <c r="F896" s="5"/>
      <c r="G896" s="5"/>
    </row>
    <row r="897" spans="2:7" ht="12.75" customHeight="1" x14ac:dyDescent="0.2">
      <c r="B897" s="5"/>
      <c r="C897" s="5"/>
      <c r="D897" s="5"/>
      <c r="E897" s="5"/>
      <c r="F897" s="5"/>
      <c r="G897" s="5"/>
    </row>
    <row r="898" spans="2:7" ht="12.75" customHeight="1" x14ac:dyDescent="0.2">
      <c r="B898" s="5"/>
      <c r="C898" s="5"/>
      <c r="D898" s="5"/>
      <c r="E898" s="5"/>
      <c r="F898" s="5"/>
      <c r="G898" s="5"/>
    </row>
    <row r="899" spans="2:7" ht="12.75" customHeight="1" x14ac:dyDescent="0.2">
      <c r="B899" s="5"/>
      <c r="C899" s="5"/>
      <c r="D899" s="5"/>
      <c r="E899" s="5"/>
      <c r="F899" s="5"/>
      <c r="G899" s="5"/>
    </row>
    <row r="900" spans="2:7" ht="12.75" customHeight="1" x14ac:dyDescent="0.2">
      <c r="B900" s="5"/>
      <c r="C900" s="5"/>
      <c r="D900" s="5"/>
      <c r="E900" s="5"/>
      <c r="F900" s="5"/>
      <c r="G900" s="5"/>
    </row>
    <row r="901" spans="2:7" ht="12.75" customHeight="1" x14ac:dyDescent="0.2">
      <c r="B901" s="5"/>
      <c r="C901" s="5"/>
      <c r="D901" s="5"/>
      <c r="E901" s="5"/>
      <c r="F901" s="5"/>
      <c r="G901" s="5"/>
    </row>
    <row r="902" spans="2:7" ht="12.75" customHeight="1" x14ac:dyDescent="0.2">
      <c r="B902" s="5"/>
      <c r="C902" s="5"/>
      <c r="D902" s="5"/>
      <c r="E902" s="5"/>
      <c r="F902" s="5"/>
      <c r="G902" s="5"/>
    </row>
    <row r="903" spans="2:7" ht="12.75" customHeight="1" x14ac:dyDescent="0.2">
      <c r="B903" s="5"/>
      <c r="C903" s="5"/>
      <c r="D903" s="5"/>
      <c r="E903" s="5"/>
      <c r="F903" s="5"/>
      <c r="G903" s="5"/>
    </row>
    <row r="904" spans="2:7" ht="12.75" customHeight="1" x14ac:dyDescent="0.2">
      <c r="B904" s="5"/>
      <c r="C904" s="5"/>
      <c r="D904" s="5"/>
      <c r="E904" s="5"/>
      <c r="F904" s="5"/>
      <c r="G904" s="5"/>
    </row>
    <row r="905" spans="2:7" ht="12.75" customHeight="1" x14ac:dyDescent="0.2">
      <c r="B905" s="5"/>
      <c r="C905" s="5"/>
      <c r="D905" s="5"/>
      <c r="E905" s="5"/>
      <c r="F905" s="5"/>
      <c r="G905" s="5"/>
    </row>
    <row r="906" spans="2:7" ht="12.75" customHeight="1" x14ac:dyDescent="0.2">
      <c r="B906" s="5"/>
      <c r="C906" s="5"/>
      <c r="D906" s="5"/>
      <c r="E906" s="5"/>
      <c r="F906" s="5"/>
      <c r="G906" s="5"/>
    </row>
    <row r="907" spans="2:7" ht="12.75" customHeight="1" x14ac:dyDescent="0.2">
      <c r="B907" s="5"/>
      <c r="C907" s="5"/>
      <c r="D907" s="5"/>
      <c r="E907" s="5"/>
      <c r="F907" s="5"/>
      <c r="G907" s="5"/>
    </row>
    <row r="908" spans="2:7" ht="12.75" customHeight="1" x14ac:dyDescent="0.2">
      <c r="B908" s="5"/>
      <c r="C908" s="5"/>
      <c r="D908" s="5"/>
      <c r="E908" s="5"/>
      <c r="F908" s="5"/>
      <c r="G908" s="5"/>
    </row>
    <row r="909" spans="2:7" ht="12.75" customHeight="1" x14ac:dyDescent="0.2">
      <c r="B909" s="5"/>
      <c r="C909" s="5"/>
      <c r="D909" s="5"/>
      <c r="E909" s="5"/>
      <c r="F909" s="5"/>
      <c r="G909" s="5"/>
    </row>
    <row r="910" spans="2:7" ht="12.75" customHeight="1" x14ac:dyDescent="0.2">
      <c r="B910" s="5"/>
      <c r="C910" s="5"/>
      <c r="D910" s="5"/>
      <c r="E910" s="5"/>
      <c r="F910" s="5"/>
      <c r="G910" s="5"/>
    </row>
    <row r="911" spans="2:7" ht="12.75" customHeight="1" x14ac:dyDescent="0.2">
      <c r="B911" s="5"/>
      <c r="C911" s="5"/>
      <c r="D911" s="5"/>
      <c r="E911" s="5"/>
      <c r="F911" s="5"/>
      <c r="G911" s="5"/>
    </row>
    <row r="912" spans="2:7" ht="12.75" customHeight="1" x14ac:dyDescent="0.2">
      <c r="B912" s="5"/>
      <c r="C912" s="5"/>
      <c r="D912" s="5"/>
      <c r="E912" s="5"/>
      <c r="F912" s="5"/>
      <c r="G912" s="5"/>
    </row>
    <row r="913" spans="2:7" ht="12.75" customHeight="1" x14ac:dyDescent="0.2">
      <c r="B913" s="5"/>
      <c r="C913" s="5"/>
      <c r="D913" s="5"/>
      <c r="E913" s="5"/>
      <c r="F913" s="5"/>
      <c r="G913" s="5"/>
    </row>
    <row r="914" spans="2:7" ht="12.75" customHeight="1" x14ac:dyDescent="0.2">
      <c r="B914" s="5"/>
      <c r="C914" s="5"/>
      <c r="D914" s="5"/>
      <c r="E914" s="5"/>
      <c r="F914" s="5"/>
      <c r="G914" s="5"/>
    </row>
    <row r="915" spans="2:7" ht="12.75" customHeight="1" x14ac:dyDescent="0.2">
      <c r="B915" s="5"/>
      <c r="C915" s="5"/>
      <c r="D915" s="5"/>
      <c r="E915" s="5"/>
      <c r="F915" s="5"/>
      <c r="G915" s="5"/>
    </row>
    <row r="916" spans="2:7" ht="12.75" customHeight="1" x14ac:dyDescent="0.2">
      <c r="B916" s="5"/>
      <c r="C916" s="5"/>
      <c r="D916" s="5"/>
      <c r="E916" s="5"/>
      <c r="F916" s="5"/>
      <c r="G916" s="5"/>
    </row>
    <row r="917" spans="2:7" ht="12.75" customHeight="1" x14ac:dyDescent="0.2">
      <c r="B917" s="5"/>
      <c r="C917" s="5"/>
      <c r="D917" s="5"/>
      <c r="E917" s="5"/>
      <c r="F917" s="5"/>
      <c r="G917" s="5"/>
    </row>
    <row r="918" spans="2:7" ht="12.75" customHeight="1" x14ac:dyDescent="0.2">
      <c r="B918" s="5"/>
      <c r="C918" s="5"/>
      <c r="D918" s="5"/>
      <c r="E918" s="5"/>
      <c r="F918" s="5"/>
      <c r="G918" s="5"/>
    </row>
    <row r="919" spans="2:7" ht="12.75" customHeight="1" x14ac:dyDescent="0.2">
      <c r="B919" s="5"/>
      <c r="C919" s="5"/>
      <c r="D919" s="5"/>
      <c r="E919" s="5"/>
      <c r="F919" s="5"/>
      <c r="G919" s="5"/>
    </row>
    <row r="920" spans="2:7" ht="12.75" customHeight="1" x14ac:dyDescent="0.2">
      <c r="B920" s="5"/>
      <c r="C920" s="5"/>
      <c r="D920" s="5"/>
      <c r="E920" s="5"/>
      <c r="F920" s="5"/>
      <c r="G920" s="5"/>
    </row>
    <row r="921" spans="2:7" ht="12.75" customHeight="1" x14ac:dyDescent="0.2">
      <c r="B921" s="5"/>
      <c r="C921" s="5"/>
      <c r="D921" s="5"/>
      <c r="E921" s="5"/>
      <c r="F921" s="5"/>
      <c r="G921" s="5"/>
    </row>
    <row r="922" spans="2:7" ht="12.75" customHeight="1" x14ac:dyDescent="0.2">
      <c r="B922" s="5"/>
      <c r="C922" s="5"/>
      <c r="D922" s="5"/>
      <c r="E922" s="5"/>
      <c r="F922" s="5"/>
      <c r="G922" s="5"/>
    </row>
    <row r="923" spans="2:7" ht="12.75" customHeight="1" x14ac:dyDescent="0.2">
      <c r="B923" s="5"/>
      <c r="C923" s="5"/>
      <c r="D923" s="5"/>
      <c r="E923" s="5"/>
      <c r="F923" s="5"/>
      <c r="G923" s="5"/>
    </row>
    <row r="924" spans="2:7" ht="12.75" customHeight="1" x14ac:dyDescent="0.2">
      <c r="B924" s="5"/>
      <c r="C924" s="5"/>
      <c r="D924" s="5"/>
      <c r="E924" s="5"/>
      <c r="F924" s="5"/>
      <c r="G924" s="5"/>
    </row>
    <row r="925" spans="2:7" ht="12.75" customHeight="1" x14ac:dyDescent="0.2">
      <c r="B925" s="5"/>
      <c r="C925" s="5"/>
      <c r="D925" s="5"/>
      <c r="E925" s="5"/>
      <c r="F925" s="5"/>
      <c r="G925" s="5"/>
    </row>
    <row r="926" spans="2:7" ht="12.75" customHeight="1" x14ac:dyDescent="0.2">
      <c r="B926" s="5"/>
      <c r="C926" s="5"/>
      <c r="D926" s="5"/>
      <c r="E926" s="5"/>
      <c r="F926" s="5"/>
      <c r="G926" s="5"/>
    </row>
    <row r="927" spans="2:7" ht="12.75" customHeight="1" x14ac:dyDescent="0.2">
      <c r="B927" s="5"/>
      <c r="C927" s="5"/>
      <c r="D927" s="5"/>
      <c r="E927" s="5"/>
      <c r="F927" s="5"/>
      <c r="G927" s="5"/>
    </row>
    <row r="928" spans="2:7" ht="12.75" customHeight="1" x14ac:dyDescent="0.2">
      <c r="B928" s="5"/>
      <c r="C928" s="5"/>
      <c r="D928" s="5"/>
      <c r="E928" s="5"/>
      <c r="F928" s="5"/>
      <c r="G928" s="5"/>
    </row>
    <row r="929" spans="2:7" ht="12.75" customHeight="1" x14ac:dyDescent="0.2">
      <c r="B929" s="5"/>
      <c r="C929" s="5"/>
      <c r="D929" s="5"/>
      <c r="E929" s="5"/>
      <c r="F929" s="5"/>
      <c r="G929" s="5"/>
    </row>
    <row r="930" spans="2:7" ht="12.75" customHeight="1" x14ac:dyDescent="0.2">
      <c r="B930" s="5"/>
      <c r="C930" s="5"/>
      <c r="D930" s="5"/>
      <c r="E930" s="5"/>
      <c r="F930" s="5"/>
      <c r="G930" s="5"/>
    </row>
    <row r="931" spans="2:7" ht="12.75" customHeight="1" x14ac:dyDescent="0.2">
      <c r="B931" s="5"/>
      <c r="C931" s="5"/>
      <c r="D931" s="5"/>
      <c r="E931" s="5"/>
      <c r="F931" s="5"/>
      <c r="G931" s="5"/>
    </row>
    <row r="932" spans="2:7" ht="12.75" customHeight="1" x14ac:dyDescent="0.2">
      <c r="B932" s="5"/>
      <c r="C932" s="5"/>
      <c r="D932" s="5"/>
      <c r="E932" s="5"/>
      <c r="F932" s="5"/>
      <c r="G932" s="5"/>
    </row>
    <row r="933" spans="2:7" ht="12.75" customHeight="1" x14ac:dyDescent="0.2">
      <c r="B933" s="5"/>
      <c r="C933" s="5"/>
      <c r="D933" s="5"/>
      <c r="E933" s="5"/>
      <c r="F933" s="5"/>
      <c r="G933" s="5"/>
    </row>
    <row r="934" spans="2:7" ht="12.75" customHeight="1" x14ac:dyDescent="0.2">
      <c r="B934" s="5"/>
      <c r="C934" s="5"/>
      <c r="D934" s="5"/>
      <c r="E934" s="5"/>
      <c r="F934" s="5"/>
      <c r="G934" s="5"/>
    </row>
    <row r="935" spans="2:7" ht="12.75" customHeight="1" x14ac:dyDescent="0.2">
      <c r="B935" s="5"/>
      <c r="C935" s="5"/>
      <c r="D935" s="5"/>
      <c r="E935" s="5"/>
      <c r="F935" s="5"/>
      <c r="G935" s="5"/>
    </row>
    <row r="936" spans="2:7" ht="12.75" customHeight="1" x14ac:dyDescent="0.2">
      <c r="B936" s="5"/>
      <c r="C936" s="5"/>
      <c r="D936" s="5"/>
      <c r="E936" s="5"/>
      <c r="F936" s="5"/>
      <c r="G936" s="5"/>
    </row>
    <row r="937" spans="2:7" ht="12.75" customHeight="1" x14ac:dyDescent="0.2">
      <c r="B937" s="5"/>
      <c r="C937" s="5"/>
      <c r="D937" s="5"/>
      <c r="E937" s="5"/>
      <c r="F937" s="5"/>
      <c r="G937" s="5"/>
    </row>
    <row r="938" spans="2:7" ht="12.75" customHeight="1" x14ac:dyDescent="0.2">
      <c r="B938" s="5"/>
      <c r="C938" s="5"/>
      <c r="D938" s="5"/>
      <c r="E938" s="5"/>
      <c r="F938" s="5"/>
      <c r="G938" s="5"/>
    </row>
    <row r="939" spans="2:7" ht="12.75" customHeight="1" x14ac:dyDescent="0.2">
      <c r="B939" s="5"/>
      <c r="C939" s="5"/>
      <c r="D939" s="5"/>
      <c r="E939" s="5"/>
      <c r="F939" s="5"/>
      <c r="G939" s="5"/>
    </row>
    <row r="940" spans="2:7" ht="12.75" customHeight="1" x14ac:dyDescent="0.2">
      <c r="B940" s="5"/>
      <c r="C940" s="5"/>
      <c r="D940" s="5"/>
      <c r="E940" s="5"/>
      <c r="F940" s="5"/>
      <c r="G940" s="5"/>
    </row>
    <row r="941" spans="2:7" ht="12.75" customHeight="1" x14ac:dyDescent="0.2">
      <c r="B941" s="5"/>
      <c r="C941" s="5"/>
      <c r="D941" s="5"/>
      <c r="E941" s="5"/>
      <c r="F941" s="5"/>
      <c r="G941" s="5"/>
    </row>
    <row r="942" spans="2:7" ht="12.75" customHeight="1" x14ac:dyDescent="0.2">
      <c r="B942" s="5"/>
      <c r="C942" s="5"/>
      <c r="D942" s="5"/>
      <c r="E942" s="5"/>
      <c r="F942" s="5"/>
      <c r="G942" s="5"/>
    </row>
    <row r="943" spans="2:7" ht="12.75" customHeight="1" x14ac:dyDescent="0.2">
      <c r="B943" s="5"/>
      <c r="C943" s="5"/>
      <c r="D943" s="5"/>
      <c r="E943" s="5"/>
      <c r="F943" s="5"/>
      <c r="G943" s="5"/>
    </row>
    <row r="944" spans="2:7" ht="12.75" customHeight="1" x14ac:dyDescent="0.2">
      <c r="B944" s="5"/>
      <c r="C944" s="5"/>
      <c r="D944" s="5"/>
      <c r="E944" s="5"/>
      <c r="F944" s="5"/>
      <c r="G944" s="5"/>
    </row>
    <row r="945" spans="2:7" ht="12.75" customHeight="1" x14ac:dyDescent="0.2">
      <c r="B945" s="5"/>
      <c r="C945" s="5"/>
      <c r="D945" s="5"/>
      <c r="E945" s="5"/>
      <c r="F945" s="5"/>
      <c r="G945" s="5"/>
    </row>
    <row r="946" spans="2:7" ht="12.75" customHeight="1" x14ac:dyDescent="0.2">
      <c r="B946" s="5"/>
      <c r="C946" s="5"/>
      <c r="D946" s="5"/>
      <c r="E946" s="5"/>
      <c r="F946" s="5"/>
      <c r="G946" s="5"/>
    </row>
    <row r="947" spans="2:7" ht="12.75" customHeight="1" x14ac:dyDescent="0.2">
      <c r="B947" s="5"/>
      <c r="C947" s="5"/>
      <c r="D947" s="5"/>
      <c r="E947" s="5"/>
      <c r="F947" s="5"/>
      <c r="G947" s="5"/>
    </row>
    <row r="948" spans="2:7" ht="12.75" customHeight="1" x14ac:dyDescent="0.2">
      <c r="B948" s="5"/>
      <c r="C948" s="5"/>
      <c r="D948" s="5"/>
      <c r="E948" s="5"/>
      <c r="F948" s="5"/>
      <c r="G948" s="5"/>
    </row>
    <row r="949" spans="2:7" ht="12.75" customHeight="1" x14ac:dyDescent="0.2">
      <c r="B949" s="5"/>
      <c r="C949" s="5"/>
      <c r="D949" s="5"/>
      <c r="E949" s="5"/>
      <c r="F949" s="5"/>
      <c r="G949" s="5"/>
    </row>
    <row r="950" spans="2:7" ht="12.75" customHeight="1" x14ac:dyDescent="0.2">
      <c r="B950" s="5"/>
      <c r="C950" s="5"/>
      <c r="D950" s="5"/>
      <c r="E950" s="5"/>
      <c r="F950" s="5"/>
      <c r="G950" s="5"/>
    </row>
    <row r="951" spans="2:7" ht="12.75" customHeight="1" x14ac:dyDescent="0.2">
      <c r="B951" s="5"/>
      <c r="C951" s="5"/>
      <c r="D951" s="5"/>
      <c r="E951" s="5"/>
      <c r="F951" s="5"/>
      <c r="G951" s="5"/>
    </row>
    <row r="952" spans="2:7" ht="12.75" customHeight="1" x14ac:dyDescent="0.2">
      <c r="B952" s="5"/>
      <c r="C952" s="5"/>
      <c r="D952" s="5"/>
      <c r="E952" s="5"/>
      <c r="F952" s="5"/>
      <c r="G952" s="5"/>
    </row>
    <row r="953" spans="2:7" ht="12.75" customHeight="1" x14ac:dyDescent="0.2">
      <c r="B953" s="5"/>
      <c r="C953" s="5"/>
      <c r="D953" s="5"/>
      <c r="E953" s="5"/>
      <c r="F953" s="5"/>
      <c r="G953" s="5"/>
    </row>
    <row r="954" spans="2:7" ht="12.75" customHeight="1" x14ac:dyDescent="0.2">
      <c r="B954" s="5"/>
      <c r="C954" s="5"/>
      <c r="D954" s="5"/>
      <c r="E954" s="5"/>
      <c r="F954" s="5"/>
      <c r="G954" s="5"/>
    </row>
    <row r="955" spans="2:7" ht="12.75" customHeight="1" x14ac:dyDescent="0.2">
      <c r="B955" s="5"/>
      <c r="C955" s="5"/>
      <c r="D955" s="5"/>
      <c r="E955" s="5"/>
      <c r="F955" s="5"/>
      <c r="G955" s="5"/>
    </row>
    <row r="956" spans="2:7" ht="12.75" customHeight="1" x14ac:dyDescent="0.2">
      <c r="B956" s="5"/>
      <c r="C956" s="5"/>
      <c r="D956" s="5"/>
      <c r="E956" s="5"/>
      <c r="F956" s="5"/>
      <c r="G956" s="5"/>
    </row>
    <row r="957" spans="2:7" ht="12.75" customHeight="1" x14ac:dyDescent="0.2">
      <c r="B957" s="5"/>
      <c r="C957" s="5"/>
      <c r="D957" s="5"/>
      <c r="E957" s="5"/>
      <c r="F957" s="5"/>
      <c r="G957" s="5"/>
    </row>
    <row r="958" spans="2:7" ht="12.75" customHeight="1" x14ac:dyDescent="0.2">
      <c r="B958" s="5"/>
      <c r="C958" s="5"/>
      <c r="D958" s="5"/>
      <c r="E958" s="5"/>
      <c r="F958" s="5"/>
      <c r="G958" s="5"/>
    </row>
  </sheetData>
  <mergeCells count="10">
    <mergeCell ref="H8:H9"/>
    <mergeCell ref="B78:F78"/>
    <mergeCell ref="D54:F54"/>
    <mergeCell ref="A1:H1"/>
    <mergeCell ref="A3:H3"/>
    <mergeCell ref="A4:H4"/>
    <mergeCell ref="A5:H5"/>
    <mergeCell ref="A8:A9"/>
    <mergeCell ref="B8:F9"/>
    <mergeCell ref="G8:G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64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61"/>
  <sheetViews>
    <sheetView workbookViewId="0">
      <selection activeCell="I12" sqref="I12"/>
    </sheetView>
  </sheetViews>
  <sheetFormatPr defaultColWidth="17.28515625" defaultRowHeight="12.95" customHeight="1" x14ac:dyDescent="0.2"/>
  <cols>
    <col min="1" max="1" width="6.7109375" style="294" customWidth="1"/>
    <col min="2" max="5" width="6.7109375" style="2" customWidth="1"/>
    <col min="6" max="6" width="43.5703125" style="2" customWidth="1"/>
    <col min="7" max="7" width="8" style="2" customWidth="1"/>
    <col min="8" max="9" width="16.7109375" style="2" customWidth="1"/>
    <col min="10" max="18" width="9.140625" style="2" customWidth="1"/>
    <col min="19" max="26" width="8" style="2" customWidth="1"/>
    <col min="27" max="16384" width="17.28515625" style="2"/>
  </cols>
  <sheetData>
    <row r="1" spans="1:26" ht="12.95" customHeight="1" x14ac:dyDescent="0.2">
      <c r="A1" s="517" t="s">
        <v>975</v>
      </c>
      <c r="B1" s="506"/>
      <c r="C1" s="506"/>
      <c r="D1" s="506"/>
      <c r="E1" s="506"/>
      <c r="F1" s="506"/>
      <c r="G1" s="506"/>
      <c r="H1" s="506"/>
      <c r="I1" s="506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483" customFormat="1" ht="12.95" customHeight="1" x14ac:dyDescent="0.2">
      <c r="A2" s="310"/>
      <c r="B2" s="489"/>
      <c r="C2" s="489"/>
      <c r="D2" s="489"/>
      <c r="E2" s="489"/>
      <c r="F2" s="489"/>
      <c r="G2" s="489"/>
      <c r="H2" s="489"/>
      <c r="I2" s="48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2.95" customHeight="1" x14ac:dyDescent="0.25">
      <c r="A3" s="519" t="s">
        <v>261</v>
      </c>
      <c r="B3" s="520"/>
      <c r="C3" s="520"/>
      <c r="D3" s="520"/>
      <c r="E3" s="520"/>
      <c r="F3" s="520"/>
      <c r="G3" s="520"/>
      <c r="H3" s="520"/>
      <c r="I3" s="520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2.95" customHeight="1" x14ac:dyDescent="0.25">
      <c r="A4" s="519" t="s">
        <v>966</v>
      </c>
      <c r="B4" s="520"/>
      <c r="C4" s="520"/>
      <c r="D4" s="520"/>
      <c r="E4" s="520"/>
      <c r="F4" s="520"/>
      <c r="G4" s="520"/>
      <c r="H4" s="520"/>
      <c r="I4" s="520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2.95" customHeight="1" x14ac:dyDescent="0.25">
      <c r="A5" s="519" t="s">
        <v>137</v>
      </c>
      <c r="B5" s="520"/>
      <c r="C5" s="520"/>
      <c r="D5" s="520"/>
      <c r="E5" s="520"/>
      <c r="F5" s="520"/>
      <c r="G5" s="520"/>
      <c r="H5" s="520"/>
      <c r="I5" s="520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2.95" customHeight="1" x14ac:dyDescent="0.2">
      <c r="B6" s="9"/>
      <c r="C6" s="9"/>
      <c r="D6" s="9"/>
      <c r="E6" s="9"/>
      <c r="F6" s="7"/>
      <c r="G6" s="7"/>
      <c r="I6" s="72" t="s">
        <v>402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95" customHeight="1" x14ac:dyDescent="0.2">
      <c r="A7" s="531"/>
      <c r="B7" s="523" t="s">
        <v>138</v>
      </c>
      <c r="C7" s="533"/>
      <c r="D7" s="533"/>
      <c r="E7" s="533"/>
      <c r="F7" s="533"/>
      <c r="G7" s="534"/>
      <c r="H7" s="538" t="s">
        <v>32</v>
      </c>
      <c r="I7" s="538" t="s">
        <v>948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95" customHeight="1" x14ac:dyDescent="0.2">
      <c r="A8" s="532"/>
      <c r="B8" s="535"/>
      <c r="C8" s="536"/>
      <c r="D8" s="536"/>
      <c r="E8" s="536"/>
      <c r="F8" s="536"/>
      <c r="G8" s="537"/>
      <c r="H8" s="510"/>
      <c r="I8" s="5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95" customHeight="1" x14ac:dyDescent="0.2">
      <c r="A9" s="532"/>
      <c r="B9" s="535"/>
      <c r="C9" s="535"/>
      <c r="D9" s="535"/>
      <c r="E9" s="535"/>
      <c r="F9" s="535"/>
      <c r="G9" s="537"/>
      <c r="H9" s="510"/>
      <c r="I9" s="5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95" customHeight="1" x14ac:dyDescent="0.2">
      <c r="A10" s="339">
        <v>1</v>
      </c>
      <c r="B10" s="39">
        <v>2</v>
      </c>
      <c r="C10" s="39">
        <v>3</v>
      </c>
      <c r="D10" s="39">
        <v>4</v>
      </c>
      <c r="E10" s="39">
        <v>5</v>
      </c>
      <c r="F10" s="39">
        <v>6</v>
      </c>
      <c r="G10" s="39">
        <v>7</v>
      </c>
      <c r="H10" s="39">
        <v>8</v>
      </c>
      <c r="I10" s="39">
        <v>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95" customHeight="1" x14ac:dyDescent="0.2">
      <c r="A11" s="320" t="s">
        <v>305</v>
      </c>
      <c r="B11" s="40" t="s">
        <v>34</v>
      </c>
      <c r="C11" s="33"/>
      <c r="D11" s="33" t="s">
        <v>35</v>
      </c>
      <c r="E11" s="33"/>
      <c r="F11" s="33"/>
      <c r="G11" s="156"/>
      <c r="H11" s="34">
        <v>114896186</v>
      </c>
      <c r="I11" s="34">
        <v>147568297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95" customHeight="1" x14ac:dyDescent="0.2">
      <c r="A12" s="320" t="s">
        <v>306</v>
      </c>
      <c r="B12" s="41"/>
      <c r="C12" s="12" t="s">
        <v>100</v>
      </c>
      <c r="D12" s="12"/>
      <c r="E12" s="12" t="s">
        <v>101</v>
      </c>
      <c r="F12" s="12"/>
      <c r="G12" s="13"/>
      <c r="H12" s="17"/>
      <c r="I12" s="17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95" customHeight="1" x14ac:dyDescent="0.2">
      <c r="A13" s="320" t="s">
        <v>307</v>
      </c>
      <c r="B13" s="42"/>
      <c r="C13" s="12"/>
      <c r="D13" s="13" t="s">
        <v>102</v>
      </c>
      <c r="E13" s="13" t="s">
        <v>103</v>
      </c>
      <c r="F13" s="13"/>
      <c r="G13" s="18"/>
      <c r="H13" s="18">
        <v>86998494</v>
      </c>
      <c r="I13" s="18">
        <v>112567312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95" customHeight="1" x14ac:dyDescent="0.2">
      <c r="A14" s="320" t="s">
        <v>308</v>
      </c>
      <c r="B14" s="42"/>
      <c r="C14" s="12"/>
      <c r="D14" s="13"/>
      <c r="E14" s="13"/>
      <c r="F14" s="13" t="s">
        <v>442</v>
      </c>
      <c r="G14" s="18"/>
      <c r="H14" s="18">
        <v>57937000</v>
      </c>
      <c r="I14" s="18">
        <v>57937000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95" customHeight="1" x14ac:dyDescent="0.2">
      <c r="A15" s="320" t="s">
        <v>309</v>
      </c>
      <c r="B15" s="42"/>
      <c r="C15" s="12"/>
      <c r="D15" s="13"/>
      <c r="E15" s="13"/>
      <c r="F15" s="13" t="s">
        <v>139</v>
      </c>
      <c r="G15" s="18"/>
      <c r="H15" s="18">
        <v>3902500</v>
      </c>
      <c r="I15" s="18">
        <v>3902500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95" customHeight="1" x14ac:dyDescent="0.2">
      <c r="A16" s="320" t="s">
        <v>310</v>
      </c>
      <c r="B16" s="42"/>
      <c r="C16" s="12"/>
      <c r="D16" s="13"/>
      <c r="E16" s="13"/>
      <c r="F16" s="13" t="s">
        <v>140</v>
      </c>
      <c r="G16" s="18"/>
      <c r="H16" s="18">
        <v>9536000</v>
      </c>
      <c r="I16" s="18">
        <v>9536000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95" customHeight="1" x14ac:dyDescent="0.2">
      <c r="A17" s="320" t="s">
        <v>311</v>
      </c>
      <c r="B17" s="42"/>
      <c r="C17" s="12"/>
      <c r="D17" s="13"/>
      <c r="E17" s="13"/>
      <c r="F17" s="13" t="s">
        <v>141</v>
      </c>
      <c r="G17" s="18"/>
      <c r="H17" s="18">
        <v>716220</v>
      </c>
      <c r="I17" s="18">
        <v>716220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95" customHeight="1" x14ac:dyDescent="0.2">
      <c r="A18" s="320" t="s">
        <v>312</v>
      </c>
      <c r="B18" s="42"/>
      <c r="C18" s="12"/>
      <c r="D18" s="13"/>
      <c r="E18" s="13"/>
      <c r="F18" s="13" t="s">
        <v>142</v>
      </c>
      <c r="G18" s="18"/>
      <c r="H18" s="18">
        <v>3691020</v>
      </c>
      <c r="I18" s="18">
        <v>3691020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95" customHeight="1" x14ac:dyDescent="0.2">
      <c r="A19" s="320" t="s">
        <v>313</v>
      </c>
      <c r="B19" s="42"/>
      <c r="C19" s="12"/>
      <c r="D19" s="13"/>
      <c r="E19" s="13"/>
      <c r="F19" s="13" t="s">
        <v>143</v>
      </c>
      <c r="G19" s="18"/>
      <c r="H19" s="18">
        <v>4384364</v>
      </c>
      <c r="I19" s="18">
        <v>4384364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95" customHeight="1" x14ac:dyDescent="0.2">
      <c r="A20" s="320" t="s">
        <v>314</v>
      </c>
      <c r="B20" s="42"/>
      <c r="C20" s="12"/>
      <c r="D20" s="13"/>
      <c r="E20" s="13"/>
      <c r="F20" s="13" t="s">
        <v>445</v>
      </c>
      <c r="G20" s="18"/>
      <c r="H20" s="18">
        <v>153000</v>
      </c>
      <c r="I20" s="18">
        <v>153000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95" customHeight="1" x14ac:dyDescent="0.2">
      <c r="A21" s="320" t="s">
        <v>315</v>
      </c>
      <c r="B21" s="42"/>
      <c r="C21" s="12"/>
      <c r="D21" s="13"/>
      <c r="E21" s="13"/>
      <c r="F21" s="13" t="s">
        <v>444</v>
      </c>
      <c r="G21" s="18"/>
      <c r="H21" s="18">
        <v>5557890</v>
      </c>
      <c r="I21" s="18">
        <v>5557890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95" customHeight="1" x14ac:dyDescent="0.2">
      <c r="A22" s="320" t="s">
        <v>316</v>
      </c>
      <c r="B22" s="42"/>
      <c r="C22" s="12"/>
      <c r="D22" s="13"/>
      <c r="E22" s="13"/>
      <c r="F22" s="13" t="s">
        <v>264</v>
      </c>
      <c r="G22" s="18"/>
      <c r="H22" s="18"/>
      <c r="I22" s="18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95" customHeight="1" x14ac:dyDescent="0.2">
      <c r="A23" s="320" t="s">
        <v>317</v>
      </c>
      <c r="B23" s="42"/>
      <c r="C23" s="12"/>
      <c r="D23" s="13"/>
      <c r="E23" s="13"/>
      <c r="F23" s="13" t="s">
        <v>443</v>
      </c>
      <c r="G23" s="18"/>
      <c r="H23" s="18">
        <v>1120500</v>
      </c>
      <c r="I23" s="18">
        <v>1120500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95" customHeight="1" x14ac:dyDescent="0.2">
      <c r="A24" s="320" t="s">
        <v>318</v>
      </c>
      <c r="B24" s="41"/>
      <c r="C24" s="13"/>
      <c r="D24" s="13" t="s">
        <v>104</v>
      </c>
      <c r="E24" s="13" t="s">
        <v>144</v>
      </c>
      <c r="F24" s="13"/>
      <c r="G24" s="13"/>
      <c r="H24" s="18">
        <v>13099344</v>
      </c>
      <c r="I24" s="18">
        <v>13099344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95" customHeight="1" x14ac:dyDescent="0.2">
      <c r="A25" s="320" t="s">
        <v>319</v>
      </c>
      <c r="B25" s="41"/>
      <c r="C25" s="13"/>
      <c r="D25" s="13" t="s">
        <v>106</v>
      </c>
      <c r="E25" s="13" t="s">
        <v>406</v>
      </c>
      <c r="F25" s="13"/>
      <c r="G25" s="13"/>
      <c r="H25" s="18">
        <v>12998348</v>
      </c>
      <c r="I25" s="18">
        <v>12998348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95" customHeight="1" x14ac:dyDescent="0.2">
      <c r="A26" s="320" t="s">
        <v>320</v>
      </c>
      <c r="B26" s="41"/>
      <c r="C26" s="13"/>
      <c r="D26" s="13" t="s">
        <v>108</v>
      </c>
      <c r="E26" s="13" t="s">
        <v>109</v>
      </c>
      <c r="F26" s="13"/>
      <c r="G26" s="13"/>
      <c r="H26" s="18">
        <v>1800000</v>
      </c>
      <c r="I26" s="18">
        <v>1800000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95" customHeight="1" x14ac:dyDescent="0.2">
      <c r="A27" s="320" t="s">
        <v>321</v>
      </c>
      <c r="B27" s="41"/>
      <c r="C27" s="12" t="s">
        <v>145</v>
      </c>
      <c r="D27" s="12"/>
      <c r="E27" s="12" t="s">
        <v>146</v>
      </c>
      <c r="F27" s="12"/>
      <c r="G27" s="13"/>
      <c r="H27" s="17"/>
      <c r="I27" s="1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95" customHeight="1" x14ac:dyDescent="0.2">
      <c r="A28" s="320" t="s">
        <v>322</v>
      </c>
      <c r="B28" s="41"/>
      <c r="C28" s="13"/>
      <c r="D28" s="13"/>
      <c r="E28" s="13"/>
      <c r="F28" s="13" t="s">
        <v>147</v>
      </c>
      <c r="G28" s="13"/>
      <c r="H28" s="18"/>
      <c r="I28" s="18">
        <v>7103293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95" customHeight="1" x14ac:dyDescent="0.2">
      <c r="A29" s="320" t="s">
        <v>323</v>
      </c>
      <c r="B29" s="41"/>
      <c r="C29" s="12" t="s">
        <v>75</v>
      </c>
      <c r="D29" s="12"/>
      <c r="E29" s="12" t="s">
        <v>124</v>
      </c>
      <c r="F29" s="12"/>
      <c r="G29" s="13"/>
      <c r="H29" s="29">
        <f>H30+H31+H32+H33</f>
        <v>33252000</v>
      </c>
      <c r="I29" s="29">
        <f>I30+I31+I32+I33</f>
        <v>28192000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95" customHeight="1" x14ac:dyDescent="0.2">
      <c r="A30" s="320" t="s">
        <v>324</v>
      </c>
      <c r="B30" s="41"/>
      <c r="C30" s="35"/>
      <c r="D30" s="35"/>
      <c r="E30" s="35"/>
      <c r="F30" s="36" t="s">
        <v>148</v>
      </c>
      <c r="G30" s="13"/>
      <c r="H30" s="18"/>
      <c r="I30" s="1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95" customHeight="1" x14ac:dyDescent="0.2">
      <c r="A31" s="320" t="s">
        <v>325</v>
      </c>
      <c r="B31" s="41"/>
      <c r="C31" s="13"/>
      <c r="D31" s="13"/>
      <c r="E31" s="13" t="s">
        <v>265</v>
      </c>
      <c r="F31" s="13"/>
      <c r="G31" s="13"/>
      <c r="H31" s="18">
        <v>29752000</v>
      </c>
      <c r="I31" s="18">
        <v>24692000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95" customHeight="1" x14ac:dyDescent="0.2">
      <c r="A32" s="320" t="s">
        <v>326</v>
      </c>
      <c r="B32" s="41"/>
      <c r="C32" s="13"/>
      <c r="D32" s="13"/>
      <c r="E32" s="13" t="s">
        <v>149</v>
      </c>
      <c r="F32" s="13"/>
      <c r="G32" s="13"/>
      <c r="H32" s="18">
        <v>3500000</v>
      </c>
      <c r="I32" s="18">
        <v>3500000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95" customHeight="1" x14ac:dyDescent="0.2">
      <c r="A33" s="320" t="s">
        <v>327</v>
      </c>
      <c r="B33" s="41"/>
      <c r="C33" s="13"/>
      <c r="D33" s="13"/>
      <c r="E33" s="13" t="s">
        <v>446</v>
      </c>
      <c r="F33" s="13"/>
      <c r="G33" s="13"/>
      <c r="H33" s="18"/>
      <c r="I33" s="18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95" customHeight="1" x14ac:dyDescent="0.2">
      <c r="A34" s="320" t="s">
        <v>328</v>
      </c>
      <c r="B34" s="338" t="s">
        <v>42</v>
      </c>
      <c r="C34" s="13"/>
      <c r="D34" s="13"/>
      <c r="E34" s="15" t="s">
        <v>43</v>
      </c>
      <c r="F34" s="13"/>
      <c r="G34" s="13"/>
      <c r="H34" s="29">
        <f>H35+H36</f>
        <v>0</v>
      </c>
      <c r="I34" s="29">
        <f>I35+I36</f>
        <v>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2.95" customHeight="1" x14ac:dyDescent="0.2">
      <c r="A35" s="320" t="s">
        <v>329</v>
      </c>
      <c r="B35" s="338"/>
      <c r="C35" s="19" t="s">
        <v>114</v>
      </c>
      <c r="D35" s="13"/>
      <c r="E35" s="13" t="s">
        <v>115</v>
      </c>
      <c r="F35" s="13"/>
      <c r="G35" s="13"/>
      <c r="H35" s="18"/>
      <c r="I35" s="18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.95" customHeight="1" x14ac:dyDescent="0.2">
      <c r="A36" s="320" t="s">
        <v>330</v>
      </c>
      <c r="B36" s="338"/>
      <c r="C36" s="19" t="s">
        <v>434</v>
      </c>
      <c r="D36" s="13"/>
      <c r="E36" s="528" t="s">
        <v>447</v>
      </c>
      <c r="F36" s="529"/>
      <c r="G36" s="530"/>
      <c r="H36" s="18"/>
      <c r="I36" s="18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.95" customHeight="1" x14ac:dyDescent="0.2">
      <c r="A37" s="320" t="s">
        <v>331</v>
      </c>
      <c r="B37" s="42" t="s">
        <v>36</v>
      </c>
      <c r="C37" s="12"/>
      <c r="D37" s="12" t="s">
        <v>37</v>
      </c>
      <c r="E37" s="12"/>
      <c r="F37" s="12"/>
      <c r="G37" s="12"/>
      <c r="H37" s="17">
        <f>H38+H41</f>
        <v>77500000</v>
      </c>
      <c r="I37" s="17">
        <f>I38+I41</f>
        <v>77500000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.95" customHeight="1" x14ac:dyDescent="0.2">
      <c r="A38" s="320" t="s">
        <v>332</v>
      </c>
      <c r="B38" s="41"/>
      <c r="C38" s="12" t="s">
        <v>79</v>
      </c>
      <c r="D38" s="12"/>
      <c r="E38" s="12" t="s">
        <v>80</v>
      </c>
      <c r="F38" s="12"/>
      <c r="G38" s="13"/>
      <c r="H38" s="17">
        <f>SUM(H39:H40)</f>
        <v>49000000</v>
      </c>
      <c r="I38" s="17">
        <f>SUM(I39:I40)</f>
        <v>49000000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.95" customHeight="1" x14ac:dyDescent="0.2">
      <c r="A39" s="320" t="s">
        <v>333</v>
      </c>
      <c r="B39" s="41"/>
      <c r="C39" s="13"/>
      <c r="D39" s="13"/>
      <c r="E39" s="13"/>
      <c r="F39" s="13" t="s">
        <v>81</v>
      </c>
      <c r="G39" s="13"/>
      <c r="H39" s="18">
        <v>45000000</v>
      </c>
      <c r="I39" s="18">
        <v>45000000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95" customHeight="1" x14ac:dyDescent="0.2">
      <c r="A40" s="320" t="s">
        <v>334</v>
      </c>
      <c r="B40" s="42"/>
      <c r="C40" s="12"/>
      <c r="D40" s="12"/>
      <c r="E40" s="12"/>
      <c r="F40" s="19" t="s">
        <v>263</v>
      </c>
      <c r="G40" s="13"/>
      <c r="H40" s="18">
        <v>4000000</v>
      </c>
      <c r="I40" s="18">
        <v>4000000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.95" customHeight="1" x14ac:dyDescent="0.2">
      <c r="A41" s="320" t="s">
        <v>335</v>
      </c>
      <c r="B41" s="42"/>
      <c r="C41" s="12" t="s">
        <v>82</v>
      </c>
      <c r="D41" s="12"/>
      <c r="E41" s="12" t="s">
        <v>83</v>
      </c>
      <c r="F41" s="12"/>
      <c r="G41" s="13"/>
      <c r="H41" s="17">
        <f>H42+H44+H46</f>
        <v>28500000</v>
      </c>
      <c r="I41" s="17">
        <f>I42+I44+I46</f>
        <v>28500000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.95" customHeight="1" x14ac:dyDescent="0.2">
      <c r="A42" s="320" t="s">
        <v>336</v>
      </c>
      <c r="B42" s="42"/>
      <c r="C42" s="13"/>
      <c r="D42" s="13" t="s">
        <v>84</v>
      </c>
      <c r="E42" s="13" t="s">
        <v>85</v>
      </c>
      <c r="F42" s="13"/>
      <c r="G42" s="13"/>
      <c r="H42" s="18">
        <v>21000000</v>
      </c>
      <c r="I42" s="18">
        <v>21000000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.95" customHeight="1" x14ac:dyDescent="0.2">
      <c r="A43" s="320" t="s">
        <v>337</v>
      </c>
      <c r="B43" s="42"/>
      <c r="C43" s="13"/>
      <c r="D43" s="13"/>
      <c r="E43" s="13"/>
      <c r="F43" s="13" t="s">
        <v>86</v>
      </c>
      <c r="G43" s="13"/>
      <c r="H43" s="18">
        <v>21000000</v>
      </c>
      <c r="I43" s="18">
        <v>21000000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.95" customHeight="1" x14ac:dyDescent="0.2">
      <c r="A44" s="320" t="s">
        <v>338</v>
      </c>
      <c r="B44" s="42"/>
      <c r="C44" s="13"/>
      <c r="D44" s="13" t="s">
        <v>87</v>
      </c>
      <c r="E44" s="13" t="s">
        <v>88</v>
      </c>
      <c r="F44" s="13"/>
      <c r="G44" s="13"/>
      <c r="H44" s="18">
        <v>2500000</v>
      </c>
      <c r="I44" s="18">
        <v>2500000</v>
      </c>
      <c r="J44" s="9"/>
      <c r="K44" s="9"/>
      <c r="L44" s="37"/>
      <c r="M44" s="37"/>
      <c r="N44" s="37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.95" customHeight="1" x14ac:dyDescent="0.2">
      <c r="A45" s="320" t="s">
        <v>339</v>
      </c>
      <c r="B45" s="42"/>
      <c r="C45" s="13"/>
      <c r="D45" s="13"/>
      <c r="E45" s="13"/>
      <c r="F45" s="13" t="s">
        <v>89</v>
      </c>
      <c r="G45" s="13"/>
      <c r="H45" s="18">
        <v>2500000</v>
      </c>
      <c r="I45" s="18">
        <v>2500000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.95" customHeight="1" x14ac:dyDescent="0.2">
      <c r="A46" s="320" t="s">
        <v>340</v>
      </c>
      <c r="B46" s="42"/>
      <c r="C46" s="13"/>
      <c r="D46" s="13" t="s">
        <v>90</v>
      </c>
      <c r="E46" s="13" t="s">
        <v>91</v>
      </c>
      <c r="F46" s="13"/>
      <c r="G46" s="13"/>
      <c r="H46" s="18">
        <v>5000000</v>
      </c>
      <c r="I46" s="18">
        <v>5000000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.95" customHeight="1" x14ac:dyDescent="0.2">
      <c r="A47" s="320" t="s">
        <v>341</v>
      </c>
      <c r="B47" s="42"/>
      <c r="C47" s="13"/>
      <c r="D47" s="13"/>
      <c r="E47" s="13"/>
      <c r="F47" s="13" t="s">
        <v>92</v>
      </c>
      <c r="G47" s="13"/>
      <c r="H47" s="18">
        <v>5000000</v>
      </c>
      <c r="I47" s="18">
        <v>5000000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.95" customHeight="1" x14ac:dyDescent="0.2">
      <c r="A48" s="320" t="s">
        <v>342</v>
      </c>
      <c r="B48" s="42" t="s">
        <v>38</v>
      </c>
      <c r="C48" s="12"/>
      <c r="D48" s="12" t="s">
        <v>39</v>
      </c>
      <c r="E48" s="12"/>
      <c r="F48" s="12"/>
      <c r="G48" s="35"/>
      <c r="H48" s="152">
        <f>SUM(H49:H53)</f>
        <v>204575000</v>
      </c>
      <c r="I48" s="152">
        <f>SUM(I49:I53)</f>
        <v>272658365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.95" customHeight="1" x14ac:dyDescent="0.2">
      <c r="A49" s="320" t="s">
        <v>343</v>
      </c>
      <c r="B49" s="41"/>
      <c r="C49" s="13"/>
      <c r="D49" s="13" t="s">
        <v>125</v>
      </c>
      <c r="E49" s="19" t="s">
        <v>266</v>
      </c>
      <c r="F49" s="13"/>
      <c r="G49" s="35"/>
      <c r="H49" s="153">
        <v>2000000</v>
      </c>
      <c r="I49" s="153">
        <v>2000000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.95" customHeight="1" x14ac:dyDescent="0.2">
      <c r="A50" s="320" t="s">
        <v>344</v>
      </c>
      <c r="B50" s="41"/>
      <c r="C50" s="13"/>
      <c r="D50" s="13" t="s">
        <v>76</v>
      </c>
      <c r="E50" s="19" t="s">
        <v>150</v>
      </c>
      <c r="F50" s="13"/>
      <c r="G50" s="13"/>
      <c r="H50" s="154">
        <v>154575000</v>
      </c>
      <c r="I50" s="154">
        <v>221785984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.95" customHeight="1" x14ac:dyDescent="0.2">
      <c r="A51" s="320" t="s">
        <v>345</v>
      </c>
      <c r="B51" s="41"/>
      <c r="C51" s="13"/>
      <c r="D51" s="13" t="s">
        <v>96</v>
      </c>
      <c r="E51" s="19" t="s">
        <v>267</v>
      </c>
      <c r="F51" s="13"/>
      <c r="G51" s="13"/>
      <c r="H51" s="154">
        <v>5200000</v>
      </c>
      <c r="I51" s="154">
        <v>5200000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.95" customHeight="1" x14ac:dyDescent="0.2">
      <c r="A52" s="320" t="s">
        <v>346</v>
      </c>
      <c r="B52" s="41"/>
      <c r="C52" s="13"/>
      <c r="D52" s="13" t="s">
        <v>134</v>
      </c>
      <c r="E52" s="13" t="s">
        <v>933</v>
      </c>
      <c r="F52" s="13"/>
      <c r="G52" s="13"/>
      <c r="H52" s="154">
        <v>2800000</v>
      </c>
      <c r="I52" s="154">
        <v>3672381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.95" customHeight="1" x14ac:dyDescent="0.2">
      <c r="A53" s="320" t="s">
        <v>347</v>
      </c>
      <c r="B53" s="41"/>
      <c r="C53" s="13"/>
      <c r="D53" s="13" t="s">
        <v>77</v>
      </c>
      <c r="E53" s="13" t="s">
        <v>78</v>
      </c>
      <c r="F53" s="13"/>
      <c r="G53" s="13"/>
      <c r="H53" s="154">
        <v>40000000</v>
      </c>
      <c r="I53" s="154">
        <v>40000000</v>
      </c>
      <c r="J53" s="9"/>
      <c r="K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.95" customHeight="1" x14ac:dyDescent="0.2">
      <c r="A54" s="320" t="s">
        <v>348</v>
      </c>
      <c r="B54" s="42" t="s">
        <v>49</v>
      </c>
      <c r="C54" s="12"/>
      <c r="D54" s="12" t="s">
        <v>48</v>
      </c>
      <c r="E54" s="12"/>
      <c r="F54" s="12"/>
      <c r="G54" s="38"/>
      <c r="H54" s="11">
        <f>H55</f>
        <v>532000000</v>
      </c>
      <c r="I54" s="11">
        <f>I55</f>
        <v>533728858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.95" customHeight="1" x14ac:dyDescent="0.2">
      <c r="A55" s="320" t="s">
        <v>349</v>
      </c>
      <c r="B55" s="41"/>
      <c r="C55" s="12" t="s">
        <v>117</v>
      </c>
      <c r="D55" s="12"/>
      <c r="E55" s="12" t="s">
        <v>118</v>
      </c>
      <c r="F55" s="12"/>
      <c r="G55" s="38"/>
      <c r="H55" s="11">
        <f>H56</f>
        <v>532000000</v>
      </c>
      <c r="I55" s="11">
        <f>I56</f>
        <v>533728858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.95" customHeight="1" x14ac:dyDescent="0.2">
      <c r="A56" s="320" t="s">
        <v>350</v>
      </c>
      <c r="B56" s="41"/>
      <c r="C56" s="13"/>
      <c r="D56" s="13" t="s">
        <v>119</v>
      </c>
      <c r="E56" s="13"/>
      <c r="F56" s="13" t="s">
        <v>120</v>
      </c>
      <c r="G56" s="38"/>
      <c r="H56" s="14">
        <v>532000000</v>
      </c>
      <c r="I56" s="14">
        <v>533728858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.95" customHeight="1" x14ac:dyDescent="0.2">
      <c r="A57" s="320" t="s">
        <v>351</v>
      </c>
      <c r="B57" s="42"/>
      <c r="C57" s="12"/>
      <c r="D57" s="12" t="s">
        <v>136</v>
      </c>
      <c r="E57" s="12"/>
      <c r="F57" s="12"/>
      <c r="G57" s="12"/>
      <c r="H57" s="17">
        <f>H11+H37+H48+H5+H34+H54+H29</f>
        <v>962223186</v>
      </c>
      <c r="I57" s="17">
        <f>I11+I37+I48+I5+I34+I54+I29</f>
        <v>1059647520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.95" customHeight="1" x14ac:dyDescent="0.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.95" customHeight="1" x14ac:dyDescent="0.2">
      <c r="B59" s="9"/>
      <c r="C59" s="9"/>
      <c r="D59" s="9"/>
      <c r="E59" s="9"/>
      <c r="F59" s="28"/>
      <c r="G59" s="9"/>
      <c r="H59" s="155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.9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2.9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2.9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2.95" customHeight="1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2.95" customHeight="1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2:26" ht="12.95" customHeight="1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2:26" ht="12.95" customHeight="1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2:26" ht="12.95" customHeight="1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2:26" ht="12.95" customHeight="1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2:26" ht="12.95" customHeight="1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2:26" ht="12.95" customHeight="1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2:26" ht="12.95" customHeight="1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2:26" ht="12.95" customHeight="1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2:26" ht="12.95" customHeight="1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2:26" ht="12.95" customHeight="1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2:26" ht="12.95" customHeight="1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2:26" ht="12.95" customHeight="1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2:26" ht="12.95" customHeight="1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2:26" ht="12.95" customHeight="1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2:26" ht="12.95" customHeight="1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2:26" ht="12.95" customHeight="1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2:26" ht="12.95" customHeight="1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2:26" ht="12.9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2:26" ht="12.95" customHeigh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2:26" ht="12.9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2:26" ht="12.95" customHeight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2:26" ht="12.95" customHeigh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2:26" ht="12.95" customHeight="1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2:26" ht="12.95" customHeight="1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2:26" ht="12.95" customHeight="1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2:26" ht="12.95" customHeight="1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2:26" ht="12.95" customHeight="1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2:26" ht="12.95" customHeight="1" x14ac:dyDescent="0.2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2:26" ht="12.95" customHeight="1" x14ac:dyDescent="0.2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2:26" ht="12.95" customHeight="1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2:26" ht="12.95" customHeight="1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2:26" ht="12.95" customHeight="1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2:26" ht="12.95" customHeight="1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2:26" ht="12.95" customHeight="1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2:26" ht="12.95" customHeight="1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2:26" ht="12.95" customHeight="1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2:26" ht="12.95" customHeight="1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2:26" ht="12.95" customHeight="1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2:26" ht="12.95" customHeight="1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2:26" ht="12.95" customHeight="1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2:26" ht="12.95" customHeight="1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2:26" ht="12.95" customHeight="1" x14ac:dyDescent="0.2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2:26" ht="12.95" customHeight="1" x14ac:dyDescent="0.2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2:26" ht="12.95" customHeight="1" x14ac:dyDescent="0.2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2:26" ht="12.95" customHeight="1" x14ac:dyDescent="0.2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2:26" ht="12.95" customHeight="1" x14ac:dyDescent="0.2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2:26" ht="12.95" customHeight="1" x14ac:dyDescent="0.2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2:26" ht="12.95" customHeight="1" x14ac:dyDescent="0.2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2:26" ht="12.95" customHeight="1" x14ac:dyDescent="0.2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2:26" ht="12.95" customHeight="1" x14ac:dyDescent="0.2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2:26" ht="12.95" customHeight="1" x14ac:dyDescent="0.2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2:26" ht="12.95" customHeight="1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2:26" ht="12.95" customHeight="1" x14ac:dyDescent="0.2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2:26" ht="12.95" customHeight="1" x14ac:dyDescent="0.2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2:26" ht="12.95" customHeight="1" x14ac:dyDescent="0.2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2:26" ht="12.95" customHeight="1" x14ac:dyDescent="0.2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2:26" ht="12.95" customHeight="1" x14ac:dyDescent="0.2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2:26" ht="12.95" customHeight="1" x14ac:dyDescent="0.2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2:26" ht="12.95" customHeight="1" x14ac:dyDescent="0.2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2:26" ht="12.95" customHeight="1" x14ac:dyDescent="0.2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2:26" ht="12.95" customHeight="1" x14ac:dyDescent="0.2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2:26" ht="12.95" customHeight="1" x14ac:dyDescent="0.2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2:26" ht="12.95" customHeight="1" x14ac:dyDescent="0.2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2:26" ht="12.95" customHeight="1" x14ac:dyDescent="0.2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2:26" ht="12.95" customHeight="1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2:26" ht="12.95" customHeight="1" x14ac:dyDescent="0.2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2:26" ht="12.95" customHeight="1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2:26" ht="12.95" customHeight="1" x14ac:dyDescent="0.2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2:26" ht="12.95" customHeight="1" x14ac:dyDescent="0.2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2:26" ht="12.95" customHeight="1" x14ac:dyDescent="0.2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2:26" ht="12.95" customHeight="1" x14ac:dyDescent="0.2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2:26" ht="12.95" customHeight="1" x14ac:dyDescent="0.2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2:26" ht="12.95" customHeight="1" x14ac:dyDescent="0.2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2:26" ht="12.95" customHeight="1" x14ac:dyDescent="0.2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2:26" ht="12.95" customHeight="1" x14ac:dyDescent="0.2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2:26" ht="12.95" customHeight="1" x14ac:dyDescent="0.2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2:26" ht="12.95" customHeight="1" x14ac:dyDescent="0.2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2:26" ht="12.95" customHeight="1" x14ac:dyDescent="0.2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2:26" ht="12.95" customHeight="1" x14ac:dyDescent="0.2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2:26" ht="12.95" customHeight="1" x14ac:dyDescent="0.2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2:26" ht="12.95" customHeight="1" x14ac:dyDescent="0.2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2:26" ht="12.95" customHeight="1" x14ac:dyDescent="0.2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2:26" ht="12.95" customHeight="1" x14ac:dyDescent="0.2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2:26" ht="12.95" customHeight="1" x14ac:dyDescent="0.2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2:26" ht="12.95" customHeight="1" x14ac:dyDescent="0.2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2:26" ht="12.95" customHeight="1" x14ac:dyDescent="0.2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2:26" ht="12.95" customHeight="1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2:26" ht="12.95" customHeight="1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2:26" ht="12.9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2:26" ht="12.9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2:26" ht="12.9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2:26" ht="12.9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2:26" ht="12.95" customHeight="1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2:26" ht="12.95" customHeight="1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2:26" ht="12.95" customHeight="1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2:26" ht="12.95" customHeight="1" x14ac:dyDescent="0.2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2:26" ht="12.95" customHeight="1" x14ac:dyDescent="0.2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2:26" ht="12.95" customHeight="1" x14ac:dyDescent="0.2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2:26" ht="12.95" customHeight="1" x14ac:dyDescent="0.2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2:26" ht="12.95" customHeight="1" x14ac:dyDescent="0.2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2:26" ht="12.95" customHeight="1" x14ac:dyDescent="0.2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2:26" ht="12.95" customHeight="1" x14ac:dyDescent="0.2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2:26" ht="12.95" customHeight="1" x14ac:dyDescent="0.2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2:26" ht="12.95" customHeight="1" x14ac:dyDescent="0.2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2:26" ht="12.95" customHeight="1" x14ac:dyDescent="0.2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2:26" ht="12.95" customHeight="1" x14ac:dyDescent="0.2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2:26" ht="12.95" customHeight="1" x14ac:dyDescent="0.2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2:26" ht="12.95" customHeight="1" x14ac:dyDescent="0.2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2:26" ht="12.95" customHeight="1" x14ac:dyDescent="0.2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2:26" ht="12.95" customHeight="1" x14ac:dyDescent="0.2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2:26" ht="12.95" customHeight="1" x14ac:dyDescent="0.2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2:26" ht="12.95" customHeight="1" x14ac:dyDescent="0.2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2:26" ht="12.95" customHeight="1" x14ac:dyDescent="0.2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2:26" ht="12.95" customHeight="1" x14ac:dyDescent="0.2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2:26" ht="12.95" customHeight="1" x14ac:dyDescent="0.2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2:26" ht="12.95" customHeight="1" x14ac:dyDescent="0.2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2:26" ht="12.95" customHeight="1" x14ac:dyDescent="0.2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2:26" ht="12.95" customHeight="1" x14ac:dyDescent="0.2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2:26" ht="12.95" customHeight="1" x14ac:dyDescent="0.2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2:26" ht="12.95" customHeight="1" x14ac:dyDescent="0.2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2:26" ht="12.95" customHeight="1" x14ac:dyDescent="0.2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2:26" ht="12.95" customHeight="1" x14ac:dyDescent="0.2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2:26" ht="12.95" customHeight="1" x14ac:dyDescent="0.2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2:26" ht="12.95" customHeight="1" x14ac:dyDescent="0.2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2:26" ht="12.95" customHeight="1" x14ac:dyDescent="0.2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2:26" ht="12.95" customHeight="1" x14ac:dyDescent="0.2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2:26" ht="12.95" customHeight="1" x14ac:dyDescent="0.2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2:26" ht="12.95" customHeight="1" x14ac:dyDescent="0.2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2:26" ht="12.95" customHeight="1" x14ac:dyDescent="0.2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2:26" ht="12.95" customHeight="1" x14ac:dyDescent="0.2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2:26" ht="12.95" customHeight="1" x14ac:dyDescent="0.2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2:26" ht="12.95" customHeight="1" x14ac:dyDescent="0.2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2:26" ht="12.95" customHeight="1" x14ac:dyDescent="0.2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2:26" ht="12.95" customHeight="1" x14ac:dyDescent="0.2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2:26" ht="12.95" customHeight="1" x14ac:dyDescent="0.2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2:26" ht="12.95" customHeight="1" x14ac:dyDescent="0.2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2:26" ht="12.95" customHeight="1" x14ac:dyDescent="0.2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2:26" ht="12.95" customHeight="1" x14ac:dyDescent="0.2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2:26" ht="12.95" customHeight="1" x14ac:dyDescent="0.2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2:26" ht="12.95" customHeight="1" x14ac:dyDescent="0.2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2:26" ht="12.95" customHeight="1" x14ac:dyDescent="0.2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2:26" ht="12.95" customHeight="1" x14ac:dyDescent="0.2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2:26" ht="12.95" customHeight="1" x14ac:dyDescent="0.2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2:26" ht="12.95" customHeight="1" x14ac:dyDescent="0.2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2:26" ht="12.95" customHeight="1" x14ac:dyDescent="0.2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2:26" ht="12.95" customHeight="1" x14ac:dyDescent="0.2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2:26" ht="12.95" customHeight="1" x14ac:dyDescent="0.2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2:26" ht="12.95" customHeight="1" x14ac:dyDescent="0.2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2:26" ht="12.95" customHeight="1" x14ac:dyDescent="0.2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2:26" ht="12.95" customHeight="1" x14ac:dyDescent="0.2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2:26" ht="12.95" customHeight="1" x14ac:dyDescent="0.2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2:26" ht="12.95" customHeight="1" x14ac:dyDescent="0.2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2:26" ht="12.95" customHeight="1" x14ac:dyDescent="0.2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2:26" ht="12.9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2:26" ht="12.9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2:26" ht="12.9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2:26" ht="12.9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2:26" ht="12.9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2:26" ht="12.9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2:26" ht="12.95" customHeight="1" x14ac:dyDescent="0.2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2:26" ht="12.95" customHeight="1" x14ac:dyDescent="0.2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2:26" ht="12.95" customHeight="1" x14ac:dyDescent="0.2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2:26" ht="12.95" customHeight="1" x14ac:dyDescent="0.2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2:26" ht="12.95" customHeight="1" x14ac:dyDescent="0.2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2:26" ht="12.95" customHeight="1" x14ac:dyDescent="0.2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2:26" ht="12.95" customHeight="1" x14ac:dyDescent="0.2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2:26" ht="12.95" customHeight="1" x14ac:dyDescent="0.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2:26" ht="12.95" customHeight="1" x14ac:dyDescent="0.2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2:26" ht="12.95" customHeight="1" x14ac:dyDescent="0.2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2:26" ht="12.95" customHeight="1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2:26" ht="12.9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2:26" ht="12.95" customHeight="1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2:26" ht="12.95" customHeight="1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2:26" ht="12.95" customHeight="1" x14ac:dyDescent="0.2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2:26" ht="12.95" customHeight="1" x14ac:dyDescent="0.2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2:26" ht="12.95" customHeight="1" x14ac:dyDescent="0.2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2:26" ht="12.95" customHeight="1" x14ac:dyDescent="0.2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2:26" ht="12.95" customHeight="1" x14ac:dyDescent="0.2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2:26" ht="12.95" customHeight="1" x14ac:dyDescent="0.2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2:26" ht="12.95" customHeight="1" x14ac:dyDescent="0.2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2:26" ht="12.95" customHeight="1" x14ac:dyDescent="0.2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2:26" ht="12.95" customHeight="1" x14ac:dyDescent="0.2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2:26" ht="12.95" customHeight="1" x14ac:dyDescent="0.2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2:26" ht="12.95" customHeight="1" x14ac:dyDescent="0.2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2:26" ht="12.95" customHeight="1" x14ac:dyDescent="0.2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2:26" ht="12.95" customHeight="1" x14ac:dyDescent="0.2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2:26" ht="12.95" customHeight="1" x14ac:dyDescent="0.2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2:26" ht="12.95" customHeight="1" x14ac:dyDescent="0.2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2:26" ht="12.95" customHeight="1" x14ac:dyDescent="0.2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2:26" ht="12.95" customHeight="1" x14ac:dyDescent="0.2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2:26" ht="12.95" customHeight="1" x14ac:dyDescent="0.2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2:26" ht="12.95" customHeight="1" x14ac:dyDescent="0.2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2:26" ht="12.95" customHeight="1" x14ac:dyDescent="0.2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2:26" ht="12.95" customHeight="1" x14ac:dyDescent="0.2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2:26" ht="12.95" customHeight="1" x14ac:dyDescent="0.2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2:26" ht="12.95" customHeight="1" x14ac:dyDescent="0.2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2:26" ht="12.95" customHeight="1" x14ac:dyDescent="0.2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2:26" ht="12.95" customHeight="1" x14ac:dyDescent="0.2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2:26" ht="12.95" customHeight="1" x14ac:dyDescent="0.2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2:26" ht="12.95" customHeight="1" x14ac:dyDescent="0.2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2:26" ht="12.95" customHeight="1" x14ac:dyDescent="0.2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2:26" ht="12.95" customHeight="1" x14ac:dyDescent="0.2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2:26" ht="12.95" customHeight="1" x14ac:dyDescent="0.2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2:26" ht="12.95" customHeight="1" x14ac:dyDescent="0.2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2:26" ht="12.95" customHeight="1" x14ac:dyDescent="0.2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2:26" ht="12.95" customHeight="1" x14ac:dyDescent="0.2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2:26" ht="12.95" customHeight="1" x14ac:dyDescent="0.2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2:26" ht="12.95" customHeight="1" x14ac:dyDescent="0.2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2:26" ht="12.95" customHeight="1" x14ac:dyDescent="0.2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2:26" ht="12.95" customHeight="1" x14ac:dyDescent="0.2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2:26" ht="12.95" customHeight="1" x14ac:dyDescent="0.2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2:26" ht="12.95" customHeight="1" x14ac:dyDescent="0.2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2:26" ht="12.95" customHeight="1" x14ac:dyDescent="0.2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2:26" ht="12.95" customHeight="1" x14ac:dyDescent="0.2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2:26" ht="12.95" customHeight="1" x14ac:dyDescent="0.2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2:26" ht="12.95" customHeight="1" x14ac:dyDescent="0.2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2:26" ht="12.95" customHeight="1" x14ac:dyDescent="0.2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2:26" ht="12.95" customHeight="1" x14ac:dyDescent="0.2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2:26" ht="12.95" customHeight="1" x14ac:dyDescent="0.2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2:26" ht="12.95" customHeight="1" x14ac:dyDescent="0.2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2:26" ht="12.95" customHeight="1" x14ac:dyDescent="0.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2:26" ht="12.95" customHeight="1" x14ac:dyDescent="0.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2:26" ht="12.95" customHeight="1" x14ac:dyDescent="0.2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2:26" ht="12.95" customHeight="1" x14ac:dyDescent="0.2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2:26" ht="12.95" customHeight="1" x14ac:dyDescent="0.2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2:26" ht="12.95" customHeight="1" x14ac:dyDescent="0.2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2:26" ht="12.95" customHeight="1" x14ac:dyDescent="0.2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2:26" ht="12.95" customHeight="1" x14ac:dyDescent="0.2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2:26" ht="12.95" customHeight="1" x14ac:dyDescent="0.2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2:26" ht="12.95" customHeight="1" x14ac:dyDescent="0.2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2:26" ht="12.95" customHeight="1" x14ac:dyDescent="0.2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2:26" ht="12.95" customHeight="1" x14ac:dyDescent="0.2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2:26" ht="12.95" customHeight="1" x14ac:dyDescent="0.2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2:26" ht="12.95" customHeight="1" x14ac:dyDescent="0.2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2:26" ht="12.95" customHeight="1" x14ac:dyDescent="0.2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2:26" ht="12.95" customHeight="1" x14ac:dyDescent="0.2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2:26" ht="12.95" customHeight="1" x14ac:dyDescent="0.2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2:26" ht="12.95" customHeight="1" x14ac:dyDescent="0.2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2:26" ht="12.95" customHeight="1" x14ac:dyDescent="0.2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2:26" ht="12.95" customHeight="1" x14ac:dyDescent="0.2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2:26" ht="12.95" customHeight="1" x14ac:dyDescent="0.2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2:26" ht="12.95" customHeight="1" x14ac:dyDescent="0.2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2:26" ht="12.95" customHeight="1" x14ac:dyDescent="0.2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2:26" ht="12.95" customHeight="1" x14ac:dyDescent="0.2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2:26" ht="12.95" customHeight="1" x14ac:dyDescent="0.2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2:26" ht="12.95" customHeight="1" x14ac:dyDescent="0.2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2:26" ht="12.95" customHeight="1" x14ac:dyDescent="0.2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2:26" ht="12.95" customHeight="1" x14ac:dyDescent="0.2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2:26" ht="12.95" customHeight="1" x14ac:dyDescent="0.2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2:26" ht="12.95" customHeight="1" x14ac:dyDescent="0.2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2:26" ht="12.95" customHeight="1" x14ac:dyDescent="0.2"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2:26" ht="12.95" customHeight="1" x14ac:dyDescent="0.2"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2:26" ht="12.95" customHeight="1" x14ac:dyDescent="0.2"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2:26" ht="12.95" customHeight="1" x14ac:dyDescent="0.2"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2:26" ht="12.95" customHeight="1" x14ac:dyDescent="0.2"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2:26" ht="12.95" customHeight="1" x14ac:dyDescent="0.2"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2:26" ht="12.95" customHeight="1" x14ac:dyDescent="0.2"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2:26" ht="12.95" customHeight="1" x14ac:dyDescent="0.2"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2:26" ht="12.95" customHeight="1" x14ac:dyDescent="0.2"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2:26" ht="12.95" customHeight="1" x14ac:dyDescent="0.2"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2:26" ht="12.95" customHeight="1" x14ac:dyDescent="0.2"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2:26" ht="12.95" customHeight="1" x14ac:dyDescent="0.2"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2:26" ht="12.95" customHeight="1" x14ac:dyDescent="0.2"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2:26" ht="12.95" customHeight="1" x14ac:dyDescent="0.2"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2:26" ht="12.95" customHeight="1" x14ac:dyDescent="0.2"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2:26" ht="12.95" customHeight="1" x14ac:dyDescent="0.2"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2:26" ht="12.95" customHeight="1" x14ac:dyDescent="0.2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2:26" ht="12.95" customHeight="1" x14ac:dyDescent="0.2"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2:26" ht="12.95" customHeight="1" x14ac:dyDescent="0.2"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2:26" ht="12.95" customHeight="1" x14ac:dyDescent="0.2"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2:26" ht="12.95" customHeight="1" x14ac:dyDescent="0.2"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2:26" ht="12.95" customHeight="1" x14ac:dyDescent="0.2"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2:26" ht="12.95" customHeight="1" x14ac:dyDescent="0.2"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2:26" ht="12.95" customHeight="1" x14ac:dyDescent="0.2"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2:26" ht="12.95" customHeight="1" x14ac:dyDescent="0.2"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2:26" ht="12.95" customHeight="1" x14ac:dyDescent="0.2"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2:26" ht="12.95" customHeight="1" x14ac:dyDescent="0.2"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2:26" ht="12.95" customHeight="1" x14ac:dyDescent="0.2"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2:26" ht="12.95" customHeight="1" x14ac:dyDescent="0.2"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2:26" ht="12.95" customHeight="1" x14ac:dyDescent="0.2"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2:26" ht="12.95" customHeight="1" x14ac:dyDescent="0.2"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2:26" ht="12.95" customHeight="1" x14ac:dyDescent="0.2"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2:26" ht="12.95" customHeight="1" x14ac:dyDescent="0.2"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2:26" ht="12.95" customHeight="1" x14ac:dyDescent="0.2"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2:26" ht="12.95" customHeight="1" x14ac:dyDescent="0.2"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2:26" ht="12.95" customHeight="1" x14ac:dyDescent="0.2"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2:26" ht="12.95" customHeight="1" x14ac:dyDescent="0.2"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2:26" ht="12.95" customHeight="1" x14ac:dyDescent="0.2"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2:26" ht="12.95" customHeight="1" x14ac:dyDescent="0.2"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2:26" ht="12.95" customHeight="1" x14ac:dyDescent="0.2"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2:26" ht="12.95" customHeight="1" x14ac:dyDescent="0.2"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2:26" ht="12.95" customHeight="1" x14ac:dyDescent="0.2"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2:26" ht="12.95" customHeight="1" x14ac:dyDescent="0.2"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2:26" ht="12.95" customHeight="1" x14ac:dyDescent="0.2"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2:26" ht="12.95" customHeight="1" x14ac:dyDescent="0.2"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2:26" ht="12.95" customHeight="1" x14ac:dyDescent="0.2"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2:26" ht="12.95" customHeight="1" x14ac:dyDescent="0.2"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2:26" ht="12.95" customHeight="1" x14ac:dyDescent="0.2"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2:26" ht="12.95" customHeight="1" x14ac:dyDescent="0.2"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2:26" ht="12.95" customHeight="1" x14ac:dyDescent="0.2"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2:26" ht="12.95" customHeight="1" x14ac:dyDescent="0.2"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2:26" ht="12.95" customHeight="1" x14ac:dyDescent="0.2"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2:26" ht="12.95" customHeight="1" x14ac:dyDescent="0.2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2:26" ht="12.95" customHeight="1" x14ac:dyDescent="0.2"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2:26" ht="12.95" customHeight="1" x14ac:dyDescent="0.2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2:26" ht="12.95" customHeight="1" x14ac:dyDescent="0.2"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2:26" ht="12.95" customHeight="1" x14ac:dyDescent="0.2"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2:26" ht="12.95" customHeight="1" x14ac:dyDescent="0.2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2:26" ht="12.95" customHeight="1" x14ac:dyDescent="0.2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2:26" ht="12.95" customHeight="1" x14ac:dyDescent="0.2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2:26" ht="12.95" customHeight="1" x14ac:dyDescent="0.2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2:26" ht="12.95" customHeight="1" x14ac:dyDescent="0.2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2:26" ht="12.95" customHeight="1" x14ac:dyDescent="0.2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2:26" ht="12.95" customHeight="1" x14ac:dyDescent="0.2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2:26" ht="12.95" customHeight="1" x14ac:dyDescent="0.2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2:26" ht="12.95" customHeight="1" x14ac:dyDescent="0.2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2:26" ht="12.95" customHeight="1" x14ac:dyDescent="0.2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2:26" ht="12.95" customHeight="1" x14ac:dyDescent="0.2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2:26" ht="12.95" customHeight="1" x14ac:dyDescent="0.2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2:26" ht="12.95" customHeight="1" x14ac:dyDescent="0.2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2:26" ht="12.95" customHeight="1" x14ac:dyDescent="0.2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2:26" ht="12.95" customHeight="1" x14ac:dyDescent="0.2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2:26" ht="12.95" customHeight="1" x14ac:dyDescent="0.2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2:26" ht="12.95" customHeight="1" x14ac:dyDescent="0.2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2:26" ht="12.95" customHeight="1" x14ac:dyDescent="0.2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2:26" ht="12.95" customHeight="1" x14ac:dyDescent="0.2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2:26" ht="12.95" customHeight="1" x14ac:dyDescent="0.2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2:26" ht="12.95" customHeight="1" x14ac:dyDescent="0.2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2:26" ht="12.95" customHeight="1" x14ac:dyDescent="0.2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2:26" ht="12.95" customHeight="1" x14ac:dyDescent="0.2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2:26" ht="12.95" customHeight="1" x14ac:dyDescent="0.2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2:26" ht="12.95" customHeight="1" x14ac:dyDescent="0.2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2:26" ht="12.95" customHeight="1" x14ac:dyDescent="0.2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2:26" ht="12.95" customHeight="1" x14ac:dyDescent="0.2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2:26" ht="12.95" customHeight="1" x14ac:dyDescent="0.2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2:26" ht="12.95" customHeight="1" x14ac:dyDescent="0.2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2:26" ht="12.95" customHeight="1" x14ac:dyDescent="0.2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2:26" ht="12.95" customHeight="1" x14ac:dyDescent="0.2"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2:26" ht="12.95" customHeight="1" x14ac:dyDescent="0.2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2:26" ht="12.95" customHeight="1" x14ac:dyDescent="0.2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2:26" ht="12.95" customHeight="1" x14ac:dyDescent="0.2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2:26" ht="12.95" customHeight="1" x14ac:dyDescent="0.2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2:26" ht="12.95" customHeight="1" x14ac:dyDescent="0.2"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2:26" ht="12.95" customHeight="1" x14ac:dyDescent="0.2"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2:26" ht="12.95" customHeight="1" x14ac:dyDescent="0.2"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2:26" ht="12.95" customHeight="1" x14ac:dyDescent="0.2"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2:26" ht="12.95" customHeight="1" x14ac:dyDescent="0.2"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2:26" ht="12.95" customHeight="1" x14ac:dyDescent="0.2"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2:26" ht="12.95" customHeight="1" x14ac:dyDescent="0.2"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2:26" ht="12.95" customHeight="1" x14ac:dyDescent="0.2"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2:26" ht="12.95" customHeight="1" x14ac:dyDescent="0.2"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2:26" ht="12.95" customHeight="1" x14ac:dyDescent="0.2"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2:26" ht="12.95" customHeight="1" x14ac:dyDescent="0.2"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2:26" ht="12.95" customHeight="1" x14ac:dyDescent="0.2"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2:26" ht="12.95" customHeight="1" x14ac:dyDescent="0.2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2:26" ht="12.95" customHeight="1" x14ac:dyDescent="0.2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2:26" ht="12.95" customHeight="1" x14ac:dyDescent="0.2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2:26" ht="12.95" customHeight="1" x14ac:dyDescent="0.2"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2:26" ht="12.95" customHeight="1" x14ac:dyDescent="0.2"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2:26" ht="12.95" customHeight="1" x14ac:dyDescent="0.2"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2:26" ht="12.95" customHeight="1" x14ac:dyDescent="0.2"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2:26" ht="12.95" customHeight="1" x14ac:dyDescent="0.2"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2:26" ht="12.95" customHeight="1" x14ac:dyDescent="0.2"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2:26" ht="12.95" customHeight="1" x14ac:dyDescent="0.2"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2:26" ht="12.95" customHeight="1" x14ac:dyDescent="0.2"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2:26" ht="12.95" customHeight="1" x14ac:dyDescent="0.2"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2:26" ht="12.95" customHeight="1" x14ac:dyDescent="0.2"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2:26" ht="12.95" customHeight="1" x14ac:dyDescent="0.2"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2:26" ht="12.95" customHeight="1" x14ac:dyDescent="0.2"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2:26" ht="12.95" customHeight="1" x14ac:dyDescent="0.2"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2:26" ht="12.95" customHeight="1" x14ac:dyDescent="0.2"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2:26" ht="12.95" customHeight="1" x14ac:dyDescent="0.2"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2:26" ht="12.95" customHeight="1" x14ac:dyDescent="0.2"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2:26" ht="12.95" customHeight="1" x14ac:dyDescent="0.2"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2:26" ht="12.95" customHeight="1" x14ac:dyDescent="0.2"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2:26" ht="12.95" customHeight="1" x14ac:dyDescent="0.2"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2:26" ht="12.95" customHeight="1" x14ac:dyDescent="0.2"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2:26" ht="12.95" customHeight="1" x14ac:dyDescent="0.2"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2:26" ht="12.95" customHeight="1" x14ac:dyDescent="0.2"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2:26" ht="12.95" customHeight="1" x14ac:dyDescent="0.2"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2:26" ht="12.95" customHeight="1" x14ac:dyDescent="0.2"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2:26" ht="12.95" customHeight="1" x14ac:dyDescent="0.2"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2:26" ht="12.95" customHeight="1" x14ac:dyDescent="0.2"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2:26" ht="12.95" customHeight="1" x14ac:dyDescent="0.2"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2:26" ht="12.95" customHeight="1" x14ac:dyDescent="0.2"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2:26" ht="12.95" customHeight="1" x14ac:dyDescent="0.2"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2:26" ht="12.95" customHeight="1" x14ac:dyDescent="0.2"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2:26" ht="12.95" customHeight="1" x14ac:dyDescent="0.2"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2:26" ht="12.95" customHeight="1" x14ac:dyDescent="0.2"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2:26" ht="12.95" customHeight="1" x14ac:dyDescent="0.2"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2:26" ht="12.95" customHeight="1" x14ac:dyDescent="0.2"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2:26" ht="12.95" customHeight="1" x14ac:dyDescent="0.2"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2:26" ht="12.95" customHeight="1" x14ac:dyDescent="0.2"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2:26" ht="12.95" customHeight="1" x14ac:dyDescent="0.2"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2:26" ht="12.95" customHeight="1" x14ac:dyDescent="0.2"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2:26" ht="12.95" customHeight="1" x14ac:dyDescent="0.2"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2:26" ht="12.95" customHeight="1" x14ac:dyDescent="0.2"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2:26" ht="12.95" customHeight="1" x14ac:dyDescent="0.2"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2:26" ht="12.95" customHeight="1" x14ac:dyDescent="0.2"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2:26" ht="12.95" customHeight="1" x14ac:dyDescent="0.2"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2:26" ht="12.95" customHeight="1" x14ac:dyDescent="0.2"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2:26" ht="12.95" customHeight="1" x14ac:dyDescent="0.2"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2:26" ht="12.95" customHeight="1" x14ac:dyDescent="0.2"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2:26" ht="12.95" customHeight="1" x14ac:dyDescent="0.2"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2:26" ht="12.95" customHeight="1" x14ac:dyDescent="0.2"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2:26" ht="12.95" customHeight="1" x14ac:dyDescent="0.2"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2:26" ht="12.95" customHeight="1" x14ac:dyDescent="0.2"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2:26" ht="12.95" customHeight="1" x14ac:dyDescent="0.2"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2:26" ht="12.95" customHeight="1" x14ac:dyDescent="0.2"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2:26" ht="12.95" customHeight="1" x14ac:dyDescent="0.2"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2:26" ht="12.95" customHeight="1" x14ac:dyDescent="0.2"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2:26" ht="12.95" customHeight="1" x14ac:dyDescent="0.2"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2:26" ht="12.95" customHeight="1" x14ac:dyDescent="0.2"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2:26" ht="12.95" customHeight="1" x14ac:dyDescent="0.2"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2:26" ht="12.95" customHeight="1" x14ac:dyDescent="0.2"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2:26" ht="12.95" customHeight="1" x14ac:dyDescent="0.2"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2:26" ht="12.95" customHeight="1" x14ac:dyDescent="0.2"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2:26" ht="12.95" customHeight="1" x14ac:dyDescent="0.2"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2:26" ht="12.95" customHeight="1" x14ac:dyDescent="0.2"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2:26" ht="12.95" customHeight="1" x14ac:dyDescent="0.2"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2:26" ht="12.95" customHeight="1" x14ac:dyDescent="0.2"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2:26" ht="12.95" customHeight="1" x14ac:dyDescent="0.2"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2:26" ht="12.95" customHeight="1" x14ac:dyDescent="0.2"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2:26" ht="12.95" customHeight="1" x14ac:dyDescent="0.2"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2:26" ht="12.95" customHeight="1" x14ac:dyDescent="0.2"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2:26" ht="12.95" customHeight="1" x14ac:dyDescent="0.2"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2:26" ht="12.95" customHeight="1" x14ac:dyDescent="0.2"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2:26" ht="12.95" customHeight="1" x14ac:dyDescent="0.2"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2:26" ht="12.95" customHeight="1" x14ac:dyDescent="0.2"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2:26" ht="12.95" customHeight="1" x14ac:dyDescent="0.2"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2:26" ht="12.95" customHeight="1" x14ac:dyDescent="0.2"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2:26" ht="12.95" customHeight="1" x14ac:dyDescent="0.2"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2:26" ht="12.95" customHeight="1" x14ac:dyDescent="0.2"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2:26" ht="12.95" customHeight="1" x14ac:dyDescent="0.2"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2:26" ht="12.95" customHeight="1" x14ac:dyDescent="0.2"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2:26" ht="12.95" customHeight="1" x14ac:dyDescent="0.2"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2:26" ht="12.95" customHeight="1" x14ac:dyDescent="0.2"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2:26" ht="12.95" customHeight="1" x14ac:dyDescent="0.2"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2:26" ht="12.95" customHeight="1" x14ac:dyDescent="0.2"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2:26" ht="12.95" customHeight="1" x14ac:dyDescent="0.2"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2:26" ht="12.95" customHeight="1" x14ac:dyDescent="0.2"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2:26" ht="12.95" customHeight="1" x14ac:dyDescent="0.2"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2:26" ht="12.95" customHeight="1" x14ac:dyDescent="0.2"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2:26" ht="12.95" customHeight="1" x14ac:dyDescent="0.2"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2:26" ht="12.95" customHeight="1" x14ac:dyDescent="0.2"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2:26" ht="12.95" customHeight="1" x14ac:dyDescent="0.2"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2:26" ht="12.95" customHeight="1" x14ac:dyDescent="0.2"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2:26" ht="12.95" customHeight="1" x14ac:dyDescent="0.2"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2:26" ht="12.95" customHeight="1" x14ac:dyDescent="0.2"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2:26" ht="12.95" customHeight="1" x14ac:dyDescent="0.2"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2:26" ht="12.95" customHeight="1" x14ac:dyDescent="0.2"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2:26" ht="12.95" customHeight="1" x14ac:dyDescent="0.2"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2:26" ht="12.95" customHeight="1" x14ac:dyDescent="0.2"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2:26" ht="12.95" customHeight="1" x14ac:dyDescent="0.2"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2:26" ht="12.95" customHeight="1" x14ac:dyDescent="0.2"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2:26" ht="12.95" customHeight="1" x14ac:dyDescent="0.2"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2:26" ht="12.95" customHeight="1" x14ac:dyDescent="0.2"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2:26" ht="12.95" customHeight="1" x14ac:dyDescent="0.2"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2:26" ht="12.95" customHeight="1" x14ac:dyDescent="0.2"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2:26" ht="12.95" customHeight="1" x14ac:dyDescent="0.2"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2:26" ht="12.95" customHeight="1" x14ac:dyDescent="0.2"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2:26" ht="12.95" customHeight="1" x14ac:dyDescent="0.2"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2:26" ht="12.95" customHeight="1" x14ac:dyDescent="0.2"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2:26" ht="12.95" customHeight="1" x14ac:dyDescent="0.2"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2:26" ht="12.95" customHeight="1" x14ac:dyDescent="0.2"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2:26" ht="12.95" customHeight="1" x14ac:dyDescent="0.2"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2:26" ht="12.95" customHeight="1" x14ac:dyDescent="0.2"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2:26" ht="12.95" customHeight="1" x14ac:dyDescent="0.2"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2:26" ht="12.95" customHeight="1" x14ac:dyDescent="0.2"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2:26" ht="12.95" customHeight="1" x14ac:dyDescent="0.2"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2:26" ht="12.95" customHeight="1" x14ac:dyDescent="0.2"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2:26" ht="12.95" customHeight="1" x14ac:dyDescent="0.2"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2:26" ht="12.95" customHeight="1" x14ac:dyDescent="0.2"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2:26" ht="12.95" customHeight="1" x14ac:dyDescent="0.2"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2:26" ht="12.95" customHeight="1" x14ac:dyDescent="0.2"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2:26" ht="12.95" customHeight="1" x14ac:dyDescent="0.2"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2:26" ht="12.95" customHeight="1" x14ac:dyDescent="0.2"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2:26" ht="12.95" customHeight="1" x14ac:dyDescent="0.2"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2:26" ht="12.95" customHeight="1" x14ac:dyDescent="0.2"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2:26" ht="12.95" customHeight="1" x14ac:dyDescent="0.2"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2:26" ht="12.95" customHeight="1" x14ac:dyDescent="0.2"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2:26" ht="12.95" customHeight="1" x14ac:dyDescent="0.2"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2:26" ht="12.95" customHeight="1" x14ac:dyDescent="0.2"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2:26" ht="12.95" customHeight="1" x14ac:dyDescent="0.2"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2:26" ht="12.95" customHeight="1" x14ac:dyDescent="0.2"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2:26" ht="12.95" customHeight="1" x14ac:dyDescent="0.2"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2:26" ht="12.95" customHeight="1" x14ac:dyDescent="0.2"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2:26" ht="12.95" customHeight="1" x14ac:dyDescent="0.2"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2:26" ht="12.95" customHeight="1" x14ac:dyDescent="0.2"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2:26" ht="12.95" customHeight="1" x14ac:dyDescent="0.2"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2:26" ht="12.95" customHeight="1" x14ac:dyDescent="0.2"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2:26" ht="12.95" customHeight="1" x14ac:dyDescent="0.2"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2:26" ht="12.95" customHeight="1" x14ac:dyDescent="0.2"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2:26" ht="12.95" customHeight="1" x14ac:dyDescent="0.2"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2:26" ht="12.95" customHeight="1" x14ac:dyDescent="0.2"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2:26" ht="12.95" customHeight="1" x14ac:dyDescent="0.2"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2:26" ht="12.95" customHeight="1" x14ac:dyDescent="0.2"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2:26" ht="12.95" customHeight="1" x14ac:dyDescent="0.2"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2:26" ht="12.95" customHeight="1" x14ac:dyDescent="0.2"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2:26" ht="12.95" customHeight="1" x14ac:dyDescent="0.2"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2:26" ht="12.95" customHeight="1" x14ac:dyDescent="0.2"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2:26" ht="12.95" customHeight="1" x14ac:dyDescent="0.2"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2:26" ht="12.95" customHeight="1" x14ac:dyDescent="0.2"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2:26" ht="12.95" customHeight="1" x14ac:dyDescent="0.2"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2:26" ht="12.95" customHeight="1" x14ac:dyDescent="0.2"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2:26" ht="12.95" customHeight="1" x14ac:dyDescent="0.2"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2:26" ht="12.95" customHeight="1" x14ac:dyDescent="0.2"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2:26" ht="12.95" customHeight="1" x14ac:dyDescent="0.2"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2:26" ht="12.95" customHeight="1" x14ac:dyDescent="0.2"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2:26" ht="12.95" customHeight="1" x14ac:dyDescent="0.2"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2:26" ht="12.95" customHeight="1" x14ac:dyDescent="0.2"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2:26" ht="12.95" customHeight="1" x14ac:dyDescent="0.2"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2:26" ht="12.95" customHeight="1" x14ac:dyDescent="0.2"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2:26" ht="12.95" customHeight="1" x14ac:dyDescent="0.2"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2:26" ht="12.95" customHeight="1" x14ac:dyDescent="0.2"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2:26" ht="12.95" customHeight="1" x14ac:dyDescent="0.2"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2:26" ht="12.95" customHeight="1" x14ac:dyDescent="0.2"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2:26" ht="12.95" customHeight="1" x14ac:dyDescent="0.2"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2:26" ht="12.95" customHeight="1" x14ac:dyDescent="0.2"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2:26" ht="12.95" customHeight="1" x14ac:dyDescent="0.2"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2:26" ht="12.95" customHeight="1" x14ac:dyDescent="0.2"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2:26" ht="12.95" customHeight="1" x14ac:dyDescent="0.2"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2:26" ht="12.95" customHeight="1" x14ac:dyDescent="0.2"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2:26" ht="12.95" customHeight="1" x14ac:dyDescent="0.2"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2:26" ht="12.95" customHeight="1" x14ac:dyDescent="0.2"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2:26" ht="12.95" customHeight="1" x14ac:dyDescent="0.2"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2:26" ht="12.95" customHeight="1" x14ac:dyDescent="0.2"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2:26" ht="12.95" customHeight="1" x14ac:dyDescent="0.2"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2:26" ht="12.95" customHeight="1" x14ac:dyDescent="0.2"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2:26" ht="12.95" customHeight="1" x14ac:dyDescent="0.2"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2:26" ht="12.95" customHeight="1" x14ac:dyDescent="0.2"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2:26" ht="12.95" customHeight="1" x14ac:dyDescent="0.2"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2:26" ht="12.95" customHeight="1" x14ac:dyDescent="0.2"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2:26" ht="12.95" customHeight="1" x14ac:dyDescent="0.2"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2:26" ht="12.95" customHeight="1" x14ac:dyDescent="0.2"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2:26" ht="12.95" customHeight="1" x14ac:dyDescent="0.2"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2:26" ht="12.95" customHeight="1" x14ac:dyDescent="0.2"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2:26" ht="12.95" customHeight="1" x14ac:dyDescent="0.2"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2:26" ht="12.95" customHeight="1" x14ac:dyDescent="0.2"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2:26" ht="12.95" customHeight="1" x14ac:dyDescent="0.2"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2:26" ht="12.95" customHeight="1" x14ac:dyDescent="0.2"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2:26" ht="12.95" customHeight="1" x14ac:dyDescent="0.2"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2:26" ht="12.95" customHeight="1" x14ac:dyDescent="0.2"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2:26" ht="12.95" customHeight="1" x14ac:dyDescent="0.2"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2:26" ht="12.95" customHeight="1" x14ac:dyDescent="0.2"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2:26" ht="12.95" customHeight="1" x14ac:dyDescent="0.2"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2:26" ht="12.95" customHeight="1" x14ac:dyDescent="0.2"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2:26" ht="12.95" customHeight="1" x14ac:dyDescent="0.2"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2:26" ht="12.95" customHeight="1" x14ac:dyDescent="0.2"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2:26" ht="12.95" customHeight="1" x14ac:dyDescent="0.2"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2:26" ht="12.95" customHeight="1" x14ac:dyDescent="0.2"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2:26" ht="12.95" customHeight="1" x14ac:dyDescent="0.2"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2:26" ht="12.95" customHeight="1" x14ac:dyDescent="0.2"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2:26" ht="12.95" customHeight="1" x14ac:dyDescent="0.2"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2:26" ht="12.95" customHeight="1" x14ac:dyDescent="0.2"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2:26" ht="12.95" customHeight="1" x14ac:dyDescent="0.2"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2:26" ht="12.95" customHeight="1" x14ac:dyDescent="0.2"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2:26" ht="12.95" customHeight="1" x14ac:dyDescent="0.2"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2:26" ht="12.95" customHeight="1" x14ac:dyDescent="0.2"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2:26" ht="12.95" customHeight="1" x14ac:dyDescent="0.2"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2:26" ht="12.95" customHeight="1" x14ac:dyDescent="0.2"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2:26" ht="12.95" customHeight="1" x14ac:dyDescent="0.2"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2:26" ht="12.95" customHeight="1" x14ac:dyDescent="0.2"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2:26" ht="12.95" customHeight="1" x14ac:dyDescent="0.2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2:26" ht="12.95" customHeight="1" x14ac:dyDescent="0.2"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2:26" ht="12.95" customHeight="1" x14ac:dyDescent="0.2"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2:26" ht="12.95" customHeight="1" x14ac:dyDescent="0.2"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2:26" ht="12.95" customHeight="1" x14ac:dyDescent="0.2"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2:26" ht="12.95" customHeight="1" x14ac:dyDescent="0.2"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2:26" ht="12.95" customHeight="1" x14ac:dyDescent="0.2"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2:26" ht="12.95" customHeight="1" x14ac:dyDescent="0.2"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2:26" ht="12.95" customHeight="1" x14ac:dyDescent="0.2"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2:26" ht="12.95" customHeight="1" x14ac:dyDescent="0.2"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2:26" ht="12.95" customHeight="1" x14ac:dyDescent="0.2"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2:26" ht="12.95" customHeight="1" x14ac:dyDescent="0.2"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2:26" ht="12.95" customHeight="1" x14ac:dyDescent="0.2"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2:26" ht="12.95" customHeight="1" x14ac:dyDescent="0.2"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2:26" ht="12.95" customHeight="1" x14ac:dyDescent="0.2"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2:26" ht="12.95" customHeight="1" x14ac:dyDescent="0.2"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2:26" ht="12.95" customHeight="1" x14ac:dyDescent="0.2"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2:26" ht="12.95" customHeight="1" x14ac:dyDescent="0.2"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2:26" ht="12.95" customHeight="1" x14ac:dyDescent="0.2"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2:26" ht="12.95" customHeight="1" x14ac:dyDescent="0.2"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2:26" ht="12.95" customHeight="1" x14ac:dyDescent="0.2"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2:26" ht="12.95" customHeight="1" x14ac:dyDescent="0.2"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2:26" ht="12.95" customHeight="1" x14ac:dyDescent="0.2"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2:26" ht="12.95" customHeight="1" x14ac:dyDescent="0.2"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2:26" ht="12.95" customHeight="1" x14ac:dyDescent="0.2"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2:26" ht="12.95" customHeight="1" x14ac:dyDescent="0.2"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2:26" ht="12.95" customHeight="1" x14ac:dyDescent="0.2"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2:26" ht="12.95" customHeight="1" x14ac:dyDescent="0.2"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2:26" ht="12.95" customHeight="1" x14ac:dyDescent="0.2"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2:26" ht="12.95" customHeight="1" x14ac:dyDescent="0.2"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2:26" ht="12.95" customHeight="1" x14ac:dyDescent="0.2"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2:26" ht="12.95" customHeight="1" x14ac:dyDescent="0.2"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2:26" ht="12.95" customHeight="1" x14ac:dyDescent="0.2"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2:26" ht="12.95" customHeight="1" x14ac:dyDescent="0.2"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2:26" ht="12.95" customHeight="1" x14ac:dyDescent="0.2"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2:26" ht="12.95" customHeight="1" x14ac:dyDescent="0.2"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2:26" ht="12.95" customHeight="1" x14ac:dyDescent="0.2"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2:26" ht="12.95" customHeight="1" x14ac:dyDescent="0.2"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2:26" ht="12.95" customHeight="1" x14ac:dyDescent="0.2"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2:26" ht="12.95" customHeight="1" x14ac:dyDescent="0.2"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2:26" ht="12.95" customHeight="1" x14ac:dyDescent="0.2"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2:26" ht="12.95" customHeight="1" x14ac:dyDescent="0.2"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2:26" ht="12.95" customHeight="1" x14ac:dyDescent="0.2"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2:26" ht="12.95" customHeight="1" x14ac:dyDescent="0.2"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2:26" ht="12.95" customHeight="1" x14ac:dyDescent="0.2"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2:26" ht="12.95" customHeight="1" x14ac:dyDescent="0.2"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2:26" ht="12.95" customHeight="1" x14ac:dyDescent="0.2"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2:26" ht="12.95" customHeight="1" x14ac:dyDescent="0.2"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2:26" ht="12.95" customHeight="1" x14ac:dyDescent="0.2"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2:26" ht="12.95" customHeight="1" x14ac:dyDescent="0.2"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2:26" ht="12.95" customHeight="1" x14ac:dyDescent="0.2"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2:26" ht="12.95" customHeight="1" x14ac:dyDescent="0.2"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2:26" ht="12.95" customHeight="1" x14ac:dyDescent="0.2"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2:26" ht="12.95" customHeight="1" x14ac:dyDescent="0.2"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2:26" ht="12.95" customHeight="1" x14ac:dyDescent="0.2"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2:26" ht="12.95" customHeight="1" x14ac:dyDescent="0.2"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2:26" ht="12.95" customHeight="1" x14ac:dyDescent="0.2"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2:26" ht="12.95" customHeight="1" x14ac:dyDescent="0.2"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2:26" ht="12.95" customHeight="1" x14ac:dyDescent="0.2"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2:26" ht="12.95" customHeight="1" x14ac:dyDescent="0.2"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2:26" ht="12.95" customHeight="1" x14ac:dyDescent="0.2"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2:26" ht="12.95" customHeight="1" x14ac:dyDescent="0.2"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2:26" ht="12.95" customHeight="1" x14ac:dyDescent="0.2"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2:26" ht="12.95" customHeight="1" x14ac:dyDescent="0.2"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2:26" ht="12.95" customHeight="1" x14ac:dyDescent="0.2"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2:26" ht="12.95" customHeight="1" x14ac:dyDescent="0.2"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2:26" ht="12.95" customHeight="1" x14ac:dyDescent="0.2"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2:26" ht="12.95" customHeight="1" x14ac:dyDescent="0.2"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2:26" ht="12.95" customHeight="1" x14ac:dyDescent="0.2"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2:26" ht="12.95" customHeight="1" x14ac:dyDescent="0.2"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2:26" ht="12.95" customHeight="1" x14ac:dyDescent="0.2"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2:26" ht="12.95" customHeight="1" x14ac:dyDescent="0.2"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2:26" ht="12.95" customHeight="1" x14ac:dyDescent="0.2"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2:26" ht="12.95" customHeight="1" x14ac:dyDescent="0.2"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2:26" ht="12.95" customHeight="1" x14ac:dyDescent="0.2"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2:26" ht="12.95" customHeight="1" x14ac:dyDescent="0.2"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2:26" ht="12.95" customHeight="1" x14ac:dyDescent="0.2"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2:26" ht="12.95" customHeight="1" x14ac:dyDescent="0.2"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2:26" ht="12.95" customHeight="1" x14ac:dyDescent="0.2"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2:26" ht="12.95" customHeight="1" x14ac:dyDescent="0.2"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2:26" ht="12.95" customHeight="1" x14ac:dyDescent="0.2"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2:26" ht="12.95" customHeight="1" x14ac:dyDescent="0.2"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2:26" ht="12.95" customHeight="1" x14ac:dyDescent="0.2"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2:26" ht="12.95" customHeight="1" x14ac:dyDescent="0.2"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2:26" ht="12.95" customHeight="1" x14ac:dyDescent="0.2"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2:26" ht="12.95" customHeight="1" x14ac:dyDescent="0.2"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2:26" ht="12.95" customHeight="1" x14ac:dyDescent="0.2"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2:26" ht="12.95" customHeight="1" x14ac:dyDescent="0.2"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2:26" ht="12.95" customHeight="1" x14ac:dyDescent="0.2"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2:26" ht="12.95" customHeight="1" x14ac:dyDescent="0.2"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2:26" ht="12.95" customHeight="1" x14ac:dyDescent="0.2"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2:26" ht="12.95" customHeight="1" x14ac:dyDescent="0.2"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2:26" ht="12.95" customHeight="1" x14ac:dyDescent="0.2"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2:26" ht="12.95" customHeight="1" x14ac:dyDescent="0.2"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2:26" ht="12.95" customHeight="1" x14ac:dyDescent="0.2"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2:26" ht="12.95" customHeight="1" x14ac:dyDescent="0.2"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2:26" ht="12.95" customHeight="1" x14ac:dyDescent="0.2"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2:26" ht="12.95" customHeight="1" x14ac:dyDescent="0.2"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2:26" ht="12.95" customHeight="1" x14ac:dyDescent="0.2"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2:26" ht="12.95" customHeight="1" x14ac:dyDescent="0.2"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2:26" ht="12.95" customHeight="1" x14ac:dyDescent="0.2"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2:26" ht="12.95" customHeight="1" x14ac:dyDescent="0.2"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2:26" ht="12.95" customHeight="1" x14ac:dyDescent="0.2"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2:26" ht="12.95" customHeight="1" x14ac:dyDescent="0.2"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2:26" ht="12.95" customHeight="1" x14ac:dyDescent="0.2"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2:26" ht="12.95" customHeight="1" x14ac:dyDescent="0.2"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2:26" ht="12.95" customHeight="1" x14ac:dyDescent="0.2"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2:26" ht="12.95" customHeight="1" x14ac:dyDescent="0.2"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2:26" ht="12.95" customHeight="1" x14ac:dyDescent="0.2"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2:26" ht="12.95" customHeight="1" x14ac:dyDescent="0.2"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2:26" ht="12.95" customHeight="1" x14ac:dyDescent="0.2"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2:26" ht="12.95" customHeight="1" x14ac:dyDescent="0.2"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2:26" ht="12.95" customHeight="1" x14ac:dyDescent="0.2"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2:26" ht="12.95" customHeight="1" x14ac:dyDescent="0.2"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2:26" ht="12.95" customHeight="1" x14ac:dyDescent="0.2"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2:26" ht="12.95" customHeight="1" x14ac:dyDescent="0.2"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2:26" ht="12.95" customHeight="1" x14ac:dyDescent="0.2"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2:26" ht="12.95" customHeight="1" x14ac:dyDescent="0.2"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2:26" ht="12.95" customHeight="1" x14ac:dyDescent="0.2"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2:26" ht="12.95" customHeight="1" x14ac:dyDescent="0.2"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2:26" ht="12.95" customHeight="1" x14ac:dyDescent="0.2"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2:26" ht="12.95" customHeight="1" x14ac:dyDescent="0.2"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2:26" ht="12.95" customHeight="1" x14ac:dyDescent="0.2"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2:26" ht="12.95" customHeight="1" x14ac:dyDescent="0.2"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2:26" ht="12.95" customHeight="1" x14ac:dyDescent="0.2"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2:26" ht="12.95" customHeight="1" x14ac:dyDescent="0.2"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2:26" ht="12.95" customHeight="1" x14ac:dyDescent="0.2"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2:26" ht="12.95" customHeight="1" x14ac:dyDescent="0.2"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2:26" ht="12.95" customHeight="1" x14ac:dyDescent="0.2"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2:26" ht="12.95" customHeight="1" x14ac:dyDescent="0.2"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2:26" ht="12.95" customHeight="1" x14ac:dyDescent="0.2"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2:26" ht="12.95" customHeight="1" x14ac:dyDescent="0.2"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2:26" ht="12.95" customHeight="1" x14ac:dyDescent="0.2"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2:26" ht="12.95" customHeight="1" x14ac:dyDescent="0.2"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2:26" ht="12.95" customHeight="1" x14ac:dyDescent="0.2"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2:26" ht="12.95" customHeight="1" x14ac:dyDescent="0.2"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2:26" ht="12.95" customHeight="1" x14ac:dyDescent="0.2"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2:26" ht="12.95" customHeight="1" x14ac:dyDescent="0.2"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2:26" ht="12.95" customHeight="1" x14ac:dyDescent="0.2"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2:26" ht="12.95" customHeight="1" x14ac:dyDescent="0.2"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2:26" ht="12.95" customHeight="1" x14ac:dyDescent="0.2"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2:26" ht="12.95" customHeight="1" x14ac:dyDescent="0.2"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2:26" ht="12.95" customHeight="1" x14ac:dyDescent="0.2"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2:26" ht="12.95" customHeight="1" x14ac:dyDescent="0.2"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2:26" ht="12.95" customHeight="1" x14ac:dyDescent="0.2"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2:26" ht="12.95" customHeight="1" x14ac:dyDescent="0.2"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2:26" ht="12.95" customHeight="1" x14ac:dyDescent="0.2"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2:26" ht="12.95" customHeight="1" x14ac:dyDescent="0.2"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2:26" ht="12.95" customHeight="1" x14ac:dyDescent="0.2"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2:26" ht="12.95" customHeight="1" x14ac:dyDescent="0.2"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2:26" ht="12.95" customHeight="1" x14ac:dyDescent="0.2"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2:26" ht="12.95" customHeight="1" x14ac:dyDescent="0.2"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2:26" ht="12.95" customHeight="1" x14ac:dyDescent="0.2"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2:26" ht="12.95" customHeight="1" x14ac:dyDescent="0.2"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2:26" ht="12.95" customHeight="1" x14ac:dyDescent="0.2"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2:26" ht="12.95" customHeight="1" x14ac:dyDescent="0.2"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2:26" ht="12.95" customHeight="1" x14ac:dyDescent="0.2"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2:26" ht="12.95" customHeight="1" x14ac:dyDescent="0.2"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2:26" ht="12.95" customHeight="1" x14ac:dyDescent="0.2"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2:26" ht="12.95" customHeight="1" x14ac:dyDescent="0.2"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2:26" ht="12.95" customHeight="1" x14ac:dyDescent="0.2"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2:26" ht="12.95" customHeight="1" x14ac:dyDescent="0.2"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2:26" ht="12.95" customHeight="1" x14ac:dyDescent="0.2"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2:26" ht="12.95" customHeight="1" x14ac:dyDescent="0.2"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2:26" ht="12.95" customHeight="1" x14ac:dyDescent="0.2"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2:26" ht="12.95" customHeight="1" x14ac:dyDescent="0.2"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2:26" ht="12.95" customHeight="1" x14ac:dyDescent="0.2"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2:26" ht="12.95" customHeight="1" x14ac:dyDescent="0.2"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2:26" ht="12.95" customHeight="1" x14ac:dyDescent="0.2"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2:26" ht="12.95" customHeight="1" x14ac:dyDescent="0.2"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2:26" ht="12.95" customHeight="1" x14ac:dyDescent="0.2"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2:26" ht="12.95" customHeight="1" x14ac:dyDescent="0.2"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2:26" ht="12.95" customHeight="1" x14ac:dyDescent="0.2"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2:26" ht="12.95" customHeight="1" x14ac:dyDescent="0.2"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2:26" ht="12.95" customHeight="1" x14ac:dyDescent="0.2"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2:26" ht="12.95" customHeight="1" x14ac:dyDescent="0.2"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2:26" ht="12.95" customHeight="1" x14ac:dyDescent="0.2"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2:26" ht="12.95" customHeight="1" x14ac:dyDescent="0.2"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2:26" ht="12.95" customHeight="1" x14ac:dyDescent="0.2"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2:26" ht="12.95" customHeight="1" x14ac:dyDescent="0.2"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2:26" ht="12.95" customHeight="1" x14ac:dyDescent="0.2"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2:26" ht="12.95" customHeight="1" x14ac:dyDescent="0.2"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2:26" ht="12.95" customHeight="1" x14ac:dyDescent="0.2"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2:26" ht="12.95" customHeight="1" x14ac:dyDescent="0.2"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2:26" ht="12.95" customHeight="1" x14ac:dyDescent="0.2"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2:26" ht="12.95" customHeight="1" x14ac:dyDescent="0.2"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2:26" ht="12.95" customHeight="1" x14ac:dyDescent="0.2"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2:26" ht="12.95" customHeight="1" x14ac:dyDescent="0.2"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2:26" ht="12.95" customHeight="1" x14ac:dyDescent="0.2"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2:26" ht="12.95" customHeight="1" x14ac:dyDescent="0.2"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2:26" ht="12.95" customHeight="1" x14ac:dyDescent="0.2"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2:26" ht="12.95" customHeight="1" x14ac:dyDescent="0.2"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2:26" ht="12.95" customHeight="1" x14ac:dyDescent="0.2"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2:26" ht="12.95" customHeight="1" x14ac:dyDescent="0.2"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2:26" ht="12.95" customHeight="1" x14ac:dyDescent="0.2"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2:26" ht="12.95" customHeight="1" x14ac:dyDescent="0.2"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2:26" ht="12.95" customHeight="1" x14ac:dyDescent="0.2"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2:26" ht="12.95" customHeight="1" x14ac:dyDescent="0.2"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2:26" ht="12.95" customHeight="1" x14ac:dyDescent="0.2"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2:26" ht="12.95" customHeight="1" x14ac:dyDescent="0.2"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2:26" ht="12.95" customHeight="1" x14ac:dyDescent="0.2"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2:26" ht="12.95" customHeight="1" x14ac:dyDescent="0.2"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2:26" ht="12.95" customHeight="1" x14ac:dyDescent="0.2"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2:26" ht="12.95" customHeight="1" x14ac:dyDescent="0.2"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2:26" ht="12.95" customHeight="1" x14ac:dyDescent="0.2"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2:26" ht="12.95" customHeight="1" x14ac:dyDescent="0.2"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2:26" ht="12.95" customHeight="1" x14ac:dyDescent="0.2"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2:26" ht="12.95" customHeight="1" x14ac:dyDescent="0.2"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2:26" ht="12.95" customHeight="1" x14ac:dyDescent="0.2"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2:26" ht="12.95" customHeight="1" x14ac:dyDescent="0.2"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2:26" ht="12.95" customHeight="1" x14ac:dyDescent="0.2"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2:26" ht="12.95" customHeight="1" x14ac:dyDescent="0.2"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2:26" ht="12.95" customHeight="1" x14ac:dyDescent="0.2"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2:26" ht="12.95" customHeight="1" x14ac:dyDescent="0.2"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2:26" ht="12.95" customHeight="1" x14ac:dyDescent="0.2"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2:26" ht="12.95" customHeight="1" x14ac:dyDescent="0.2"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2:26" ht="12.95" customHeight="1" x14ac:dyDescent="0.2"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2:26" ht="12.95" customHeight="1" x14ac:dyDescent="0.2"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2:26" ht="12.95" customHeight="1" x14ac:dyDescent="0.2"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2:26" ht="12.95" customHeight="1" x14ac:dyDescent="0.2"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2:26" ht="12.95" customHeight="1" x14ac:dyDescent="0.2"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2:26" ht="12.95" customHeight="1" x14ac:dyDescent="0.2"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2:26" ht="12.95" customHeight="1" x14ac:dyDescent="0.2"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2:26" ht="12.95" customHeight="1" x14ac:dyDescent="0.2"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2:26" ht="12.95" customHeight="1" x14ac:dyDescent="0.2"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2:26" ht="12.95" customHeight="1" x14ac:dyDescent="0.2"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2:26" ht="12.95" customHeight="1" x14ac:dyDescent="0.2"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2:26" ht="12.95" customHeight="1" x14ac:dyDescent="0.2"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2:26" ht="12.95" customHeight="1" x14ac:dyDescent="0.2"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2:26" ht="12.95" customHeight="1" x14ac:dyDescent="0.2"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2:26" ht="12.95" customHeight="1" x14ac:dyDescent="0.2"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2:26" ht="12.95" customHeight="1" x14ac:dyDescent="0.2"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2:26" ht="12.95" customHeight="1" x14ac:dyDescent="0.2"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2:26" ht="12.95" customHeight="1" x14ac:dyDescent="0.2"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2:26" ht="12.95" customHeight="1" x14ac:dyDescent="0.2"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2:26" ht="12.95" customHeight="1" x14ac:dyDescent="0.2"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2:26" ht="12.95" customHeight="1" x14ac:dyDescent="0.2"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2:26" ht="12.95" customHeight="1" x14ac:dyDescent="0.2"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2:26" ht="12.95" customHeight="1" x14ac:dyDescent="0.2"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2:26" ht="12.95" customHeight="1" x14ac:dyDescent="0.2"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2:26" ht="12.95" customHeight="1" x14ac:dyDescent="0.2"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2:26" ht="12.95" customHeight="1" x14ac:dyDescent="0.2"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2:26" ht="12.95" customHeight="1" x14ac:dyDescent="0.2"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2:26" ht="12.95" customHeight="1" x14ac:dyDescent="0.2"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2:26" ht="12.95" customHeight="1" x14ac:dyDescent="0.2"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2:26" ht="12.95" customHeight="1" x14ac:dyDescent="0.2"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2:26" ht="12.95" customHeight="1" x14ac:dyDescent="0.2"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2:26" ht="12.95" customHeight="1" x14ac:dyDescent="0.2"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2:26" ht="12.95" customHeight="1" x14ac:dyDescent="0.2"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2:26" ht="12.95" customHeight="1" x14ac:dyDescent="0.2"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2:26" ht="12.95" customHeight="1" x14ac:dyDescent="0.2"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2:26" ht="12.95" customHeight="1" x14ac:dyDescent="0.2"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2:26" ht="12.95" customHeight="1" x14ac:dyDescent="0.2"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2:26" ht="12.95" customHeight="1" x14ac:dyDescent="0.2"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2:26" ht="12.95" customHeight="1" x14ac:dyDescent="0.2"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2:26" ht="12.95" customHeight="1" x14ac:dyDescent="0.2"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2:26" ht="12.95" customHeight="1" x14ac:dyDescent="0.2"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2:26" ht="12.95" customHeight="1" x14ac:dyDescent="0.2"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2:26" ht="12.95" customHeight="1" x14ac:dyDescent="0.2"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2:26" ht="12.95" customHeight="1" x14ac:dyDescent="0.2"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2:26" ht="12.95" customHeight="1" x14ac:dyDescent="0.2"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2:26" ht="12.95" customHeight="1" x14ac:dyDescent="0.2"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2:26" ht="12.95" customHeight="1" x14ac:dyDescent="0.2"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2:26" ht="12.95" customHeight="1" x14ac:dyDescent="0.2"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2:26" ht="12.95" customHeight="1" x14ac:dyDescent="0.2"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2:26" ht="12.95" customHeight="1" x14ac:dyDescent="0.2"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2:26" ht="12.95" customHeight="1" x14ac:dyDescent="0.2"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2:26" ht="12.95" customHeight="1" x14ac:dyDescent="0.2"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2:26" ht="12.95" customHeight="1" x14ac:dyDescent="0.2"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2:26" ht="12.95" customHeight="1" x14ac:dyDescent="0.2"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2:26" ht="12.95" customHeight="1" x14ac:dyDescent="0.2"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2:26" ht="12.95" customHeight="1" x14ac:dyDescent="0.2"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2:26" ht="12.95" customHeight="1" x14ac:dyDescent="0.2"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2:26" ht="12.95" customHeight="1" x14ac:dyDescent="0.2"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2:26" ht="12.95" customHeight="1" x14ac:dyDescent="0.2"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2:26" ht="12.95" customHeight="1" x14ac:dyDescent="0.2"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2:26" ht="12.95" customHeight="1" x14ac:dyDescent="0.2"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2:26" ht="12.95" customHeight="1" x14ac:dyDescent="0.2"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2:26" ht="12.95" customHeight="1" x14ac:dyDescent="0.2"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2:26" ht="12.95" customHeight="1" x14ac:dyDescent="0.2"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2:26" ht="12.95" customHeight="1" x14ac:dyDescent="0.2"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2:26" ht="12.95" customHeight="1" x14ac:dyDescent="0.2"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2:26" ht="12.95" customHeight="1" x14ac:dyDescent="0.2"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2:26" ht="12.95" customHeight="1" x14ac:dyDescent="0.2"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2:26" ht="12.95" customHeight="1" x14ac:dyDescent="0.2"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2:26" ht="12.95" customHeight="1" x14ac:dyDescent="0.2"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2:26" ht="12.95" customHeight="1" x14ac:dyDescent="0.2"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2:26" ht="12.95" customHeight="1" x14ac:dyDescent="0.2"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2:26" ht="12.95" customHeight="1" x14ac:dyDescent="0.2"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2:26" ht="12.95" customHeight="1" x14ac:dyDescent="0.2"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2:26" ht="12.95" customHeight="1" x14ac:dyDescent="0.2"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2:26" ht="12.95" customHeight="1" x14ac:dyDescent="0.2"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2:26" ht="12.95" customHeight="1" x14ac:dyDescent="0.2"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2:26" ht="12.95" customHeight="1" x14ac:dyDescent="0.2"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2:26" ht="12.95" customHeight="1" x14ac:dyDescent="0.2"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2:26" ht="12.95" customHeight="1" x14ac:dyDescent="0.2"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2:26" ht="12.95" customHeight="1" x14ac:dyDescent="0.2"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2:26" ht="12.95" customHeight="1" x14ac:dyDescent="0.2"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2:26" ht="12.95" customHeight="1" x14ac:dyDescent="0.2"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2:26" ht="12.95" customHeight="1" x14ac:dyDescent="0.2"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2:26" ht="12.95" customHeight="1" x14ac:dyDescent="0.2"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2:26" ht="12.95" customHeight="1" x14ac:dyDescent="0.2"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2:26" ht="12.95" customHeight="1" x14ac:dyDescent="0.2"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2:26" ht="12.95" customHeight="1" x14ac:dyDescent="0.2"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2:26" ht="12.95" customHeight="1" x14ac:dyDescent="0.2"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2:26" ht="12.95" customHeight="1" x14ac:dyDescent="0.2"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2:26" ht="12.95" customHeight="1" x14ac:dyDescent="0.2"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2:26" ht="12.95" customHeight="1" x14ac:dyDescent="0.2"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2:26" ht="12.95" customHeight="1" x14ac:dyDescent="0.2"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2:26" ht="12.95" customHeight="1" x14ac:dyDescent="0.2"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2:26" ht="12.95" customHeight="1" x14ac:dyDescent="0.2"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2:26" ht="12.95" customHeight="1" x14ac:dyDescent="0.2"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2:26" ht="12.95" customHeight="1" x14ac:dyDescent="0.2"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2:26" ht="12.95" customHeight="1" x14ac:dyDescent="0.2"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2:26" ht="12.95" customHeight="1" x14ac:dyDescent="0.2"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2:26" ht="12.95" customHeight="1" x14ac:dyDescent="0.2"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2:26" ht="12.95" customHeight="1" x14ac:dyDescent="0.2"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2:26" ht="12.95" customHeight="1" x14ac:dyDescent="0.2"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2:26" ht="12.95" customHeight="1" x14ac:dyDescent="0.2"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2:26" ht="12.95" customHeight="1" x14ac:dyDescent="0.2"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2:26" ht="12.95" customHeight="1" x14ac:dyDescent="0.2"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2:26" ht="12.95" customHeight="1" x14ac:dyDescent="0.2"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2:26" ht="12.95" customHeight="1" x14ac:dyDescent="0.2"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2:26" ht="12.95" customHeight="1" x14ac:dyDescent="0.2"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2:26" ht="12.95" customHeight="1" x14ac:dyDescent="0.2"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2:26" ht="12.95" customHeight="1" x14ac:dyDescent="0.2"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2:26" ht="12.95" customHeight="1" x14ac:dyDescent="0.2"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2:26" ht="12.95" customHeight="1" x14ac:dyDescent="0.2"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2:26" ht="12.95" customHeight="1" x14ac:dyDescent="0.2"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2:26" ht="12.95" customHeight="1" x14ac:dyDescent="0.2"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2:26" ht="12.95" customHeight="1" x14ac:dyDescent="0.2"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2:26" ht="12.95" customHeight="1" x14ac:dyDescent="0.2"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2:26" ht="12.95" customHeight="1" x14ac:dyDescent="0.2"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2:26" ht="12.95" customHeight="1" x14ac:dyDescent="0.2"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</sheetData>
  <mergeCells count="9">
    <mergeCell ref="E36:G36"/>
    <mergeCell ref="A7:A9"/>
    <mergeCell ref="B7:G9"/>
    <mergeCell ref="H7:H9"/>
    <mergeCell ref="A1:I1"/>
    <mergeCell ref="A3:I3"/>
    <mergeCell ref="A4:I4"/>
    <mergeCell ref="A5:I5"/>
    <mergeCell ref="I7:I9"/>
  </mergeCells>
  <phoneticPr fontId="0" type="noConversion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999"/>
  <sheetViews>
    <sheetView workbookViewId="0">
      <selection activeCell="F6" sqref="F6:F8"/>
    </sheetView>
  </sheetViews>
  <sheetFormatPr defaultColWidth="17.28515625" defaultRowHeight="15" customHeight="1" x14ac:dyDescent="0.2"/>
  <cols>
    <col min="1" max="1" width="6.7109375" customWidth="1"/>
    <col min="2" max="2" width="9.5703125" customWidth="1"/>
    <col min="3" max="3" width="59.42578125" customWidth="1"/>
    <col min="4" max="4" width="13" style="106" customWidth="1"/>
    <col min="5" max="5" width="12.42578125" customWidth="1"/>
    <col min="6" max="6" width="11.7109375" customWidth="1"/>
    <col min="7" max="7" width="14.42578125" customWidth="1"/>
    <col min="8" max="10" width="9.140625" customWidth="1"/>
    <col min="11" max="18" width="8" customWidth="1"/>
  </cols>
  <sheetData>
    <row r="1" spans="1:18" s="490" customFormat="1" ht="15.75" customHeight="1" x14ac:dyDescent="0.25">
      <c r="C1" s="504" t="s">
        <v>976</v>
      </c>
      <c r="D1" s="539"/>
      <c r="E1" s="539"/>
      <c r="F1" s="539"/>
      <c r="G1" s="539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</row>
    <row r="2" spans="1:18" ht="15.75" customHeight="1" x14ac:dyDescent="0.25">
      <c r="A2" s="520" t="s">
        <v>262</v>
      </c>
      <c r="B2" s="520"/>
      <c r="C2" s="520"/>
      <c r="D2" s="520"/>
      <c r="E2" s="520"/>
      <c r="F2" s="520"/>
      <c r="G2" s="520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customHeight="1" x14ac:dyDescent="0.25">
      <c r="A3" s="507" t="s">
        <v>966</v>
      </c>
      <c r="B3" s="520"/>
      <c r="C3" s="520"/>
      <c r="D3" s="520"/>
      <c r="E3" s="520"/>
      <c r="F3" s="520"/>
      <c r="G3" s="520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customHeight="1" x14ac:dyDescent="0.25">
      <c r="A4" s="507" t="s">
        <v>151</v>
      </c>
      <c r="B4" s="520"/>
      <c r="C4" s="520"/>
      <c r="D4" s="520"/>
      <c r="E4" s="520"/>
      <c r="F4" s="520"/>
      <c r="G4" s="520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customHeight="1" x14ac:dyDescent="0.25">
      <c r="C5" s="56"/>
      <c r="D5" s="540" t="s">
        <v>402</v>
      </c>
      <c r="E5" s="541"/>
      <c r="F5" s="541"/>
      <c r="G5" s="54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x14ac:dyDescent="0.25">
      <c r="A6" s="544" t="s">
        <v>304</v>
      </c>
      <c r="B6" s="545" t="s">
        <v>358</v>
      </c>
      <c r="C6" s="547" t="s">
        <v>31</v>
      </c>
      <c r="D6" s="550" t="s">
        <v>152</v>
      </c>
      <c r="E6" s="542" t="s">
        <v>153</v>
      </c>
      <c r="F6" s="552" t="s">
        <v>450</v>
      </c>
      <c r="G6" s="542" t="s">
        <v>154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2.75" customHeight="1" x14ac:dyDescent="0.25">
      <c r="A7" s="544"/>
      <c r="B7" s="546"/>
      <c r="C7" s="548"/>
      <c r="D7" s="551"/>
      <c r="E7" s="543"/>
      <c r="F7" s="543"/>
      <c r="G7" s="553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customHeight="1" x14ac:dyDescent="0.25">
      <c r="A8" s="545"/>
      <c r="B8" s="546"/>
      <c r="C8" s="549"/>
      <c r="D8" s="551"/>
      <c r="E8" s="543"/>
      <c r="F8" s="543"/>
      <c r="G8" s="554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 x14ac:dyDescent="0.25">
      <c r="A9" s="57">
        <v>1</v>
      </c>
      <c r="B9" s="57">
        <v>2</v>
      </c>
      <c r="C9" s="58">
        <v>3</v>
      </c>
      <c r="D9" s="102">
        <v>4</v>
      </c>
      <c r="E9" s="102">
        <v>5</v>
      </c>
      <c r="F9" s="58">
        <v>6</v>
      </c>
      <c r="G9" s="58">
        <v>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customHeight="1" x14ac:dyDescent="0.25">
      <c r="A10" s="114" t="s">
        <v>305</v>
      </c>
      <c r="B10" s="59" t="s">
        <v>359</v>
      </c>
      <c r="C10" s="60" t="s">
        <v>360</v>
      </c>
      <c r="D10" s="104"/>
      <c r="E10" s="103"/>
      <c r="F10" s="61"/>
      <c r="G10" s="6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customHeight="1" x14ac:dyDescent="0.25">
      <c r="A11" s="344" t="s">
        <v>306</v>
      </c>
      <c r="B11" s="63" t="s">
        <v>361</v>
      </c>
      <c r="C11" s="66" t="s">
        <v>362</v>
      </c>
      <c r="D11" s="68">
        <v>34200000</v>
      </c>
      <c r="E11" s="68">
        <v>2915674</v>
      </c>
      <c r="F11" s="67"/>
      <c r="G11" s="68">
        <f t="shared" ref="G11:G21" si="0">SUM(D11:F11)</f>
        <v>37115674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25">
      <c r="A12" s="114" t="s">
        <v>307</v>
      </c>
      <c r="B12" s="171" t="s">
        <v>363</v>
      </c>
      <c r="C12" s="69" t="s">
        <v>364</v>
      </c>
      <c r="D12" s="65">
        <v>147568297</v>
      </c>
      <c r="E12" s="65"/>
      <c r="F12" s="64"/>
      <c r="G12" s="65">
        <f t="shared" si="0"/>
        <v>147568297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customHeight="1" x14ac:dyDescent="0.25">
      <c r="A13" s="344" t="s">
        <v>308</v>
      </c>
      <c r="B13" s="171" t="s">
        <v>365</v>
      </c>
      <c r="C13" s="69" t="s">
        <v>366</v>
      </c>
      <c r="D13" s="65">
        <v>29752000</v>
      </c>
      <c r="E13" s="65">
        <v>533728858</v>
      </c>
      <c r="F13" s="64"/>
      <c r="G13" s="65">
        <f t="shared" si="0"/>
        <v>563480858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customHeight="1" x14ac:dyDescent="0.25">
      <c r="A14" s="114" t="s">
        <v>309</v>
      </c>
      <c r="B14" s="63" t="s">
        <v>367</v>
      </c>
      <c r="C14" s="69" t="s">
        <v>368</v>
      </c>
      <c r="D14" s="65"/>
      <c r="E14" s="65"/>
      <c r="F14" s="64"/>
      <c r="G14" s="65">
        <f t="shared" si="0"/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 x14ac:dyDescent="0.25">
      <c r="A15" s="344" t="s">
        <v>310</v>
      </c>
      <c r="B15" s="63" t="s">
        <v>369</v>
      </c>
      <c r="C15" s="66" t="s">
        <v>370</v>
      </c>
      <c r="D15" s="68"/>
      <c r="E15" s="68">
        <v>2294581</v>
      </c>
      <c r="F15" s="67"/>
      <c r="G15" s="68">
        <f t="shared" si="0"/>
        <v>2294581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customHeight="1" x14ac:dyDescent="0.25">
      <c r="A16" s="114" t="s">
        <v>311</v>
      </c>
      <c r="B16" s="63" t="s">
        <v>371</v>
      </c>
      <c r="C16" s="66" t="s">
        <v>372</v>
      </c>
      <c r="D16" s="68">
        <v>3500000</v>
      </c>
      <c r="E16" s="68"/>
      <c r="F16" s="67"/>
      <c r="G16" s="68">
        <f t="shared" si="0"/>
        <v>3500000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customHeight="1" x14ac:dyDescent="0.25">
      <c r="A17" s="344" t="s">
        <v>312</v>
      </c>
      <c r="B17" s="63" t="s">
        <v>373</v>
      </c>
      <c r="C17" s="66" t="s">
        <v>374</v>
      </c>
      <c r="D17" s="68"/>
      <c r="E17" s="68">
        <v>86175000</v>
      </c>
      <c r="F17" s="67"/>
      <c r="G17" s="68">
        <f t="shared" si="0"/>
        <v>86175000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customHeight="1" x14ac:dyDescent="0.25">
      <c r="A18" s="114" t="s">
        <v>313</v>
      </c>
      <c r="B18" s="63" t="s">
        <v>375</v>
      </c>
      <c r="C18" s="66" t="s">
        <v>376</v>
      </c>
      <c r="D18" s="68">
        <v>50000</v>
      </c>
      <c r="E18" s="68"/>
      <c r="F18" s="67"/>
      <c r="G18" s="68">
        <f t="shared" si="0"/>
        <v>50000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1.5" customHeight="1" x14ac:dyDescent="0.25">
      <c r="A19" s="344" t="s">
        <v>314</v>
      </c>
      <c r="B19" s="63" t="s">
        <v>377</v>
      </c>
      <c r="C19" s="101" t="s">
        <v>378</v>
      </c>
      <c r="D19" s="68"/>
      <c r="E19" s="68">
        <v>113000000</v>
      </c>
      <c r="F19" s="67"/>
      <c r="G19" s="68">
        <f t="shared" si="0"/>
        <v>113000000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345" t="s">
        <v>315</v>
      </c>
      <c r="B20" s="340" t="s">
        <v>379</v>
      </c>
      <c r="C20" s="341" t="s">
        <v>380</v>
      </c>
      <c r="D20" s="342"/>
      <c r="E20" s="342"/>
      <c r="F20" s="343"/>
      <c r="G20" s="342">
        <f t="shared" si="0"/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s="335" customFormat="1" ht="15.75" customHeight="1" x14ac:dyDescent="0.25">
      <c r="A21" s="346" t="s">
        <v>316</v>
      </c>
      <c r="B21" s="63" t="s">
        <v>448</v>
      </c>
      <c r="C21" s="347" t="s">
        <v>449</v>
      </c>
      <c r="D21" s="348">
        <v>77500000</v>
      </c>
      <c r="E21" s="348"/>
      <c r="F21" s="347"/>
      <c r="G21" s="348">
        <f t="shared" si="0"/>
        <v>77500000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358" t="s">
        <v>317</v>
      </c>
      <c r="B22" s="350" t="s">
        <v>407</v>
      </c>
      <c r="C22" s="351"/>
      <c r="D22" s="352">
        <f>SUM(D10:D21)</f>
        <v>292570297</v>
      </c>
      <c r="E22" s="352">
        <f>SUM(E10:E21)</f>
        <v>738114113</v>
      </c>
      <c r="F22" s="353"/>
      <c r="G22" s="352">
        <f>SUM(G10:G21)</f>
        <v>1030684410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344" t="s">
        <v>318</v>
      </c>
      <c r="B23" s="161" t="s">
        <v>408</v>
      </c>
      <c r="C23" s="157"/>
      <c r="D23" s="158"/>
      <c r="E23" s="157"/>
      <c r="F23" s="157"/>
      <c r="G23" s="15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14" t="s">
        <v>319</v>
      </c>
      <c r="B24" s="159" t="s">
        <v>365</v>
      </c>
      <c r="C24" s="157" t="s">
        <v>409</v>
      </c>
      <c r="D24" s="158">
        <v>36966740</v>
      </c>
      <c r="E24" s="157">
        <v>1323329</v>
      </c>
      <c r="F24" s="157"/>
      <c r="G24" s="158">
        <f>SUM(D24:F24)</f>
        <v>38290069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344" t="s">
        <v>320</v>
      </c>
      <c r="B25" s="159" t="s">
        <v>399</v>
      </c>
      <c r="C25" s="160" t="s">
        <v>381</v>
      </c>
      <c r="D25" s="158">
        <v>4464235</v>
      </c>
      <c r="E25" s="158"/>
      <c r="F25" s="158"/>
      <c r="G25" s="158">
        <v>4464235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14" t="s">
        <v>321</v>
      </c>
      <c r="B26" s="159" t="s">
        <v>400</v>
      </c>
      <c r="C26" s="157" t="s">
        <v>382</v>
      </c>
      <c r="D26" s="158"/>
      <c r="E26" s="158">
        <v>1045000</v>
      </c>
      <c r="F26" s="158"/>
      <c r="G26" s="158">
        <f>SUM(D26:F26)</f>
        <v>1045000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354" t="s">
        <v>322</v>
      </c>
      <c r="B27" s="355" t="s">
        <v>410</v>
      </c>
      <c r="C27" s="356"/>
      <c r="D27" s="357">
        <f>SUM(D24:D26)</f>
        <v>41430975</v>
      </c>
      <c r="E27" s="357">
        <f>SUM(E24:E26)</f>
        <v>2368329</v>
      </c>
      <c r="F27" s="357"/>
      <c r="G27" s="357">
        <f>SUM(G24:G26)</f>
        <v>43799304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14" t="s">
        <v>323</v>
      </c>
      <c r="B28" s="174" t="s">
        <v>297</v>
      </c>
      <c r="C28" s="174"/>
      <c r="D28" s="162"/>
      <c r="E28" s="163"/>
      <c r="F28" s="163"/>
      <c r="G28" s="16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344" t="s">
        <v>324</v>
      </c>
      <c r="B29" s="59" t="s">
        <v>359</v>
      </c>
      <c r="C29" s="60" t="s">
        <v>360</v>
      </c>
      <c r="D29" s="162">
        <v>867045</v>
      </c>
      <c r="E29" s="163"/>
      <c r="F29" s="163"/>
      <c r="G29" s="162">
        <f>SUM(D29:F29)</f>
        <v>867045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14" t="s">
        <v>325</v>
      </c>
      <c r="B30" s="166" t="s">
        <v>365</v>
      </c>
      <c r="C30" s="167" t="s">
        <v>409</v>
      </c>
      <c r="D30" s="168">
        <v>106788367</v>
      </c>
      <c r="E30" s="169">
        <v>15030739</v>
      </c>
      <c r="F30" s="169"/>
      <c r="G30" s="168">
        <f>SUM(D30:F30)</f>
        <v>121819106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s="165" customFormat="1" ht="15.75" customHeight="1" x14ac:dyDescent="0.25">
      <c r="A31" s="358" t="s">
        <v>326</v>
      </c>
      <c r="B31" s="359" t="s">
        <v>411</v>
      </c>
      <c r="C31" s="359"/>
      <c r="D31" s="357">
        <f>SUM(D29:D30)</f>
        <v>107655412</v>
      </c>
      <c r="E31" s="359">
        <v>12000000</v>
      </c>
      <c r="F31" s="359"/>
      <c r="G31" s="357">
        <f>SUM(G29:G30)</f>
        <v>122686151</v>
      </c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</row>
    <row r="32" spans="1:18" ht="15.75" customHeight="1" x14ac:dyDescent="0.25">
      <c r="A32" s="1"/>
      <c r="B32" s="1"/>
      <c r="C32" s="1"/>
      <c r="D32" s="10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05"/>
      <c r="E33" s="1"/>
      <c r="F33" s="1"/>
      <c r="G33" s="10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05"/>
      <c r="E34" s="1"/>
      <c r="F34" s="1"/>
      <c r="G34" s="10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05"/>
      <c r="E35" s="1"/>
      <c r="F35" s="1"/>
      <c r="G35" s="10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05"/>
      <c r="E36" s="1"/>
      <c r="F36" s="1"/>
      <c r="G36" s="10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05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0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0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05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05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05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0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0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05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0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05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05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05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05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05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05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05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05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05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05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05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05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05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05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05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05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05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05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05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05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05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05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05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05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05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05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05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05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05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05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05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05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05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05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05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05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05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05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05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05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05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05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05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05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05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05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05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05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05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05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05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05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05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0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0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05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05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05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05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05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05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05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05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05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0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05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05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05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05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0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05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05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05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05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0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05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05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05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05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05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05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05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05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05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05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05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05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05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05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05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05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05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05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05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05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05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05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05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05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05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05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05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05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05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05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05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05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05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05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05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05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05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05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05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05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05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05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05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05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05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05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05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05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05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05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05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05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05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05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05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05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05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05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05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05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05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05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05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05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05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05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05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05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05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05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05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05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05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05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05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05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05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05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05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05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05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05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05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05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05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05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05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05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05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05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05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05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05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05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05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05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05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05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05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05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05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05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05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05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05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05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05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05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05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05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05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05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05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05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05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05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05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05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05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05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05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05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05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05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05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05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05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05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05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05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05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05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05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05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05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05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05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05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05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05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05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05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05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05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05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05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05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05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05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05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05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05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05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05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05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05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05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05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05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05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05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05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05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05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05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05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05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05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05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05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05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05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05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05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05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05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05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05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05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05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05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05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05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05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05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05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05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05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05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05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05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05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05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05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05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05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05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05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05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05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05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05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05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05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05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05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05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05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05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05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05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05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05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05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05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05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05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05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05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05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05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05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05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05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05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05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05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05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05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05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05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05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05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05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05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05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05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05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05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05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05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05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05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05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05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05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05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05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05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05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05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05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05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05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05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05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05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05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05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05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05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05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05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05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05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05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05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05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05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05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05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05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05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05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05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05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05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05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05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05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05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05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05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05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05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05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05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05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05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05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05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05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05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05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05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05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05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05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05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05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05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05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05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05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05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05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05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05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05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05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05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05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05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05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05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05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05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05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05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05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05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05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05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05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05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05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05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05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05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05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05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05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05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05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05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05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05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05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05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05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05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05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05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05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05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05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05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05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05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05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05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05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05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05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05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05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05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05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05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05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05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05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05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05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05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05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05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05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05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05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05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05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05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05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05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05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05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05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05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05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05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05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05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05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05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05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05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05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05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05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05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05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05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05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05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05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05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05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05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05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05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05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05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05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05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05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05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05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05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05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05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05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05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05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05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05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05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05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05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05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05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05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05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05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05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05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05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05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05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05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05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05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05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05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05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05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05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05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05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05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05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05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05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05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05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05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05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05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05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05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05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05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05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05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05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05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05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05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05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05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05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05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05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05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05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05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05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05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05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05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05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05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05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05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05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05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05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05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05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05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05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05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05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05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05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05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05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05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05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05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05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05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05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05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05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05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05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05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05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05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05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05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05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05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05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05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05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05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05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05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05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05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05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05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05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05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05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05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05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05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05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05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05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05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05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05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05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05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05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05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05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05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05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05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05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05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05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05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05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05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05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05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05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05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05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05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05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05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05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05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05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05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05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05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05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05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05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05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05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05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05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05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05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05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05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05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05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05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05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05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05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05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05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05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05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05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05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05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05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05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05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05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05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05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05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05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05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05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05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05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05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05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05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05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05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05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05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05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05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05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05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05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05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05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05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05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05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05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05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05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05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05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05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05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05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05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05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05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05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05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05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05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05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05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05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05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05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05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05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05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05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05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05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05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05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05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05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05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05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05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05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05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05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05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05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05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05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05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05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05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05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05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05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05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05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05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05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05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05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05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05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05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05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05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05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05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05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05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05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05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05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05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05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05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05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05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05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05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05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05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05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05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05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05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05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05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05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05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05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05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05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05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05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05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05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05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05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05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05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05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05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05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05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05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05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05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05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05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05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05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05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05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05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05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05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05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05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05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05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05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05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05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05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05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05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05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05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05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05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05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05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05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05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05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05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05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05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05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05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05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05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05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05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05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05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05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05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05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05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05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05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05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05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05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05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05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05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05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05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05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05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05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05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05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05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05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05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05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05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05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05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05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05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05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05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05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05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05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05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05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05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05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05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05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05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05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05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05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05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05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05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05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05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05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05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05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05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05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05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05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05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05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05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05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05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05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05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05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05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05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05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05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05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05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05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05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05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05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05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05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05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05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05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05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05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05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05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05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05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05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05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05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05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05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05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05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05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05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05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05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05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 x14ac:dyDescent="0.25">
      <c r="A963" s="1"/>
      <c r="B963" s="1"/>
      <c r="C963" s="1"/>
      <c r="D963" s="105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 x14ac:dyDescent="0.25">
      <c r="A964" s="1"/>
      <c r="B964" s="1"/>
      <c r="C964" s="1"/>
      <c r="D964" s="105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 x14ac:dyDescent="0.25">
      <c r="A965" s="1"/>
      <c r="B965" s="1"/>
      <c r="C965" s="1"/>
      <c r="D965" s="105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 x14ac:dyDescent="0.25">
      <c r="A966" s="1"/>
      <c r="B966" s="1"/>
      <c r="C966" s="1"/>
      <c r="D966" s="105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 x14ac:dyDescent="0.25">
      <c r="A967" s="1"/>
      <c r="B967" s="1"/>
      <c r="C967" s="1"/>
      <c r="D967" s="105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 x14ac:dyDescent="0.25">
      <c r="A968" s="1"/>
      <c r="B968" s="1"/>
      <c r="C968" s="1"/>
      <c r="D968" s="105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 x14ac:dyDescent="0.25">
      <c r="A969" s="1"/>
      <c r="B969" s="1"/>
      <c r="C969" s="1"/>
      <c r="D969" s="105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 x14ac:dyDescent="0.25">
      <c r="A970" s="1"/>
      <c r="B970" s="1"/>
      <c r="C970" s="1"/>
      <c r="D970" s="105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 x14ac:dyDescent="0.25">
      <c r="A971" s="1"/>
      <c r="B971" s="1"/>
      <c r="C971" s="1"/>
      <c r="D971" s="105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 x14ac:dyDescent="0.25">
      <c r="A972" s="1"/>
      <c r="B972" s="1"/>
      <c r="C972" s="1"/>
      <c r="D972" s="105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 x14ac:dyDescent="0.25">
      <c r="A973" s="1"/>
      <c r="B973" s="1"/>
      <c r="C973" s="1"/>
      <c r="D973" s="105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 x14ac:dyDescent="0.25">
      <c r="A974" s="1"/>
      <c r="B974" s="1"/>
      <c r="C974" s="1"/>
      <c r="D974" s="105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 x14ac:dyDescent="0.25">
      <c r="A975" s="1"/>
      <c r="B975" s="1"/>
      <c r="C975" s="1"/>
      <c r="D975" s="105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 x14ac:dyDescent="0.25">
      <c r="A976" s="1"/>
      <c r="B976" s="1"/>
      <c r="C976" s="1"/>
      <c r="D976" s="105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.75" customHeight="1" x14ac:dyDescent="0.25">
      <c r="A977" s="1"/>
      <c r="B977" s="1"/>
      <c r="C977" s="1"/>
      <c r="D977" s="105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.75" customHeight="1" x14ac:dyDescent="0.25">
      <c r="A978" s="1"/>
      <c r="B978" s="1"/>
      <c r="C978" s="1"/>
      <c r="D978" s="105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.75" customHeight="1" x14ac:dyDescent="0.25">
      <c r="A979" s="1"/>
      <c r="B979" s="1"/>
      <c r="C979" s="1"/>
      <c r="D979" s="105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.75" customHeight="1" x14ac:dyDescent="0.25">
      <c r="A980" s="1"/>
      <c r="B980" s="1"/>
      <c r="C980" s="1"/>
      <c r="D980" s="105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.75" customHeight="1" x14ac:dyDescent="0.25">
      <c r="A981" s="1"/>
      <c r="B981" s="1"/>
      <c r="C981" s="1"/>
      <c r="D981" s="105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.75" customHeight="1" x14ac:dyDescent="0.25">
      <c r="A982" s="1"/>
      <c r="B982" s="1"/>
      <c r="C982" s="1"/>
      <c r="D982" s="105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.75" customHeight="1" x14ac:dyDescent="0.25">
      <c r="A983" s="1"/>
      <c r="B983" s="1"/>
      <c r="C983" s="1"/>
      <c r="D983" s="105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.75" customHeight="1" x14ac:dyDescent="0.25">
      <c r="A984" s="1"/>
      <c r="B984" s="1"/>
      <c r="C984" s="1"/>
      <c r="D984" s="105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.75" customHeight="1" x14ac:dyDescent="0.25">
      <c r="A985" s="1"/>
      <c r="B985" s="1"/>
      <c r="C985" s="1"/>
      <c r="D985" s="105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.75" customHeight="1" x14ac:dyDescent="0.25">
      <c r="A986" s="1"/>
      <c r="B986" s="1"/>
      <c r="C986" s="1"/>
      <c r="D986" s="105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.75" customHeight="1" x14ac:dyDescent="0.25">
      <c r="A987" s="1"/>
      <c r="B987" s="1"/>
      <c r="C987" s="1"/>
      <c r="D987" s="105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.75" customHeight="1" x14ac:dyDescent="0.25">
      <c r="A988" s="1"/>
      <c r="B988" s="1"/>
      <c r="C988" s="1"/>
      <c r="D988" s="105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.75" customHeight="1" x14ac:dyDescent="0.25">
      <c r="A989" s="1"/>
      <c r="B989" s="1"/>
      <c r="C989" s="1"/>
      <c r="D989" s="105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.75" customHeight="1" x14ac:dyDescent="0.25">
      <c r="A990" s="1"/>
      <c r="B990" s="1"/>
      <c r="C990" s="1"/>
      <c r="D990" s="105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.75" customHeight="1" x14ac:dyDescent="0.25">
      <c r="A991" s="1"/>
      <c r="B991" s="1"/>
      <c r="C991" s="1"/>
      <c r="D991" s="105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5.75" customHeight="1" x14ac:dyDescent="0.25">
      <c r="A992" s="1"/>
      <c r="B992" s="1"/>
      <c r="C992" s="1"/>
      <c r="D992" s="105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15.75" customHeight="1" x14ac:dyDescent="0.25">
      <c r="A993" s="1"/>
      <c r="B993" s="1"/>
      <c r="C993" s="1"/>
      <c r="D993" s="105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15.75" customHeight="1" x14ac:dyDescent="0.25">
      <c r="A994" s="1"/>
      <c r="B994" s="1"/>
      <c r="C994" s="1"/>
      <c r="D994" s="105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15.75" customHeight="1" x14ac:dyDescent="0.25">
      <c r="A995" s="1"/>
      <c r="B995" s="1"/>
      <c r="C995" s="1"/>
      <c r="D995" s="105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15.75" customHeight="1" x14ac:dyDescent="0.25">
      <c r="A996" s="1"/>
      <c r="B996" s="1"/>
      <c r="C996" s="1"/>
      <c r="D996" s="105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15.75" customHeight="1" x14ac:dyDescent="0.25">
      <c r="A997" s="1"/>
      <c r="B997" s="1"/>
      <c r="C997" s="1"/>
      <c r="D997" s="105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15.75" customHeight="1" x14ac:dyDescent="0.25">
      <c r="A998" s="1"/>
      <c r="B998" s="1"/>
      <c r="C998" s="1"/>
      <c r="D998" s="105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15.75" customHeight="1" x14ac:dyDescent="0.25">
      <c r="A999" s="1"/>
      <c r="B999" s="1"/>
      <c r="C999" s="1"/>
      <c r="D999" s="105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</sheetData>
  <mergeCells count="12">
    <mergeCell ref="C1:G1"/>
    <mergeCell ref="D5:G5"/>
    <mergeCell ref="E6:E8"/>
    <mergeCell ref="A3:G3"/>
    <mergeCell ref="A4:G4"/>
    <mergeCell ref="A6:A8"/>
    <mergeCell ref="B6:B8"/>
    <mergeCell ref="C6:C8"/>
    <mergeCell ref="D6:D8"/>
    <mergeCell ref="F6:F8"/>
    <mergeCell ref="G6:G8"/>
    <mergeCell ref="A2:G2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98"/>
  <sheetViews>
    <sheetView zoomScaleNormal="100" workbookViewId="0">
      <selection activeCell="F10" sqref="F10"/>
    </sheetView>
  </sheetViews>
  <sheetFormatPr defaultColWidth="17.28515625" defaultRowHeight="15" customHeight="1" x14ac:dyDescent="0.2"/>
  <cols>
    <col min="1" max="1" width="5.7109375" style="371" customWidth="1"/>
    <col min="2" max="5" width="5.7109375" style="73" customWidth="1"/>
    <col min="6" max="6" width="49" style="73" customWidth="1"/>
    <col min="7" max="7" width="7.42578125" style="99" customWidth="1"/>
    <col min="8" max="8" width="16.7109375" style="73" customWidth="1"/>
    <col min="9" max="9" width="16.7109375" style="96" customWidth="1"/>
    <col min="10" max="10" width="28.7109375" style="96" customWidth="1"/>
    <col min="11" max="11" width="16.140625" style="73" customWidth="1"/>
    <col min="12" max="12" width="13.5703125" style="73" customWidth="1"/>
    <col min="13" max="13" width="13.85546875" style="73" customWidth="1"/>
    <col min="14" max="17" width="9.140625" style="73" customWidth="1"/>
    <col min="18" max="25" width="8" style="73" customWidth="1"/>
    <col min="26" max="16384" width="17.28515625" style="73"/>
  </cols>
  <sheetData>
    <row r="1" spans="1:25" ht="15.75" customHeight="1" x14ac:dyDescent="0.2">
      <c r="A1" s="555" t="s">
        <v>977</v>
      </c>
      <c r="B1" s="518"/>
      <c r="C1" s="518"/>
      <c r="D1" s="518"/>
      <c r="E1" s="518"/>
      <c r="F1" s="518"/>
      <c r="G1" s="518"/>
      <c r="H1" s="518"/>
      <c r="I1" s="518"/>
      <c r="J1" s="93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15.75" customHeight="1" x14ac:dyDescent="0.2">
      <c r="A2" s="556" t="s">
        <v>261</v>
      </c>
      <c r="B2" s="518"/>
      <c r="C2" s="518"/>
      <c r="D2" s="518"/>
      <c r="E2" s="518"/>
      <c r="F2" s="518"/>
      <c r="G2" s="518"/>
      <c r="H2" s="518"/>
      <c r="I2" s="518"/>
      <c r="J2" s="93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15.75" customHeight="1" x14ac:dyDescent="0.2">
      <c r="A3" s="557" t="s">
        <v>967</v>
      </c>
      <c r="B3" s="518"/>
      <c r="C3" s="518"/>
      <c r="D3" s="518"/>
      <c r="E3" s="518"/>
      <c r="F3" s="518"/>
      <c r="G3" s="518"/>
      <c r="H3" s="518"/>
      <c r="I3" s="518"/>
      <c r="J3" s="93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ht="15.75" customHeight="1" x14ac:dyDescent="0.2">
      <c r="A4" s="556" t="s">
        <v>72</v>
      </c>
      <c r="B4" s="518"/>
      <c r="C4" s="518"/>
      <c r="D4" s="518"/>
      <c r="E4" s="518"/>
      <c r="F4" s="518"/>
      <c r="G4" s="518"/>
      <c r="H4" s="518"/>
      <c r="I4" s="518"/>
      <c r="J4" s="93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ht="12" customHeight="1" x14ac:dyDescent="0.2">
      <c r="B5" s="193"/>
      <c r="C5" s="193"/>
      <c r="D5" s="193"/>
      <c r="E5" s="193"/>
      <c r="F5" s="193"/>
      <c r="G5" s="73"/>
      <c r="I5" s="484" t="s">
        <v>402</v>
      </c>
      <c r="J5" s="481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spans="1:25" ht="15.75" customHeight="1" x14ac:dyDescent="0.2">
      <c r="A6" s="561" t="s">
        <v>304</v>
      </c>
      <c r="B6" s="562" t="s">
        <v>156</v>
      </c>
      <c r="C6" s="563"/>
      <c r="D6" s="563"/>
      <c r="E6" s="563"/>
      <c r="F6" s="497"/>
      <c r="G6" s="565" t="s">
        <v>157</v>
      </c>
      <c r="H6" s="509" t="s">
        <v>32</v>
      </c>
      <c r="I6" s="509" t="s">
        <v>948</v>
      </c>
      <c r="J6" s="93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</row>
    <row r="7" spans="1:25" ht="11.25" customHeight="1" x14ac:dyDescent="0.2">
      <c r="A7" s="561"/>
      <c r="B7" s="564"/>
      <c r="C7" s="564"/>
      <c r="D7" s="564"/>
      <c r="E7" s="564"/>
      <c r="F7" s="499"/>
      <c r="G7" s="566"/>
      <c r="H7" s="558"/>
      <c r="I7" s="558"/>
      <c r="J7" s="93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ht="17.25" customHeight="1" x14ac:dyDescent="0.2">
      <c r="A8" s="372">
        <v>1</v>
      </c>
      <c r="B8" s="195">
        <v>2</v>
      </c>
      <c r="C8" s="195">
        <v>3</v>
      </c>
      <c r="D8" s="195">
        <v>4</v>
      </c>
      <c r="E8" s="195">
        <v>5</v>
      </c>
      <c r="F8" s="125">
        <v>6</v>
      </c>
      <c r="G8" s="194"/>
      <c r="H8" s="126">
        <v>8</v>
      </c>
      <c r="I8" s="126">
        <v>8</v>
      </c>
      <c r="J8" s="93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</row>
    <row r="9" spans="1:25" ht="15.75" customHeight="1" x14ac:dyDescent="0.2">
      <c r="A9" s="436" t="s">
        <v>305</v>
      </c>
      <c r="B9" s="437" t="s">
        <v>158</v>
      </c>
      <c r="C9" s="451"/>
      <c r="D9" s="451"/>
      <c r="E9" s="451"/>
      <c r="F9" s="451"/>
      <c r="G9" s="462" t="s">
        <v>946</v>
      </c>
      <c r="H9" s="456">
        <f>H18+H45+H22+H47+H51+H10</f>
        <v>33100790</v>
      </c>
      <c r="I9" s="456">
        <f>I18+I45+I22+I47+I51+I10</f>
        <v>30726263</v>
      </c>
      <c r="J9" s="93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1:25" ht="15.75" customHeight="1" x14ac:dyDescent="0.2">
      <c r="A10" s="373" t="s">
        <v>306</v>
      </c>
      <c r="B10" s="43" t="s">
        <v>52</v>
      </c>
      <c r="C10" s="21"/>
      <c r="D10" s="21" t="s">
        <v>159</v>
      </c>
      <c r="E10" s="21"/>
      <c r="F10" s="21"/>
      <c r="G10" s="312"/>
      <c r="H10" s="32">
        <f>H11+H13</f>
        <v>12062092</v>
      </c>
      <c r="I10" s="32">
        <f>I11+I13</f>
        <v>14455492</v>
      </c>
      <c r="J10" s="93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</row>
    <row r="11" spans="1:25" ht="15.75" customHeight="1" x14ac:dyDescent="0.2">
      <c r="A11" s="373" t="s">
        <v>307</v>
      </c>
      <c r="B11" s="44"/>
      <c r="C11" s="21" t="s">
        <v>166</v>
      </c>
      <c r="D11" s="21"/>
      <c r="E11" s="21" t="s">
        <v>167</v>
      </c>
      <c r="F11" s="21"/>
      <c r="G11" s="54"/>
      <c r="H11" s="22">
        <f>H12</f>
        <v>9069160</v>
      </c>
      <c r="I11" s="22">
        <f>I12</f>
        <v>11462560</v>
      </c>
      <c r="J11" s="93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</row>
    <row r="12" spans="1:25" ht="15.75" customHeight="1" x14ac:dyDescent="0.2">
      <c r="A12" s="373" t="s">
        <v>308</v>
      </c>
      <c r="B12" s="44"/>
      <c r="C12" s="20"/>
      <c r="D12" s="20" t="s">
        <v>168</v>
      </c>
      <c r="E12" s="20" t="s">
        <v>169</v>
      </c>
      <c r="F12" s="20"/>
      <c r="G12" s="54">
        <v>4</v>
      </c>
      <c r="H12" s="196">
        <v>9069160</v>
      </c>
      <c r="I12" s="196">
        <v>11462560</v>
      </c>
      <c r="J12" s="93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ht="15.75" customHeight="1" x14ac:dyDescent="0.2">
      <c r="A13" s="373" t="s">
        <v>309</v>
      </c>
      <c r="B13" s="44"/>
      <c r="C13" s="379" t="s">
        <v>160</v>
      </c>
      <c r="D13" s="21"/>
      <c r="E13" s="379" t="s">
        <v>926</v>
      </c>
      <c r="F13" s="21"/>
      <c r="G13" s="54"/>
      <c r="H13" s="22">
        <f>H14+H15+H16</f>
        <v>2992932</v>
      </c>
      <c r="I13" s="22">
        <f>I14+I15+I16</f>
        <v>2992932</v>
      </c>
      <c r="J13" s="93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spans="1:25" ht="15.75" customHeight="1" x14ac:dyDescent="0.2">
      <c r="A14" s="373" t="s">
        <v>310</v>
      </c>
      <c r="B14" s="44"/>
      <c r="C14" s="20"/>
      <c r="D14" s="378" t="s">
        <v>925</v>
      </c>
      <c r="E14" s="378" t="s">
        <v>927</v>
      </c>
      <c r="F14" s="20"/>
      <c r="G14" s="54">
        <v>1</v>
      </c>
      <c r="H14" s="196">
        <v>2625168</v>
      </c>
      <c r="I14" s="196">
        <v>2625168</v>
      </c>
      <c r="J14" s="93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 ht="15.75" customHeight="1" x14ac:dyDescent="0.2">
      <c r="A15" s="373"/>
      <c r="B15" s="44"/>
      <c r="C15" s="20"/>
      <c r="D15" s="20"/>
      <c r="E15" s="20"/>
      <c r="F15" s="378" t="s">
        <v>928</v>
      </c>
      <c r="G15" s="54"/>
      <c r="H15" s="196">
        <v>218764</v>
      </c>
      <c r="I15" s="196">
        <v>218764</v>
      </c>
      <c r="J15" s="93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</row>
    <row r="16" spans="1:25" ht="15.75" customHeight="1" x14ac:dyDescent="0.2">
      <c r="A16" s="373"/>
      <c r="B16" s="44"/>
      <c r="C16" s="20"/>
      <c r="D16" s="20"/>
      <c r="E16" s="20"/>
      <c r="F16" s="378" t="s">
        <v>929</v>
      </c>
      <c r="G16" s="54"/>
      <c r="H16" s="196">
        <v>149000</v>
      </c>
      <c r="I16" s="196">
        <v>149000</v>
      </c>
      <c r="J16" s="93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5" ht="15.75" customHeight="1" x14ac:dyDescent="0.2">
      <c r="A17" s="373"/>
      <c r="B17" s="44"/>
      <c r="C17" s="20"/>
      <c r="D17" s="20"/>
      <c r="E17" s="20"/>
      <c r="F17" s="20"/>
      <c r="G17" s="54"/>
      <c r="H17" s="196"/>
      <c r="I17" s="196"/>
      <c r="J17" s="93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ht="15.75" customHeight="1" x14ac:dyDescent="0.2">
      <c r="A18" s="373" t="s">
        <v>311</v>
      </c>
      <c r="B18" s="43" t="s">
        <v>54</v>
      </c>
      <c r="C18" s="21"/>
      <c r="D18" s="21" t="s">
        <v>172</v>
      </c>
      <c r="E18" s="198"/>
      <c r="F18" s="198"/>
      <c r="G18" s="55"/>
      <c r="H18" s="22">
        <f>SUM(H19:H21)</f>
        <v>2457000</v>
      </c>
      <c r="I18" s="22">
        <f>SUM(I19:I21)</f>
        <v>2457000</v>
      </c>
      <c r="J18" s="93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5" ht="15.75" customHeight="1" x14ac:dyDescent="0.2">
      <c r="A19" s="373" t="s">
        <v>312</v>
      </c>
      <c r="B19" s="44"/>
      <c r="C19" s="20"/>
      <c r="D19" s="20"/>
      <c r="E19" s="197" t="s">
        <v>173</v>
      </c>
      <c r="F19" s="20"/>
      <c r="G19" s="54"/>
      <c r="H19" s="196">
        <v>2351000</v>
      </c>
      <c r="I19" s="196">
        <v>2351000</v>
      </c>
      <c r="J19" s="93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5.75" customHeight="1" x14ac:dyDescent="0.2">
      <c r="A20" s="373" t="s">
        <v>313</v>
      </c>
      <c r="B20" s="44"/>
      <c r="C20" s="20"/>
      <c r="D20" s="20"/>
      <c r="E20" s="197" t="s">
        <v>174</v>
      </c>
      <c r="F20" s="20"/>
      <c r="G20" s="54"/>
      <c r="H20" s="196">
        <v>60000</v>
      </c>
      <c r="I20" s="196">
        <v>60000</v>
      </c>
      <c r="J20" s="93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ht="15.75" customHeight="1" x14ac:dyDescent="0.2">
      <c r="A21" s="373" t="s">
        <v>314</v>
      </c>
      <c r="B21" s="44"/>
      <c r="C21" s="20"/>
      <c r="D21" s="20"/>
      <c r="E21" s="197" t="s">
        <v>175</v>
      </c>
      <c r="F21" s="20"/>
      <c r="G21" s="54"/>
      <c r="H21" s="196">
        <v>46000</v>
      </c>
      <c r="I21" s="196">
        <v>46000</v>
      </c>
      <c r="J21" s="93"/>
      <c r="K21" s="37"/>
      <c r="L21" s="123"/>
      <c r="M21" s="123"/>
      <c r="N21" s="123"/>
      <c r="O21" s="123"/>
      <c r="P21" s="123"/>
      <c r="Q21" s="37"/>
      <c r="R21" s="37"/>
      <c r="S21" s="37"/>
      <c r="T21" s="37"/>
      <c r="U21" s="37"/>
      <c r="V21" s="37"/>
      <c r="W21" s="37"/>
      <c r="X21" s="37"/>
      <c r="Y21" s="37"/>
    </row>
    <row r="22" spans="1:25" ht="15.75" customHeight="1" x14ac:dyDescent="0.25">
      <c r="A22" s="373" t="s">
        <v>315</v>
      </c>
      <c r="B22" s="43" t="s">
        <v>56</v>
      </c>
      <c r="C22" s="21"/>
      <c r="D22" s="21" t="s">
        <v>57</v>
      </c>
      <c r="E22" s="21"/>
      <c r="F22" s="21"/>
      <c r="G22" s="54"/>
      <c r="H22" s="22">
        <f>H23+H27+H39+H42+H33</f>
        <v>5956000</v>
      </c>
      <c r="I22" s="22">
        <f>I23+I27+I39+I42+I33</f>
        <v>5956000</v>
      </c>
      <c r="J22" s="93"/>
      <c r="K22" s="37"/>
      <c r="L22" s="246"/>
      <c r="M22" s="247"/>
      <c r="N22" s="248"/>
      <c r="O22" s="249"/>
      <c r="P22" s="123"/>
      <c r="Q22" s="37"/>
      <c r="R22" s="37"/>
      <c r="S22" s="37"/>
      <c r="T22" s="37"/>
      <c r="U22" s="37"/>
      <c r="V22" s="37"/>
      <c r="W22" s="37"/>
      <c r="X22" s="37"/>
      <c r="Y22" s="37"/>
    </row>
    <row r="23" spans="1:25" ht="15.75" customHeight="1" x14ac:dyDescent="0.25">
      <c r="A23" s="373" t="s">
        <v>316</v>
      </c>
      <c r="B23" s="199"/>
      <c r="C23" s="21" t="s">
        <v>176</v>
      </c>
      <c r="D23" s="30"/>
      <c r="E23" s="200" t="s">
        <v>177</v>
      </c>
      <c r="F23" s="201"/>
      <c r="G23" s="202"/>
      <c r="H23" s="22">
        <f>+H26+H24</f>
        <v>280000</v>
      </c>
      <c r="I23" s="22">
        <f>+I26+I24</f>
        <v>280000</v>
      </c>
      <c r="J23" s="239"/>
      <c r="K23" s="204"/>
      <c r="L23" s="205"/>
      <c r="M23" s="250"/>
      <c r="N23" s="250"/>
      <c r="O23" s="251"/>
      <c r="P23" s="207"/>
      <c r="Q23" s="204"/>
      <c r="R23" s="204"/>
      <c r="S23" s="204"/>
      <c r="T23" s="204"/>
      <c r="U23" s="204"/>
      <c r="V23" s="204"/>
      <c r="W23" s="204"/>
      <c r="X23" s="204"/>
      <c r="Y23" s="204"/>
    </row>
    <row r="24" spans="1:25" ht="15.75" customHeight="1" x14ac:dyDescent="0.25">
      <c r="A24" s="373" t="s">
        <v>317</v>
      </c>
      <c r="B24" s="199"/>
      <c r="C24" s="21"/>
      <c r="D24" s="208" t="s">
        <v>178</v>
      </c>
      <c r="E24" s="208" t="s">
        <v>179</v>
      </c>
      <c r="F24" s="235"/>
      <c r="G24" s="202"/>
      <c r="H24" s="196">
        <v>80000</v>
      </c>
      <c r="I24" s="196">
        <v>80000</v>
      </c>
      <c r="J24" s="239"/>
      <c r="K24" s="204"/>
      <c r="L24" s="205"/>
      <c r="M24" s="250"/>
      <c r="N24" s="250"/>
      <c r="O24" s="251"/>
      <c r="P24" s="207"/>
      <c r="Q24" s="204"/>
      <c r="R24" s="204"/>
      <c r="S24" s="204"/>
      <c r="T24" s="204"/>
      <c r="U24" s="204"/>
      <c r="V24" s="204"/>
      <c r="W24" s="204"/>
      <c r="X24" s="204"/>
      <c r="Y24" s="204"/>
    </row>
    <row r="25" spans="1:25" ht="15.75" customHeight="1" x14ac:dyDescent="0.25">
      <c r="A25" s="373" t="s">
        <v>318</v>
      </c>
      <c r="B25" s="199"/>
      <c r="C25" s="21"/>
      <c r="D25" s="30"/>
      <c r="E25" s="235" t="s">
        <v>273</v>
      </c>
      <c r="F25" s="201"/>
      <c r="G25" s="202"/>
      <c r="H25" s="196">
        <v>80000</v>
      </c>
      <c r="I25" s="196">
        <v>80000</v>
      </c>
      <c r="J25" s="239"/>
      <c r="K25" s="204"/>
      <c r="L25" s="205"/>
      <c r="M25" s="250"/>
      <c r="N25" s="250"/>
      <c r="O25" s="251"/>
      <c r="P25" s="207"/>
      <c r="Q25" s="204"/>
      <c r="R25" s="204"/>
      <c r="S25" s="204"/>
      <c r="T25" s="204"/>
      <c r="U25" s="204"/>
      <c r="V25" s="204"/>
      <c r="W25" s="204"/>
      <c r="X25" s="204"/>
      <c r="Y25" s="204"/>
    </row>
    <row r="26" spans="1:25" ht="15.75" customHeight="1" x14ac:dyDescent="0.2">
      <c r="A26" s="373" t="s">
        <v>319</v>
      </c>
      <c r="B26" s="44"/>
      <c r="C26" s="20"/>
      <c r="D26" s="20" t="s">
        <v>180</v>
      </c>
      <c r="E26" s="20" t="s">
        <v>181</v>
      </c>
      <c r="F26" s="20"/>
      <c r="G26" s="54"/>
      <c r="H26" s="196">
        <v>200000</v>
      </c>
      <c r="I26" s="196">
        <v>200000</v>
      </c>
      <c r="J26" s="93"/>
      <c r="K26" s="37"/>
      <c r="L26" s="205"/>
      <c r="M26" s="250"/>
      <c r="N26" s="250"/>
      <c r="O26" s="251"/>
      <c r="P26" s="123"/>
      <c r="Q26" s="37"/>
      <c r="R26" s="37"/>
      <c r="S26" s="37"/>
      <c r="T26" s="37"/>
      <c r="U26" s="37"/>
      <c r="V26" s="37"/>
      <c r="W26" s="37"/>
      <c r="X26" s="37"/>
      <c r="Y26" s="37"/>
    </row>
    <row r="27" spans="1:25" ht="15.75" customHeight="1" x14ac:dyDescent="0.25">
      <c r="A27" s="373" t="s">
        <v>320</v>
      </c>
      <c r="B27" s="199"/>
      <c r="C27" s="21" t="s">
        <v>184</v>
      </c>
      <c r="D27" s="30"/>
      <c r="E27" s="200" t="s">
        <v>185</v>
      </c>
      <c r="F27" s="30"/>
      <c r="G27" s="202"/>
      <c r="H27" s="22">
        <f>H28+H31</f>
        <v>950000</v>
      </c>
      <c r="I27" s="22">
        <f>I28+I31</f>
        <v>950000</v>
      </c>
      <c r="J27" s="239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</row>
    <row r="28" spans="1:25" ht="15.75" customHeight="1" x14ac:dyDescent="0.25">
      <c r="A28" s="373" t="s">
        <v>321</v>
      </c>
      <c r="B28" s="199"/>
      <c r="C28" s="21"/>
      <c r="D28" s="20" t="s">
        <v>186</v>
      </c>
      <c r="E28" s="20" t="s">
        <v>187</v>
      </c>
      <c r="F28" s="30"/>
      <c r="G28" s="202"/>
      <c r="H28" s="196">
        <v>400000</v>
      </c>
      <c r="I28" s="196">
        <v>400000</v>
      </c>
      <c r="J28" s="239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</row>
    <row r="29" spans="1:25" ht="15.75" customHeight="1" x14ac:dyDescent="0.25">
      <c r="A29" s="373" t="s">
        <v>322</v>
      </c>
      <c r="B29" s="199"/>
      <c r="C29" s="21"/>
      <c r="D29" s="20"/>
      <c r="E29" s="20"/>
      <c r="F29" s="20" t="s">
        <v>435</v>
      </c>
      <c r="G29" s="202"/>
      <c r="H29" s="196">
        <v>200000</v>
      </c>
      <c r="I29" s="196">
        <v>200000</v>
      </c>
      <c r="J29" s="239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</row>
    <row r="30" spans="1:25" ht="15.75" customHeight="1" x14ac:dyDescent="0.25">
      <c r="A30" s="373" t="s">
        <v>323</v>
      </c>
      <c r="B30" s="199"/>
      <c r="C30" s="21"/>
      <c r="D30" s="20"/>
      <c r="E30" s="20"/>
      <c r="F30" s="20" t="s">
        <v>188</v>
      </c>
      <c r="G30" s="202"/>
      <c r="H30" s="196">
        <v>200000</v>
      </c>
      <c r="I30" s="196">
        <v>200000</v>
      </c>
      <c r="J30" s="239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</row>
    <row r="31" spans="1:25" ht="15.75" customHeight="1" x14ac:dyDescent="0.2">
      <c r="A31" s="373" t="s">
        <v>324</v>
      </c>
      <c r="B31" s="44"/>
      <c r="C31" s="20"/>
      <c r="D31" s="20" t="s">
        <v>189</v>
      </c>
      <c r="E31" s="20" t="s">
        <v>190</v>
      </c>
      <c r="F31" s="20"/>
      <c r="G31" s="54"/>
      <c r="H31" s="196">
        <f>H32</f>
        <v>550000</v>
      </c>
      <c r="I31" s="196">
        <f>I32</f>
        <v>550000</v>
      </c>
      <c r="J31" s="93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</row>
    <row r="32" spans="1:25" ht="15.75" customHeight="1" x14ac:dyDescent="0.2">
      <c r="A32" s="373" t="s">
        <v>325</v>
      </c>
      <c r="B32" s="44"/>
      <c r="C32" s="20"/>
      <c r="D32" s="20"/>
      <c r="E32" s="20"/>
      <c r="F32" s="20" t="s">
        <v>191</v>
      </c>
      <c r="G32" s="54"/>
      <c r="H32" s="196">
        <v>550000</v>
      </c>
      <c r="I32" s="196">
        <v>550000</v>
      </c>
      <c r="J32" s="93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25" ht="15.75" customHeight="1" x14ac:dyDescent="0.2">
      <c r="A33" s="373" t="s">
        <v>326</v>
      </c>
      <c r="B33" s="44"/>
      <c r="C33" s="21" t="s">
        <v>192</v>
      </c>
      <c r="D33" s="20"/>
      <c r="E33" s="21" t="s">
        <v>416</v>
      </c>
      <c r="F33" s="197"/>
      <c r="G33" s="54"/>
      <c r="H33" s="22">
        <f>H34+H38</f>
        <v>3060000</v>
      </c>
      <c r="I33" s="22">
        <f>I34+I38</f>
        <v>3060000</v>
      </c>
      <c r="J33" s="93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5" ht="15.75" customHeight="1" x14ac:dyDescent="0.2">
      <c r="A34" s="373" t="s">
        <v>327</v>
      </c>
      <c r="B34" s="44"/>
      <c r="C34" s="20"/>
      <c r="D34" s="20" t="s">
        <v>417</v>
      </c>
      <c r="E34" s="20" t="s">
        <v>418</v>
      </c>
      <c r="F34" s="197"/>
      <c r="G34" s="54"/>
      <c r="H34" s="196">
        <f>H35+H36+H37</f>
        <v>510000</v>
      </c>
      <c r="I34" s="196">
        <f>I35+I36+I37</f>
        <v>510000</v>
      </c>
      <c r="J34" s="93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pans="1:25" ht="15.75" customHeight="1" x14ac:dyDescent="0.2">
      <c r="A35" s="373" t="s">
        <v>328</v>
      </c>
      <c r="B35" s="44"/>
      <c r="C35" s="20"/>
      <c r="D35" s="20"/>
      <c r="E35" s="20"/>
      <c r="F35" s="197" t="s">
        <v>419</v>
      </c>
      <c r="G35" s="54"/>
      <c r="H35" s="196">
        <v>300000</v>
      </c>
      <c r="I35" s="196">
        <v>300000</v>
      </c>
      <c r="J35" s="93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1:25" ht="15.75" customHeight="1" x14ac:dyDescent="0.2">
      <c r="A36" s="373" t="s">
        <v>329</v>
      </c>
      <c r="B36" s="44"/>
      <c r="C36" s="20"/>
      <c r="D36" s="20"/>
      <c r="E36" s="20"/>
      <c r="F36" s="197" t="s">
        <v>420</v>
      </c>
      <c r="G36" s="54"/>
      <c r="H36" s="196">
        <v>130000</v>
      </c>
      <c r="I36" s="196">
        <v>130000</v>
      </c>
      <c r="J36" s="93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1:25" ht="15.75" customHeight="1" x14ac:dyDescent="0.2">
      <c r="A37" s="373" t="s">
        <v>330</v>
      </c>
      <c r="B37" s="44"/>
      <c r="C37" s="20"/>
      <c r="D37" s="20"/>
      <c r="E37" s="20"/>
      <c r="F37" s="197" t="s">
        <v>421</v>
      </c>
      <c r="G37" s="54"/>
      <c r="H37" s="196">
        <v>80000</v>
      </c>
      <c r="I37" s="196">
        <v>80000</v>
      </c>
      <c r="J37" s="93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1:25" ht="15.75" customHeight="1" x14ac:dyDescent="0.2">
      <c r="A38" s="373" t="s">
        <v>331</v>
      </c>
      <c r="B38" s="44"/>
      <c r="C38" s="20"/>
      <c r="D38" s="20" t="s">
        <v>203</v>
      </c>
      <c r="E38" s="20" t="s">
        <v>204</v>
      </c>
      <c r="F38" s="197"/>
      <c r="G38" s="54"/>
      <c r="H38" s="196">
        <v>2550000</v>
      </c>
      <c r="I38" s="196">
        <v>2550000</v>
      </c>
      <c r="J38" s="93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pans="1:25" ht="15.75" customHeight="1" x14ac:dyDescent="0.25">
      <c r="A39" s="373" t="s">
        <v>332</v>
      </c>
      <c r="B39" s="199"/>
      <c r="C39" s="21" t="s">
        <v>206</v>
      </c>
      <c r="D39" s="30"/>
      <c r="E39" s="200" t="s">
        <v>207</v>
      </c>
      <c r="F39" s="30"/>
      <c r="G39" s="202"/>
      <c r="H39" s="196">
        <f>H40</f>
        <v>400000</v>
      </c>
      <c r="I39" s="196">
        <f>I40</f>
        <v>400000</v>
      </c>
      <c r="J39" s="276"/>
      <c r="K39" s="205"/>
      <c r="L39" s="205"/>
      <c r="M39" s="205"/>
      <c r="N39" s="123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</row>
    <row r="40" spans="1:25" ht="15.75" customHeight="1" x14ac:dyDescent="0.2">
      <c r="A40" s="373" t="s">
        <v>333</v>
      </c>
      <c r="B40" s="44"/>
      <c r="C40" s="20"/>
      <c r="D40" s="20" t="s">
        <v>208</v>
      </c>
      <c r="E40" s="20" t="s">
        <v>209</v>
      </c>
      <c r="F40" s="20"/>
      <c r="G40" s="54"/>
      <c r="H40" s="196">
        <v>400000</v>
      </c>
      <c r="I40" s="196">
        <v>400000</v>
      </c>
      <c r="J40" s="276"/>
      <c r="K40" s="205"/>
      <c r="L40" s="205"/>
      <c r="M40" s="206"/>
      <c r="N40" s="20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1:25" ht="20.25" customHeight="1" x14ac:dyDescent="0.2">
      <c r="A41" s="373" t="s">
        <v>334</v>
      </c>
      <c r="B41" s="44"/>
      <c r="C41" s="20"/>
      <c r="D41" s="20"/>
      <c r="E41" s="20"/>
      <c r="F41" s="197" t="s">
        <v>210</v>
      </c>
      <c r="G41" s="54"/>
      <c r="H41" s="196">
        <v>400000</v>
      </c>
      <c r="I41" s="196">
        <v>400000</v>
      </c>
      <c r="J41" s="93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1:25" ht="15.75" customHeight="1" x14ac:dyDescent="0.25">
      <c r="A42" s="373" t="s">
        <v>335</v>
      </c>
      <c r="B42" s="199"/>
      <c r="C42" s="21" t="s">
        <v>212</v>
      </c>
      <c r="D42" s="30"/>
      <c r="E42" s="200" t="s">
        <v>213</v>
      </c>
      <c r="F42" s="30"/>
      <c r="G42" s="202"/>
      <c r="H42" s="196">
        <f>H43+H44</f>
        <v>1266000</v>
      </c>
      <c r="I42" s="196">
        <f>I43+I44</f>
        <v>1266000</v>
      </c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</row>
    <row r="43" spans="1:25" ht="15.75" customHeight="1" x14ac:dyDescent="0.2">
      <c r="A43" s="373" t="s">
        <v>336</v>
      </c>
      <c r="B43" s="44"/>
      <c r="C43" s="20"/>
      <c r="D43" s="20" t="s">
        <v>214</v>
      </c>
      <c r="E43" s="20" t="s">
        <v>215</v>
      </c>
      <c r="F43" s="20"/>
      <c r="G43" s="54"/>
      <c r="H43" s="196">
        <v>1266000</v>
      </c>
      <c r="I43" s="196">
        <v>1266000</v>
      </c>
      <c r="J43" s="93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1:25" ht="15.75" customHeight="1" x14ac:dyDescent="0.2">
      <c r="A44" s="373" t="s">
        <v>337</v>
      </c>
      <c r="B44" s="44"/>
      <c r="C44" s="20"/>
      <c r="D44" s="20" t="s">
        <v>250</v>
      </c>
      <c r="E44" s="20" t="s">
        <v>251</v>
      </c>
      <c r="F44" s="20"/>
      <c r="G44" s="54"/>
      <c r="H44" s="196"/>
      <c r="I44" s="196"/>
      <c r="J44" s="93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</row>
    <row r="45" spans="1:25" ht="15.75" customHeight="1" x14ac:dyDescent="0.2">
      <c r="A45" s="373" t="s">
        <v>338</v>
      </c>
      <c r="B45" s="209" t="s">
        <v>60</v>
      </c>
      <c r="C45" s="31"/>
      <c r="D45" s="31" t="s">
        <v>61</v>
      </c>
      <c r="E45" s="31"/>
      <c r="F45" s="31"/>
      <c r="G45" s="210"/>
      <c r="H45" s="26">
        <f>+H46</f>
        <v>12625698</v>
      </c>
      <c r="I45" s="26">
        <f>+I46</f>
        <v>7857771</v>
      </c>
      <c r="J45" s="240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1:25" s="211" customFormat="1" ht="15" customHeight="1" x14ac:dyDescent="0.2">
      <c r="A46" s="373" t="s">
        <v>339</v>
      </c>
      <c r="B46" s="226"/>
      <c r="C46" s="208"/>
      <c r="D46" s="208" t="s">
        <v>220</v>
      </c>
      <c r="E46" s="208" t="s">
        <v>221</v>
      </c>
      <c r="F46" s="208"/>
      <c r="G46" s="210"/>
      <c r="H46" s="24">
        <v>12625698</v>
      </c>
      <c r="I46" s="24">
        <v>7857771</v>
      </c>
      <c r="J46" s="172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</row>
    <row r="47" spans="1:25" ht="15.75" customHeight="1" x14ac:dyDescent="0.2">
      <c r="A47" s="373" t="s">
        <v>340</v>
      </c>
      <c r="B47" s="218" t="s">
        <v>63</v>
      </c>
      <c r="C47" s="20"/>
      <c r="D47" s="21" t="s">
        <v>64</v>
      </c>
      <c r="E47" s="20"/>
      <c r="F47" s="20"/>
      <c r="G47" s="210"/>
      <c r="H47" s="26">
        <f>+H50+H48+H49</f>
        <v>0</v>
      </c>
      <c r="I47" s="26">
        <f>+I50+I48+I49</f>
        <v>0</v>
      </c>
      <c r="J47" s="212"/>
      <c r="K47" s="275"/>
      <c r="L47" s="212"/>
      <c r="M47" s="275"/>
      <c r="N47" s="275"/>
      <c r="O47" s="275"/>
      <c r="P47" s="275"/>
      <c r="Q47" s="37"/>
      <c r="R47" s="37"/>
      <c r="S47" s="37"/>
      <c r="T47" s="37"/>
      <c r="U47" s="37"/>
      <c r="V47" s="37"/>
      <c r="W47" s="37"/>
      <c r="X47" s="37"/>
      <c r="Y47" s="37"/>
    </row>
    <row r="48" spans="1:25" ht="15.75" customHeight="1" x14ac:dyDescent="0.2">
      <c r="A48" s="373" t="s">
        <v>341</v>
      </c>
      <c r="B48" s="226"/>
      <c r="C48" s="208" t="s">
        <v>911</v>
      </c>
      <c r="D48" s="208"/>
      <c r="E48" s="208" t="s">
        <v>0</v>
      </c>
      <c r="F48" s="208"/>
      <c r="G48" s="210"/>
      <c r="H48" s="24"/>
      <c r="I48" s="24"/>
      <c r="J48" s="275"/>
      <c r="K48" s="275"/>
      <c r="L48" s="275"/>
      <c r="M48" s="275"/>
      <c r="N48" s="275"/>
      <c r="O48" s="275"/>
      <c r="P48" s="275"/>
      <c r="Q48" s="37"/>
      <c r="R48" s="37"/>
      <c r="S48" s="37"/>
      <c r="T48" s="37"/>
      <c r="U48" s="37"/>
      <c r="V48" s="37"/>
      <c r="W48" s="37"/>
      <c r="X48" s="37"/>
      <c r="Y48" s="37"/>
    </row>
    <row r="49" spans="1:25" ht="15.75" customHeight="1" x14ac:dyDescent="0.2">
      <c r="A49" s="373" t="s">
        <v>342</v>
      </c>
      <c r="B49" s="226"/>
      <c r="C49" s="208" t="s">
        <v>247</v>
      </c>
      <c r="D49" s="208"/>
      <c r="E49" s="208" t="s">
        <v>1</v>
      </c>
      <c r="F49" s="208"/>
      <c r="G49" s="210"/>
      <c r="H49" s="24"/>
      <c r="I49" s="24"/>
      <c r="J49" s="216"/>
      <c r="K49" s="275"/>
      <c r="L49" s="275"/>
      <c r="M49" s="275"/>
      <c r="N49" s="275"/>
      <c r="O49" s="275"/>
      <c r="P49" s="275"/>
      <c r="Q49" s="37"/>
      <c r="R49" s="37"/>
      <c r="S49" s="37"/>
      <c r="T49" s="37"/>
      <c r="U49" s="37"/>
      <c r="V49" s="37"/>
      <c r="W49" s="37"/>
      <c r="X49" s="37"/>
      <c r="Y49" s="37"/>
    </row>
    <row r="50" spans="1:25" ht="15.75" customHeight="1" x14ac:dyDescent="0.2">
      <c r="A50" s="373" t="s">
        <v>343</v>
      </c>
      <c r="B50" s="226"/>
      <c r="C50" s="20" t="s">
        <v>230</v>
      </c>
      <c r="D50" s="20"/>
      <c r="E50" s="20" t="s">
        <v>231</v>
      </c>
      <c r="F50" s="20"/>
      <c r="G50" s="210"/>
      <c r="H50" s="24"/>
      <c r="I50" s="24"/>
      <c r="J50" s="93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</row>
    <row r="51" spans="1:25" ht="15.75" customHeight="1" x14ac:dyDescent="0.2">
      <c r="A51" s="373" t="s">
        <v>344</v>
      </c>
      <c r="B51" s="285" t="s">
        <v>65</v>
      </c>
      <c r="C51" s="286"/>
      <c r="D51" s="287" t="s">
        <v>66</v>
      </c>
      <c r="E51" s="286"/>
      <c r="F51" s="286"/>
      <c r="G51" s="210"/>
      <c r="H51" s="26">
        <f>H52+H53</f>
        <v>0</v>
      </c>
      <c r="I51" s="26">
        <f>I52+I53</f>
        <v>0</v>
      </c>
      <c r="J51" s="93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</row>
    <row r="52" spans="1:25" ht="15.75" customHeight="1" x14ac:dyDescent="0.2">
      <c r="A52" s="373" t="s">
        <v>345</v>
      </c>
      <c r="B52" s="288"/>
      <c r="C52" s="286" t="s">
        <v>236</v>
      </c>
      <c r="D52" s="286"/>
      <c r="E52" s="286" t="s">
        <v>237</v>
      </c>
      <c r="F52" s="286"/>
      <c r="G52" s="210"/>
      <c r="H52" s="24"/>
      <c r="I52" s="24"/>
      <c r="J52" s="93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</row>
    <row r="53" spans="1:25" ht="15.75" customHeight="1" x14ac:dyDescent="0.2">
      <c r="A53" s="373" t="s">
        <v>346</v>
      </c>
      <c r="B53" s="288"/>
      <c r="C53" s="286" t="s">
        <v>238</v>
      </c>
      <c r="D53" s="286"/>
      <c r="E53" s="286" t="s">
        <v>239</v>
      </c>
      <c r="F53" s="286"/>
      <c r="G53" s="210"/>
      <c r="H53" s="24"/>
      <c r="I53" s="24"/>
      <c r="J53" s="93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</row>
    <row r="54" spans="1:25" ht="15.75" customHeight="1" x14ac:dyDescent="0.2">
      <c r="A54" s="373" t="s">
        <v>347</v>
      </c>
      <c r="B54" s="43"/>
      <c r="C54" s="20"/>
      <c r="D54" s="21"/>
      <c r="E54" s="21"/>
      <c r="F54" s="20"/>
      <c r="G54" s="54"/>
      <c r="H54" s="196"/>
      <c r="I54" s="196"/>
      <c r="J54" s="93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</row>
    <row r="55" spans="1:25" ht="14.25" customHeight="1" x14ac:dyDescent="0.2">
      <c r="A55" s="436" t="s">
        <v>348</v>
      </c>
      <c r="B55" s="437" t="s">
        <v>93</v>
      </c>
      <c r="C55" s="444"/>
      <c r="D55" s="444"/>
      <c r="E55" s="444"/>
      <c r="F55" s="444"/>
      <c r="G55" s="439"/>
      <c r="H55" s="456">
        <f>H56</f>
        <v>914000</v>
      </c>
      <c r="I55" s="456">
        <f>I56</f>
        <v>914000</v>
      </c>
      <c r="J55" s="93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</row>
    <row r="56" spans="1:25" ht="15.75" customHeight="1" x14ac:dyDescent="0.2">
      <c r="A56" s="373" t="s">
        <v>349</v>
      </c>
      <c r="B56" s="43" t="s">
        <v>56</v>
      </c>
      <c r="C56" s="21"/>
      <c r="D56" s="21" t="s">
        <v>57</v>
      </c>
      <c r="E56" s="21"/>
      <c r="F56" s="21"/>
      <c r="G56" s="54"/>
      <c r="H56" s="22">
        <f>+H57+H63</f>
        <v>914000</v>
      </c>
      <c r="I56" s="22">
        <f>+I57+I63</f>
        <v>914000</v>
      </c>
      <c r="J56" s="93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</row>
    <row r="57" spans="1:25" ht="15.75" customHeight="1" x14ac:dyDescent="0.25">
      <c r="A57" s="373" t="s">
        <v>350</v>
      </c>
      <c r="B57" s="199"/>
      <c r="C57" s="21" t="s">
        <v>192</v>
      </c>
      <c r="D57" s="30"/>
      <c r="E57" s="200" t="s">
        <v>193</v>
      </c>
      <c r="F57" s="30"/>
      <c r="G57" s="202"/>
      <c r="H57" s="22">
        <f>H58+H62+H61</f>
        <v>720000</v>
      </c>
      <c r="I57" s="22">
        <f>I58+I62+I61</f>
        <v>720000</v>
      </c>
      <c r="J57" s="93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</row>
    <row r="58" spans="1:25" ht="15.75" customHeight="1" x14ac:dyDescent="0.2">
      <c r="A58" s="373" t="s">
        <v>351</v>
      </c>
      <c r="B58" s="44"/>
      <c r="C58" s="20"/>
      <c r="D58" s="20" t="s">
        <v>194</v>
      </c>
      <c r="E58" s="20" t="s">
        <v>195</v>
      </c>
      <c r="F58" s="20"/>
      <c r="G58" s="54"/>
      <c r="H58" s="196">
        <f>H59+H60</f>
        <v>220000</v>
      </c>
      <c r="I58" s="196">
        <f>I59+I60</f>
        <v>220000</v>
      </c>
      <c r="J58" s="215"/>
      <c r="K58" s="213"/>
      <c r="L58" s="213"/>
      <c r="M58" s="213"/>
      <c r="N58" s="213"/>
      <c r="O58" s="214"/>
      <c r="P58" s="215"/>
      <c r="Q58" s="37"/>
      <c r="R58" s="37"/>
      <c r="S58" s="37"/>
      <c r="T58" s="37"/>
      <c r="U58" s="37"/>
      <c r="V58" s="37"/>
      <c r="W58" s="37"/>
      <c r="X58" s="37"/>
      <c r="Y58" s="37"/>
    </row>
    <row r="59" spans="1:25" ht="15.75" customHeight="1" x14ac:dyDescent="0.2">
      <c r="A59" s="373" t="s">
        <v>454</v>
      </c>
      <c r="B59" s="44"/>
      <c r="C59" s="20"/>
      <c r="D59" s="20"/>
      <c r="E59" s="20"/>
      <c r="F59" s="197" t="s">
        <v>196</v>
      </c>
      <c r="G59" s="54"/>
      <c r="H59" s="196">
        <v>50000</v>
      </c>
      <c r="I59" s="196">
        <v>50000</v>
      </c>
      <c r="J59" s="215"/>
      <c r="K59" s="213"/>
      <c r="L59" s="213"/>
      <c r="M59" s="214"/>
      <c r="N59" s="213"/>
      <c r="O59" s="214"/>
      <c r="P59" s="216"/>
      <c r="Q59" s="37"/>
      <c r="R59" s="37"/>
      <c r="S59" s="37"/>
      <c r="T59" s="37"/>
      <c r="U59" s="37"/>
      <c r="V59" s="37"/>
      <c r="W59" s="37"/>
      <c r="X59" s="37"/>
      <c r="Y59" s="37"/>
    </row>
    <row r="60" spans="1:25" ht="15.75" customHeight="1" x14ac:dyDescent="0.2">
      <c r="A60" s="373" t="s">
        <v>455</v>
      </c>
      <c r="B60" s="44"/>
      <c r="C60" s="20"/>
      <c r="D60" s="20"/>
      <c r="E60" s="20"/>
      <c r="F60" s="197" t="s">
        <v>198</v>
      </c>
      <c r="G60" s="54"/>
      <c r="H60" s="196">
        <v>170000</v>
      </c>
      <c r="I60" s="196">
        <v>170000</v>
      </c>
      <c r="J60" s="215"/>
      <c r="K60" s="213"/>
      <c r="L60" s="213"/>
      <c r="M60" s="214"/>
      <c r="N60" s="213"/>
      <c r="O60" s="214"/>
      <c r="P60" s="216"/>
      <c r="Q60" s="37"/>
      <c r="R60" s="37"/>
      <c r="S60" s="37"/>
      <c r="T60" s="37"/>
      <c r="U60" s="37"/>
      <c r="V60" s="37"/>
      <c r="W60" s="37"/>
      <c r="X60" s="37"/>
      <c r="Y60" s="37"/>
    </row>
    <row r="61" spans="1:25" ht="15.75" customHeight="1" x14ac:dyDescent="0.2">
      <c r="A61" s="373" t="s">
        <v>456</v>
      </c>
      <c r="B61" s="44"/>
      <c r="C61" s="20"/>
      <c r="D61" s="20" t="s">
        <v>201</v>
      </c>
      <c r="E61" s="20" t="s">
        <v>202</v>
      </c>
      <c r="F61" s="20"/>
      <c r="G61" s="54"/>
      <c r="H61" s="196">
        <v>100000</v>
      </c>
      <c r="I61" s="196">
        <v>100000</v>
      </c>
      <c r="J61" s="93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</row>
    <row r="62" spans="1:25" s="217" customFormat="1" ht="15.75" customHeight="1" x14ac:dyDescent="0.2">
      <c r="A62" s="373" t="s">
        <v>457</v>
      </c>
      <c r="B62" s="43"/>
      <c r="C62" s="21"/>
      <c r="D62" s="21" t="s">
        <v>203</v>
      </c>
      <c r="E62" s="21" t="s">
        <v>204</v>
      </c>
      <c r="F62" s="21"/>
      <c r="G62" s="54"/>
      <c r="H62" s="22">
        <v>400000</v>
      </c>
      <c r="I62" s="22">
        <v>400000</v>
      </c>
      <c r="J62" s="240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1:25" ht="15.75" customHeight="1" x14ac:dyDescent="0.25">
      <c r="A63" s="373" t="s">
        <v>458</v>
      </c>
      <c r="B63" s="199"/>
      <c r="C63" s="21" t="s">
        <v>212</v>
      </c>
      <c r="D63" s="30"/>
      <c r="E63" s="200" t="s">
        <v>213</v>
      </c>
      <c r="F63" s="30"/>
      <c r="G63" s="202"/>
      <c r="H63" s="22">
        <f>H64</f>
        <v>194000</v>
      </c>
      <c r="I63" s="22">
        <f>I64</f>
        <v>194000</v>
      </c>
      <c r="J63" s="93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</row>
    <row r="64" spans="1:25" ht="15.75" customHeight="1" x14ac:dyDescent="0.2">
      <c r="A64" s="373" t="s">
        <v>459</v>
      </c>
      <c r="B64" s="44"/>
      <c r="C64" s="20"/>
      <c r="D64" s="20" t="s">
        <v>214</v>
      </c>
      <c r="E64" s="20" t="s">
        <v>215</v>
      </c>
      <c r="F64" s="20"/>
      <c r="G64" s="54"/>
      <c r="H64" s="196">
        <v>194000</v>
      </c>
      <c r="I64" s="196">
        <v>194000</v>
      </c>
      <c r="J64" s="93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</row>
    <row r="65" spans="1:25" ht="15.75" customHeight="1" x14ac:dyDescent="0.2">
      <c r="A65" s="373" t="s">
        <v>460</v>
      </c>
      <c r="B65" s="44"/>
      <c r="C65" s="20"/>
      <c r="D65" s="20"/>
      <c r="E65" s="20"/>
      <c r="F65" s="20"/>
      <c r="G65" s="54"/>
      <c r="H65" s="196"/>
      <c r="I65" s="196"/>
      <c r="J65" s="93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</row>
    <row r="66" spans="1:25" ht="15.75" customHeight="1" x14ac:dyDescent="0.25">
      <c r="A66" s="436" t="s">
        <v>461</v>
      </c>
      <c r="B66" s="437" t="s">
        <v>95</v>
      </c>
      <c r="C66" s="438"/>
      <c r="D66" s="438"/>
      <c r="E66" s="438"/>
      <c r="F66" s="461"/>
      <c r="G66" s="457"/>
      <c r="H66" s="456">
        <f>H67+H87+H90</f>
        <v>97264623</v>
      </c>
      <c r="I66" s="456">
        <f>I67+I87+I90</f>
        <v>112249968</v>
      </c>
      <c r="J66" s="93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</row>
    <row r="67" spans="1:25" ht="15.75" customHeight="1" x14ac:dyDescent="0.25">
      <c r="A67" s="373" t="s">
        <v>462</v>
      </c>
      <c r="B67" s="209" t="s">
        <v>56</v>
      </c>
      <c r="C67" s="31"/>
      <c r="D67" s="31" t="s">
        <v>57</v>
      </c>
      <c r="E67" s="31"/>
      <c r="F67" s="31"/>
      <c r="G67" s="219"/>
      <c r="H67" s="26">
        <f>H74+H85+H68+H71</f>
        <v>24356731</v>
      </c>
      <c r="I67" s="26">
        <f>I74+I85+I68+I71</f>
        <v>24356731</v>
      </c>
      <c r="J67" s="93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</row>
    <row r="68" spans="1:25" ht="15.75" customHeight="1" x14ac:dyDescent="0.25">
      <c r="A68" s="373" t="s">
        <v>463</v>
      </c>
      <c r="B68" s="209"/>
      <c r="C68" s="21" t="s">
        <v>176</v>
      </c>
      <c r="D68" s="30"/>
      <c r="E68" s="200" t="s">
        <v>177</v>
      </c>
      <c r="F68" s="201"/>
      <c r="G68" s="219"/>
      <c r="H68" s="26">
        <f>H69</f>
        <v>600000</v>
      </c>
      <c r="I68" s="26">
        <f>I69</f>
        <v>600000</v>
      </c>
      <c r="J68" s="93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</row>
    <row r="69" spans="1:25" ht="15.75" customHeight="1" x14ac:dyDescent="0.25">
      <c r="A69" s="373" t="s">
        <v>464</v>
      </c>
      <c r="B69" s="209"/>
      <c r="C69" s="20"/>
      <c r="D69" s="20" t="s">
        <v>180</v>
      </c>
      <c r="E69" s="20" t="s">
        <v>181</v>
      </c>
      <c r="F69" s="20"/>
      <c r="G69" s="219"/>
      <c r="H69" s="24">
        <v>600000</v>
      </c>
      <c r="I69" s="24">
        <v>600000</v>
      </c>
      <c r="J69" s="93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</row>
    <row r="70" spans="1:25" ht="15.75" customHeight="1" x14ac:dyDescent="0.25">
      <c r="A70" s="373" t="s">
        <v>465</v>
      </c>
      <c r="B70" s="209"/>
      <c r="C70" s="21"/>
      <c r="D70" s="21"/>
      <c r="E70" s="21"/>
      <c r="F70" s="197" t="s">
        <v>183</v>
      </c>
      <c r="G70" s="219"/>
      <c r="H70" s="25">
        <v>600000</v>
      </c>
      <c r="I70" s="25">
        <v>600000</v>
      </c>
      <c r="J70" s="93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</row>
    <row r="71" spans="1:25" ht="15.75" customHeight="1" x14ac:dyDescent="0.25">
      <c r="A71" s="373" t="s">
        <v>466</v>
      </c>
      <c r="B71" s="209"/>
      <c r="C71" s="21" t="s">
        <v>184</v>
      </c>
      <c r="D71" s="30"/>
      <c r="E71" s="200" t="s">
        <v>185</v>
      </c>
      <c r="F71" s="30"/>
      <c r="G71" s="220"/>
      <c r="H71" s="252">
        <f>H72</f>
        <v>100000</v>
      </c>
      <c r="I71" s="252">
        <f>I72</f>
        <v>100000</v>
      </c>
      <c r="J71" s="241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</row>
    <row r="72" spans="1:25" ht="15.75" customHeight="1" x14ac:dyDescent="0.2">
      <c r="A72" s="373" t="s">
        <v>467</v>
      </c>
      <c r="B72" s="209"/>
      <c r="C72" s="21"/>
      <c r="D72" s="20" t="s">
        <v>186</v>
      </c>
      <c r="E72" s="20" t="s">
        <v>187</v>
      </c>
      <c r="F72" s="221"/>
      <c r="G72" s="222"/>
      <c r="H72" s="49">
        <v>100000</v>
      </c>
      <c r="I72" s="49">
        <v>100000</v>
      </c>
      <c r="J72" s="93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</row>
    <row r="73" spans="1:25" ht="15.75" customHeight="1" x14ac:dyDescent="0.2">
      <c r="A73" s="373" t="s">
        <v>468</v>
      </c>
      <c r="B73" s="209"/>
      <c r="C73" s="21"/>
      <c r="D73" s="20"/>
      <c r="E73" s="20"/>
      <c r="F73" s="221" t="s">
        <v>188</v>
      </c>
      <c r="G73" s="222"/>
      <c r="H73" s="49">
        <v>100000</v>
      </c>
      <c r="I73" s="49">
        <v>100000</v>
      </c>
      <c r="J73" s="93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</row>
    <row r="74" spans="1:25" ht="15.75" customHeight="1" x14ac:dyDescent="0.25">
      <c r="A74" s="373" t="s">
        <v>469</v>
      </c>
      <c r="B74" s="223"/>
      <c r="C74" s="31" t="s">
        <v>192</v>
      </c>
      <c r="D74" s="224"/>
      <c r="E74" s="225" t="s">
        <v>193</v>
      </c>
      <c r="F74" s="224"/>
      <c r="G74" s="219"/>
      <c r="H74" s="26">
        <f>H75+H80+H81+H82+H79</f>
        <v>15250000</v>
      </c>
      <c r="I74" s="26">
        <f>I75+I80+I81+I82+I79</f>
        <v>15250000</v>
      </c>
      <c r="J74" s="93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</row>
    <row r="75" spans="1:25" ht="15.75" customHeight="1" x14ac:dyDescent="0.25">
      <c r="A75" s="373" t="s">
        <v>470</v>
      </c>
      <c r="B75" s="223"/>
      <c r="C75" s="31"/>
      <c r="D75" s="20" t="s">
        <v>194</v>
      </c>
      <c r="E75" s="20" t="s">
        <v>195</v>
      </c>
      <c r="F75" s="20"/>
      <c r="G75" s="219"/>
      <c r="H75" s="24">
        <f>H76+H77+H78</f>
        <v>1600000</v>
      </c>
      <c r="I75" s="24">
        <f>I76+I77+I78</f>
        <v>1600000</v>
      </c>
      <c r="J75" s="93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</row>
    <row r="76" spans="1:25" ht="15.75" customHeight="1" x14ac:dyDescent="0.25">
      <c r="A76" s="373" t="s">
        <v>471</v>
      </c>
      <c r="B76" s="223"/>
      <c r="C76" s="31"/>
      <c r="D76" s="20"/>
      <c r="E76" s="20"/>
      <c r="F76" s="197" t="s">
        <v>196</v>
      </c>
      <c r="G76" s="219"/>
      <c r="H76" s="24">
        <v>200000</v>
      </c>
      <c r="I76" s="24">
        <v>200000</v>
      </c>
      <c r="J76" s="93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</row>
    <row r="77" spans="1:25" ht="15.75" customHeight="1" x14ac:dyDescent="0.25">
      <c r="A77" s="373" t="s">
        <v>472</v>
      </c>
      <c r="B77" s="223"/>
      <c r="C77" s="31"/>
      <c r="D77" s="20"/>
      <c r="E77" s="20"/>
      <c r="F77" s="197" t="s">
        <v>270</v>
      </c>
      <c r="G77" s="219"/>
      <c r="H77" s="24">
        <v>100000</v>
      </c>
      <c r="I77" s="24">
        <v>100000</v>
      </c>
      <c r="J77" s="93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</row>
    <row r="78" spans="1:25" ht="15.75" customHeight="1" x14ac:dyDescent="0.25">
      <c r="A78" s="373" t="s">
        <v>473</v>
      </c>
      <c r="B78" s="223"/>
      <c r="C78" s="31"/>
      <c r="D78" s="20"/>
      <c r="E78" s="20"/>
      <c r="F78" s="197" t="s">
        <v>198</v>
      </c>
      <c r="G78" s="219"/>
      <c r="H78" s="24">
        <v>1300000</v>
      </c>
      <c r="I78" s="24">
        <v>1300000</v>
      </c>
      <c r="J78" s="205"/>
      <c r="K78" s="205"/>
      <c r="L78" s="205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</row>
    <row r="79" spans="1:25" ht="15.75" customHeight="1" x14ac:dyDescent="0.25">
      <c r="A79" s="373" t="s">
        <v>474</v>
      </c>
      <c r="B79" s="223"/>
      <c r="C79" s="31"/>
      <c r="D79" s="20" t="s">
        <v>199</v>
      </c>
      <c r="E79" s="20" t="s">
        <v>200</v>
      </c>
      <c r="F79" s="197"/>
      <c r="G79" s="219"/>
      <c r="H79" s="24">
        <v>3500000</v>
      </c>
      <c r="I79" s="24">
        <v>3500000</v>
      </c>
      <c r="J79" s="205"/>
      <c r="K79" s="205"/>
      <c r="L79" s="205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</row>
    <row r="80" spans="1:25" ht="15.75" customHeight="1" x14ac:dyDescent="0.25">
      <c r="A80" s="373" t="s">
        <v>475</v>
      </c>
      <c r="B80" s="223"/>
      <c r="C80" s="208"/>
      <c r="D80" s="208" t="s">
        <v>201</v>
      </c>
      <c r="E80" s="208" t="s">
        <v>202</v>
      </c>
      <c r="F80" s="208"/>
      <c r="G80" s="219"/>
      <c r="H80" s="24">
        <v>3000000</v>
      </c>
      <c r="I80" s="24">
        <v>3000000</v>
      </c>
      <c r="J80" s="93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</row>
    <row r="81" spans="1:25" ht="15.75" customHeight="1" x14ac:dyDescent="0.25">
      <c r="A81" s="373" t="s">
        <v>476</v>
      </c>
      <c r="B81" s="226"/>
      <c r="C81" s="208"/>
      <c r="D81" s="208" t="s">
        <v>224</v>
      </c>
      <c r="E81" s="208" t="s">
        <v>225</v>
      </c>
      <c r="F81" s="208"/>
      <c r="G81" s="219"/>
      <c r="H81" s="24">
        <v>5000000</v>
      </c>
      <c r="I81" s="24">
        <v>5000000</v>
      </c>
      <c r="J81" s="93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</row>
    <row r="82" spans="1:25" ht="15.75" customHeight="1" x14ac:dyDescent="0.25">
      <c r="A82" s="373" t="s">
        <v>477</v>
      </c>
      <c r="B82" s="226"/>
      <c r="C82" s="208"/>
      <c r="D82" s="20" t="s">
        <v>203</v>
      </c>
      <c r="E82" s="20" t="s">
        <v>204</v>
      </c>
      <c r="F82" s="20"/>
      <c r="G82" s="219"/>
      <c r="H82" s="24">
        <f>H83+H84</f>
        <v>2150000</v>
      </c>
      <c r="I82" s="24">
        <f>I83+I84</f>
        <v>2150000</v>
      </c>
      <c r="J82" s="250"/>
      <c r="K82" s="250"/>
      <c r="L82" s="250"/>
      <c r="M82" s="250"/>
      <c r="N82" s="123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</row>
    <row r="83" spans="1:25" ht="15.75" customHeight="1" x14ac:dyDescent="0.25">
      <c r="A83" s="373" t="s">
        <v>478</v>
      </c>
      <c r="B83" s="226"/>
      <c r="C83" s="208"/>
      <c r="D83" s="20"/>
      <c r="E83" s="20"/>
      <c r="F83" s="20" t="s">
        <v>271</v>
      </c>
      <c r="G83" s="219"/>
      <c r="H83" s="24">
        <v>1300000</v>
      </c>
      <c r="I83" s="24">
        <v>1300000</v>
      </c>
      <c r="J83" s="250"/>
      <c r="K83" s="250"/>
      <c r="L83" s="250"/>
      <c r="M83" s="250"/>
      <c r="N83" s="123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</row>
    <row r="84" spans="1:25" ht="15.75" customHeight="1" x14ac:dyDescent="0.25">
      <c r="A84" s="373" t="s">
        <v>479</v>
      </c>
      <c r="B84" s="226"/>
      <c r="C84" s="208"/>
      <c r="D84" s="20"/>
      <c r="E84" s="20"/>
      <c r="F84" s="20" t="s">
        <v>272</v>
      </c>
      <c r="G84" s="219"/>
      <c r="H84" s="24">
        <v>850000</v>
      </c>
      <c r="I84" s="24">
        <v>850000</v>
      </c>
      <c r="J84" s="250"/>
      <c r="K84" s="250"/>
      <c r="L84" s="250"/>
      <c r="M84" s="250"/>
      <c r="N84" s="123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</row>
    <row r="85" spans="1:25" ht="15.75" customHeight="1" x14ac:dyDescent="0.25">
      <c r="A85" s="373" t="s">
        <v>480</v>
      </c>
      <c r="B85" s="223"/>
      <c r="C85" s="31" t="s">
        <v>212</v>
      </c>
      <c r="D85" s="224"/>
      <c r="E85" s="225" t="s">
        <v>213</v>
      </c>
      <c r="F85" s="224"/>
      <c r="G85" s="219"/>
      <c r="H85" s="26">
        <v>8406731</v>
      </c>
      <c r="I85" s="26">
        <v>8406731</v>
      </c>
      <c r="J85" s="93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</row>
    <row r="86" spans="1:25" ht="15.75" customHeight="1" x14ac:dyDescent="0.25">
      <c r="A86" s="373" t="s">
        <v>481</v>
      </c>
      <c r="B86" s="226"/>
      <c r="C86" s="208"/>
      <c r="D86" s="208" t="s">
        <v>214</v>
      </c>
      <c r="E86" s="208" t="s">
        <v>215</v>
      </c>
      <c r="F86" s="208"/>
      <c r="G86" s="219"/>
      <c r="H86" s="24">
        <v>8406731</v>
      </c>
      <c r="I86" s="24">
        <v>8406731</v>
      </c>
      <c r="J86" s="93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</row>
    <row r="87" spans="1:25" s="211" customFormat="1" ht="15.75" customHeight="1" x14ac:dyDescent="0.2">
      <c r="A87" s="373" t="s">
        <v>482</v>
      </c>
      <c r="B87" s="289" t="s">
        <v>63</v>
      </c>
      <c r="C87" s="208"/>
      <c r="D87" s="31" t="s">
        <v>64</v>
      </c>
      <c r="E87" s="208"/>
      <c r="F87" s="208"/>
      <c r="G87" s="210"/>
      <c r="H87" s="26">
        <f>H88+H89</f>
        <v>2820000</v>
      </c>
      <c r="I87" s="26">
        <f>I88+I89</f>
        <v>2820000</v>
      </c>
      <c r="J87" s="172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</row>
    <row r="88" spans="1:25" s="211" customFormat="1" ht="15.75" customHeight="1" x14ac:dyDescent="0.2">
      <c r="A88" s="373" t="s">
        <v>483</v>
      </c>
      <c r="B88" s="226"/>
      <c r="C88" s="208" t="s">
        <v>247</v>
      </c>
      <c r="D88" s="208"/>
      <c r="E88" s="386" t="s">
        <v>942</v>
      </c>
      <c r="F88" s="208"/>
      <c r="G88" s="210"/>
      <c r="H88" s="24">
        <v>2820000</v>
      </c>
      <c r="I88" s="24">
        <v>2820000</v>
      </c>
      <c r="J88" s="172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</row>
    <row r="89" spans="1:25" s="211" customFormat="1" ht="15.75" customHeight="1" x14ac:dyDescent="0.2">
      <c r="A89" s="373" t="s">
        <v>484</v>
      </c>
      <c r="B89" s="226"/>
      <c r="C89" s="208" t="s">
        <v>230</v>
      </c>
      <c r="D89" s="208"/>
      <c r="E89" s="208" t="s">
        <v>231</v>
      </c>
      <c r="F89" s="208"/>
      <c r="G89" s="210"/>
      <c r="H89" s="24"/>
      <c r="I89" s="24"/>
      <c r="J89" s="172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</row>
    <row r="90" spans="1:25" s="211" customFormat="1" ht="15.75" customHeight="1" x14ac:dyDescent="0.2">
      <c r="A90" s="373" t="s">
        <v>485</v>
      </c>
      <c r="B90" s="285" t="s">
        <v>65</v>
      </c>
      <c r="C90" s="286"/>
      <c r="D90" s="287" t="s">
        <v>66</v>
      </c>
      <c r="E90" s="286"/>
      <c r="F90" s="286"/>
      <c r="G90" s="210"/>
      <c r="H90" s="26">
        <f>H91+H92</f>
        <v>70087892</v>
      </c>
      <c r="I90" s="26">
        <f>I91+I92</f>
        <v>85073237</v>
      </c>
      <c r="J90" s="172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</row>
    <row r="91" spans="1:25" s="211" customFormat="1" ht="15.75" customHeight="1" x14ac:dyDescent="0.2">
      <c r="A91" s="373" t="s">
        <v>486</v>
      </c>
      <c r="B91" s="288"/>
      <c r="C91" s="286" t="s">
        <v>236</v>
      </c>
      <c r="D91" s="286"/>
      <c r="E91" s="286" t="s">
        <v>237</v>
      </c>
      <c r="F91" s="286"/>
      <c r="G91" s="210"/>
      <c r="H91" s="24">
        <v>58905215</v>
      </c>
      <c r="I91" s="24">
        <v>73890560</v>
      </c>
      <c r="J91" s="172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</row>
    <row r="92" spans="1:25" s="211" customFormat="1" ht="15.75" customHeight="1" x14ac:dyDescent="0.25">
      <c r="A92" s="373" t="s">
        <v>487</v>
      </c>
      <c r="B92" s="288"/>
      <c r="C92" s="286" t="s">
        <v>238</v>
      </c>
      <c r="D92" s="286"/>
      <c r="E92" s="286" t="s">
        <v>239</v>
      </c>
      <c r="F92" s="286"/>
      <c r="G92" s="219"/>
      <c r="H92" s="24">
        <v>11182677</v>
      </c>
      <c r="I92" s="24">
        <v>11182677</v>
      </c>
      <c r="J92" s="172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</row>
    <row r="93" spans="1:25" s="211" customFormat="1" ht="15.75" customHeight="1" x14ac:dyDescent="0.25">
      <c r="A93" s="373" t="s">
        <v>488</v>
      </c>
      <c r="B93" s="288"/>
      <c r="C93" s="286"/>
      <c r="D93" s="286"/>
      <c r="E93" s="286"/>
      <c r="F93" s="286"/>
      <c r="G93" s="219"/>
      <c r="H93" s="24"/>
      <c r="I93" s="24"/>
      <c r="J93" s="172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</row>
    <row r="94" spans="1:25" ht="15.75" customHeight="1" x14ac:dyDescent="0.25">
      <c r="A94" s="436" t="s">
        <v>489</v>
      </c>
      <c r="B94" s="437" t="s">
        <v>123</v>
      </c>
      <c r="C94" s="438"/>
      <c r="D94" s="438"/>
      <c r="E94" s="459"/>
      <c r="F94" s="460"/>
      <c r="G94" s="457"/>
      <c r="H94" s="456">
        <f>H95+H98</f>
        <v>0</v>
      </c>
      <c r="I94" s="456">
        <f>I95+I98</f>
        <v>0</v>
      </c>
      <c r="J94" s="93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</row>
    <row r="95" spans="1:25" ht="15.75" customHeight="1" x14ac:dyDescent="0.25">
      <c r="A95" s="373" t="s">
        <v>490</v>
      </c>
      <c r="B95" s="43" t="s">
        <v>52</v>
      </c>
      <c r="C95" s="21"/>
      <c r="D95" s="21" t="s">
        <v>159</v>
      </c>
      <c r="E95" s="21"/>
      <c r="F95" s="21"/>
      <c r="G95" s="202"/>
      <c r="H95" s="22">
        <f>H96</f>
        <v>0</v>
      </c>
      <c r="I95" s="22">
        <f>I96</f>
        <v>0</v>
      </c>
      <c r="J95" s="93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</row>
    <row r="96" spans="1:25" ht="15.75" customHeight="1" x14ac:dyDescent="0.25">
      <c r="A96" s="373" t="s">
        <v>491</v>
      </c>
      <c r="B96" s="44"/>
      <c r="C96" s="20" t="s">
        <v>160</v>
      </c>
      <c r="D96" s="20"/>
      <c r="E96" s="20" t="s">
        <v>161</v>
      </c>
      <c r="F96" s="20"/>
      <c r="G96" s="202"/>
      <c r="H96" s="196"/>
      <c r="I96" s="196"/>
      <c r="J96" s="93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</row>
    <row r="97" spans="1:25" ht="15.75" customHeight="1" x14ac:dyDescent="0.25">
      <c r="A97" s="373" t="s">
        <v>492</v>
      </c>
      <c r="B97" s="128"/>
      <c r="C97" s="20"/>
      <c r="D97" s="20" t="s">
        <v>162</v>
      </c>
      <c r="E97" s="20" t="s">
        <v>163</v>
      </c>
      <c r="F97" s="20"/>
      <c r="G97" s="202"/>
      <c r="H97" s="196"/>
      <c r="I97" s="196"/>
      <c r="J97" s="93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</row>
    <row r="98" spans="1:25" ht="15.75" customHeight="1" x14ac:dyDescent="0.2">
      <c r="A98" s="373" t="s">
        <v>493</v>
      </c>
      <c r="B98" s="43" t="s">
        <v>54</v>
      </c>
      <c r="C98" s="21"/>
      <c r="D98" s="21" t="s">
        <v>172</v>
      </c>
      <c r="E98" s="198"/>
      <c r="F98" s="198"/>
      <c r="G98" s="55"/>
      <c r="H98" s="22">
        <f>H99</f>
        <v>0</v>
      </c>
      <c r="I98" s="22">
        <f>I99</f>
        <v>0</v>
      </c>
      <c r="J98" s="93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</row>
    <row r="99" spans="1:25" ht="15.75" customHeight="1" x14ac:dyDescent="0.2">
      <c r="A99" s="373" t="s">
        <v>494</v>
      </c>
      <c r="B99" s="44"/>
      <c r="C99" s="20"/>
      <c r="D99" s="20"/>
      <c r="E99" s="197" t="s">
        <v>173</v>
      </c>
      <c r="F99" s="20"/>
      <c r="G99" s="54"/>
      <c r="H99" s="196"/>
      <c r="I99" s="196"/>
      <c r="J99" s="93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</row>
    <row r="100" spans="1:25" ht="15.75" customHeight="1" x14ac:dyDescent="0.2">
      <c r="A100" s="436" t="s">
        <v>495</v>
      </c>
      <c r="B100" s="421" t="s">
        <v>99</v>
      </c>
      <c r="C100" s="401"/>
      <c r="D100" s="401"/>
      <c r="E100" s="401"/>
      <c r="F100" s="401"/>
      <c r="G100" s="439"/>
      <c r="H100" s="456">
        <f>H103+H101</f>
        <v>4422230</v>
      </c>
      <c r="I100" s="456">
        <f>I103+I101+I102</f>
        <v>9562611</v>
      </c>
      <c r="J100" s="93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</row>
    <row r="101" spans="1:25" ht="15.75" customHeight="1" x14ac:dyDescent="0.2">
      <c r="A101" s="373" t="s">
        <v>496</v>
      </c>
      <c r="B101" s="302" t="s">
        <v>60</v>
      </c>
      <c r="C101" s="15"/>
      <c r="D101" s="31" t="s">
        <v>61</v>
      </c>
      <c r="E101" s="15"/>
      <c r="F101" s="15"/>
      <c r="G101" s="210"/>
      <c r="H101" s="26"/>
      <c r="I101" s="26">
        <v>865300</v>
      </c>
      <c r="J101" s="93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1:25" ht="15.75" customHeight="1" x14ac:dyDescent="0.2">
      <c r="A102" s="373" t="s">
        <v>497</v>
      </c>
      <c r="B102" s="302"/>
      <c r="C102" s="15"/>
      <c r="D102" s="286" t="s">
        <v>909</v>
      </c>
      <c r="E102" s="370" t="s">
        <v>910</v>
      </c>
      <c r="F102" s="15"/>
      <c r="G102" s="210"/>
      <c r="H102" s="24"/>
      <c r="I102" s="24">
        <v>865300</v>
      </c>
      <c r="J102" s="93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</row>
    <row r="103" spans="1:25" ht="15.75" customHeight="1" x14ac:dyDescent="0.2">
      <c r="A103" s="373" t="s">
        <v>498</v>
      </c>
      <c r="B103" s="209" t="s">
        <v>70</v>
      </c>
      <c r="C103" s="208"/>
      <c r="D103" s="31" t="s">
        <v>69</v>
      </c>
      <c r="E103" s="31"/>
      <c r="F103" s="31"/>
      <c r="G103" s="54"/>
      <c r="H103" s="196">
        <f>H104</f>
        <v>4422230</v>
      </c>
      <c r="I103" s="196">
        <f>I104</f>
        <v>7832011</v>
      </c>
      <c r="J103" s="93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</row>
    <row r="104" spans="1:25" ht="15.75" customHeight="1" x14ac:dyDescent="0.2">
      <c r="A104" s="373" t="s">
        <v>499</v>
      </c>
      <c r="B104" s="209"/>
      <c r="C104" s="208"/>
      <c r="D104" s="208" t="s">
        <v>222</v>
      </c>
      <c r="E104" s="208" t="s">
        <v>223</v>
      </c>
      <c r="F104" s="208"/>
      <c r="G104" s="54"/>
      <c r="H104" s="148">
        <v>4422230</v>
      </c>
      <c r="I104" s="148">
        <v>7832011</v>
      </c>
      <c r="J104" s="279"/>
      <c r="K104" s="244"/>
      <c r="L104" s="244"/>
      <c r="M104" s="322"/>
      <c r="N104" s="244"/>
      <c r="O104" s="244"/>
      <c r="P104" s="381"/>
      <c r="Q104" s="382"/>
      <c r="R104" s="37"/>
      <c r="S104" s="37"/>
      <c r="T104" s="37"/>
      <c r="U104" s="37"/>
      <c r="V104" s="37"/>
      <c r="W104" s="37"/>
      <c r="X104" s="37"/>
      <c r="Y104" s="37"/>
    </row>
    <row r="105" spans="1:25" ht="15.75" customHeight="1" x14ac:dyDescent="0.2">
      <c r="A105" s="373" t="s">
        <v>500</v>
      </c>
      <c r="B105" s="209"/>
      <c r="C105" s="208"/>
      <c r="D105" s="208"/>
      <c r="E105" s="208"/>
      <c r="F105" s="208"/>
      <c r="G105" s="54"/>
      <c r="H105" s="148"/>
      <c r="I105" s="148"/>
      <c r="J105" s="279"/>
      <c r="K105" s="244"/>
      <c r="L105" s="244"/>
      <c r="M105" s="275"/>
      <c r="N105" s="383"/>
      <c r="O105" s="244"/>
      <c r="P105" s="381"/>
      <c r="Q105" s="384"/>
      <c r="R105" s="37"/>
      <c r="S105" s="37"/>
      <c r="T105" s="37"/>
      <c r="U105" s="37"/>
      <c r="V105" s="37"/>
      <c r="W105" s="37"/>
      <c r="X105" s="37"/>
      <c r="Y105" s="37"/>
    </row>
    <row r="106" spans="1:25" ht="15.75" customHeight="1" x14ac:dyDescent="0.2">
      <c r="A106" s="436" t="s">
        <v>501</v>
      </c>
      <c r="B106" s="437" t="s">
        <v>439</v>
      </c>
      <c r="C106" s="444"/>
      <c r="D106" s="444"/>
      <c r="E106" s="444"/>
      <c r="F106" s="444"/>
      <c r="G106" s="439"/>
      <c r="H106" s="458">
        <f>+H107</f>
        <v>0</v>
      </c>
      <c r="I106" s="458">
        <f>+I107</f>
        <v>0</v>
      </c>
      <c r="J106" s="241"/>
      <c r="K106" s="123"/>
      <c r="L106" s="123"/>
      <c r="M106" s="123"/>
      <c r="N106" s="385"/>
      <c r="O106" s="123"/>
      <c r="P106" s="123"/>
      <c r="Q106" s="123"/>
      <c r="R106" s="37"/>
      <c r="S106" s="37"/>
      <c r="T106" s="37"/>
      <c r="U106" s="37"/>
      <c r="V106" s="37"/>
      <c r="W106" s="37"/>
      <c r="X106" s="37"/>
      <c r="Y106" s="37"/>
    </row>
    <row r="107" spans="1:25" ht="15.75" customHeight="1" x14ac:dyDescent="0.2">
      <c r="A107" s="373" t="s">
        <v>912</v>
      </c>
      <c r="B107" s="285" t="s">
        <v>65</v>
      </c>
      <c r="C107" s="286"/>
      <c r="D107" s="287" t="s">
        <v>66</v>
      </c>
      <c r="E107" s="286"/>
      <c r="F107" s="286"/>
      <c r="G107" s="54"/>
      <c r="H107" s="22">
        <f>H108+H109</f>
        <v>0</v>
      </c>
      <c r="I107" s="22">
        <f>I108+I109</f>
        <v>0</v>
      </c>
      <c r="J107" s="93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</row>
    <row r="108" spans="1:25" ht="15.75" customHeight="1" x14ac:dyDescent="0.2">
      <c r="A108" s="373" t="s">
        <v>913</v>
      </c>
      <c r="B108" s="288"/>
      <c r="C108" s="286" t="s">
        <v>236</v>
      </c>
      <c r="D108" s="286"/>
      <c r="E108" s="286" t="s">
        <v>237</v>
      </c>
      <c r="F108" s="286"/>
      <c r="G108" s="54"/>
      <c r="H108" s="196"/>
      <c r="I108" s="196"/>
      <c r="J108" s="93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</row>
    <row r="109" spans="1:25" ht="15.75" customHeight="1" x14ac:dyDescent="0.2">
      <c r="A109" s="373" t="s">
        <v>914</v>
      </c>
      <c r="B109" s="288"/>
      <c r="C109" s="286" t="s">
        <v>238</v>
      </c>
      <c r="D109" s="286"/>
      <c r="E109" s="286" t="s">
        <v>239</v>
      </c>
      <c r="F109" s="286"/>
      <c r="G109" s="54"/>
      <c r="H109" s="196"/>
      <c r="I109" s="196"/>
      <c r="J109" s="93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</row>
    <row r="110" spans="1:25" ht="15.75" customHeight="1" x14ac:dyDescent="0.2">
      <c r="A110" s="373" t="s">
        <v>502</v>
      </c>
      <c r="B110" s="44"/>
      <c r="C110" s="20"/>
      <c r="D110" s="20"/>
      <c r="E110" s="197"/>
      <c r="F110" s="20"/>
      <c r="G110" s="54"/>
      <c r="H110" s="196"/>
      <c r="I110" s="196"/>
      <c r="J110" s="93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</row>
    <row r="111" spans="1:25" s="211" customFormat="1" ht="15.75" customHeight="1" x14ac:dyDescent="0.2">
      <c r="A111" s="436" t="s">
        <v>503</v>
      </c>
      <c r="B111" s="437" t="s">
        <v>235</v>
      </c>
      <c r="C111" s="444"/>
      <c r="D111" s="444"/>
      <c r="E111" s="444"/>
      <c r="F111" s="444"/>
      <c r="G111" s="439"/>
      <c r="H111" s="456">
        <v>635000</v>
      </c>
      <c r="I111" s="456">
        <v>635000</v>
      </c>
      <c r="J111" s="172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</row>
    <row r="112" spans="1:25" s="211" customFormat="1" ht="15.75" customHeight="1" x14ac:dyDescent="0.2">
      <c r="A112" s="373" t="s">
        <v>504</v>
      </c>
      <c r="B112" s="209" t="s">
        <v>56</v>
      </c>
      <c r="C112" s="31"/>
      <c r="D112" s="31" t="s">
        <v>57</v>
      </c>
      <c r="E112" s="31"/>
      <c r="F112" s="31"/>
      <c r="G112" s="210"/>
      <c r="H112" s="26">
        <f>H113+H117</f>
        <v>635000</v>
      </c>
      <c r="I112" s="26">
        <f>I113+I117</f>
        <v>635000</v>
      </c>
      <c r="J112" s="172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</row>
    <row r="113" spans="1:25" s="211" customFormat="1" ht="15.75" customHeight="1" x14ac:dyDescent="0.25">
      <c r="A113" s="373" t="s">
        <v>505</v>
      </c>
      <c r="B113" s="223"/>
      <c r="C113" s="31" t="s">
        <v>192</v>
      </c>
      <c r="D113" s="224"/>
      <c r="E113" s="225" t="s">
        <v>193</v>
      </c>
      <c r="F113" s="224"/>
      <c r="G113" s="227"/>
      <c r="H113" s="26">
        <f>H114+H115</f>
        <v>500000</v>
      </c>
      <c r="I113" s="26">
        <f>I114+I115</f>
        <v>500000</v>
      </c>
      <c r="J113" s="172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</row>
    <row r="114" spans="1:25" s="211" customFormat="1" ht="15.75" customHeight="1" x14ac:dyDescent="0.2">
      <c r="A114" s="373" t="s">
        <v>506</v>
      </c>
      <c r="B114" s="223"/>
      <c r="C114" s="31"/>
      <c r="D114" s="208" t="s">
        <v>201</v>
      </c>
      <c r="E114" s="208" t="s">
        <v>202</v>
      </c>
      <c r="F114" s="208"/>
      <c r="G114" s="227"/>
      <c r="H114" s="24">
        <v>400000</v>
      </c>
      <c r="I114" s="24">
        <v>400000</v>
      </c>
      <c r="J114" s="172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</row>
    <row r="115" spans="1:25" s="211" customFormat="1" ht="15.75" customHeight="1" x14ac:dyDescent="0.2">
      <c r="A115" s="373" t="s">
        <v>507</v>
      </c>
      <c r="B115" s="223"/>
      <c r="C115" s="31"/>
      <c r="D115" s="20" t="s">
        <v>203</v>
      </c>
      <c r="E115" s="20" t="s">
        <v>204</v>
      </c>
      <c r="F115" s="20"/>
      <c r="G115" s="227"/>
      <c r="H115" s="24">
        <v>100000</v>
      </c>
      <c r="I115" s="24">
        <v>100000</v>
      </c>
      <c r="J115" s="172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</row>
    <row r="116" spans="1:25" s="211" customFormat="1" ht="15.75" customHeight="1" x14ac:dyDescent="0.25">
      <c r="A116" s="373" t="s">
        <v>508</v>
      </c>
      <c r="B116" s="223"/>
      <c r="C116" s="31"/>
      <c r="D116" s="224"/>
      <c r="E116" s="20" t="s">
        <v>272</v>
      </c>
      <c r="F116" s="224"/>
      <c r="G116" s="227"/>
      <c r="H116" s="24">
        <v>100000</v>
      </c>
      <c r="I116" s="24">
        <v>100000</v>
      </c>
      <c r="J116" s="172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</row>
    <row r="117" spans="1:25" s="211" customFormat="1" ht="15.75" customHeight="1" x14ac:dyDescent="0.25">
      <c r="A117" s="373" t="s">
        <v>509</v>
      </c>
      <c r="B117" s="223"/>
      <c r="C117" s="31" t="s">
        <v>212</v>
      </c>
      <c r="D117" s="224"/>
      <c r="E117" s="225" t="s">
        <v>213</v>
      </c>
      <c r="F117" s="224"/>
      <c r="G117" s="219"/>
      <c r="H117" s="26">
        <f>H118</f>
        <v>135000</v>
      </c>
      <c r="I117" s="26">
        <f>I118</f>
        <v>135000</v>
      </c>
      <c r="J117" s="172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</row>
    <row r="118" spans="1:25" s="211" customFormat="1" ht="15.75" customHeight="1" x14ac:dyDescent="0.25">
      <c r="A118" s="373" t="s">
        <v>510</v>
      </c>
      <c r="B118" s="226"/>
      <c r="C118" s="208"/>
      <c r="D118" s="208" t="s">
        <v>214</v>
      </c>
      <c r="E118" s="208" t="s">
        <v>215</v>
      </c>
      <c r="F118" s="208"/>
      <c r="G118" s="219"/>
      <c r="H118" s="24">
        <v>135000</v>
      </c>
      <c r="I118" s="24">
        <v>135000</v>
      </c>
      <c r="J118" s="172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</row>
    <row r="119" spans="1:25" s="211" customFormat="1" ht="15.75" customHeight="1" x14ac:dyDescent="0.25">
      <c r="A119" s="373" t="s">
        <v>511</v>
      </c>
      <c r="B119" s="226"/>
      <c r="C119" s="386" t="s">
        <v>3</v>
      </c>
      <c r="D119" s="208"/>
      <c r="E119" s="208"/>
      <c r="F119" s="386" t="s">
        <v>944</v>
      </c>
      <c r="G119" s="219"/>
      <c r="H119" s="24">
        <v>6000000</v>
      </c>
      <c r="I119" s="24">
        <v>6000000</v>
      </c>
      <c r="J119" s="172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</row>
    <row r="120" spans="1:25" s="211" customFormat="1" ht="15.75" customHeight="1" x14ac:dyDescent="0.25">
      <c r="A120" s="436" t="s">
        <v>512</v>
      </c>
      <c r="B120" s="437" t="s">
        <v>422</v>
      </c>
      <c r="C120" s="438"/>
      <c r="D120" s="438"/>
      <c r="E120" s="438"/>
      <c r="F120" s="438"/>
      <c r="G120" s="457"/>
      <c r="H120" s="456">
        <f>H121</f>
        <v>0</v>
      </c>
      <c r="I120" s="456">
        <f>I121</f>
        <v>0</v>
      </c>
      <c r="J120" s="172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</row>
    <row r="121" spans="1:25" s="211" customFormat="1" ht="15.75" customHeight="1" x14ac:dyDescent="0.25">
      <c r="A121" s="373" t="s">
        <v>513</v>
      </c>
      <c r="B121" s="289" t="s">
        <v>63</v>
      </c>
      <c r="C121" s="208"/>
      <c r="D121" s="31" t="s">
        <v>64</v>
      </c>
      <c r="E121" s="208"/>
      <c r="F121" s="208"/>
      <c r="G121" s="219"/>
      <c r="H121" s="26">
        <f>H122+H123</f>
        <v>0</v>
      </c>
      <c r="I121" s="26">
        <f>I122+I123</f>
        <v>0</v>
      </c>
      <c r="J121" s="172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</row>
    <row r="122" spans="1:25" s="211" customFormat="1" ht="15.75" customHeight="1" x14ac:dyDescent="0.25">
      <c r="A122" s="373" t="s">
        <v>514</v>
      </c>
      <c r="B122" s="226"/>
      <c r="C122" s="208" t="s">
        <v>228</v>
      </c>
      <c r="D122" s="208"/>
      <c r="E122" s="208" t="s">
        <v>229</v>
      </c>
      <c r="F122" s="208"/>
      <c r="G122" s="219"/>
      <c r="H122" s="24"/>
      <c r="I122" s="24"/>
      <c r="J122" s="172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</row>
    <row r="123" spans="1:25" s="211" customFormat="1" ht="15.75" customHeight="1" x14ac:dyDescent="0.25">
      <c r="A123" s="373" t="s">
        <v>515</v>
      </c>
      <c r="B123" s="226"/>
      <c r="C123" s="208" t="s">
        <v>230</v>
      </c>
      <c r="D123" s="208"/>
      <c r="E123" s="208" t="s">
        <v>231</v>
      </c>
      <c r="F123" s="208"/>
      <c r="G123" s="219"/>
      <c r="H123" s="24"/>
      <c r="I123" s="24"/>
      <c r="J123" s="172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</row>
    <row r="124" spans="1:25" ht="15.75" customHeight="1" x14ac:dyDescent="0.2">
      <c r="A124" s="436" t="s">
        <v>516</v>
      </c>
      <c r="B124" s="437" t="s">
        <v>240</v>
      </c>
      <c r="C124" s="438"/>
      <c r="D124" s="438"/>
      <c r="E124" s="438"/>
      <c r="F124" s="438"/>
      <c r="G124" s="439"/>
      <c r="H124" s="456">
        <f>H125+H132</f>
        <v>7874000</v>
      </c>
      <c r="I124" s="456">
        <f>I125+I132</f>
        <v>7874000</v>
      </c>
      <c r="J124" s="93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</row>
    <row r="125" spans="1:25" ht="15.75" customHeight="1" x14ac:dyDescent="0.25">
      <c r="A125" s="373" t="s">
        <v>517</v>
      </c>
      <c r="B125" s="43" t="s">
        <v>56</v>
      </c>
      <c r="C125" s="21"/>
      <c r="D125" s="21" t="s">
        <v>57</v>
      </c>
      <c r="E125" s="21"/>
      <c r="F125" s="21"/>
      <c r="G125" s="202"/>
      <c r="H125" s="29">
        <f>H126+H130</f>
        <v>7874000</v>
      </c>
      <c r="I125" s="29">
        <f>I126+I130</f>
        <v>7874000</v>
      </c>
      <c r="J125" s="93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</row>
    <row r="126" spans="1:25" ht="15.75" customHeight="1" x14ac:dyDescent="0.25">
      <c r="A126" s="373" t="s">
        <v>518</v>
      </c>
      <c r="B126" s="199"/>
      <c r="C126" s="21" t="s">
        <v>192</v>
      </c>
      <c r="D126" s="30"/>
      <c r="E126" s="200" t="s">
        <v>193</v>
      </c>
      <c r="F126" s="30"/>
      <c r="G126" s="202"/>
      <c r="H126" s="203">
        <f>H127+H129</f>
        <v>6200000</v>
      </c>
      <c r="I126" s="203">
        <f>I127+I129</f>
        <v>6200000</v>
      </c>
      <c r="J126" s="93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1:25" ht="15.75" customHeight="1" x14ac:dyDescent="0.25">
      <c r="A127" s="373" t="s">
        <v>519</v>
      </c>
      <c r="B127" s="44"/>
      <c r="C127" s="20"/>
      <c r="D127" s="20" t="s">
        <v>194</v>
      </c>
      <c r="E127" s="20" t="s">
        <v>195</v>
      </c>
      <c r="F127" s="20"/>
      <c r="G127" s="202"/>
      <c r="H127" s="228">
        <v>5200000</v>
      </c>
      <c r="I127" s="228">
        <v>5200000</v>
      </c>
      <c r="J127" s="93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</row>
    <row r="128" spans="1:25" ht="15.75" customHeight="1" x14ac:dyDescent="0.2">
      <c r="A128" s="373" t="s">
        <v>520</v>
      </c>
      <c r="B128" s="44"/>
      <c r="C128" s="20"/>
      <c r="D128" s="20"/>
      <c r="E128" s="20"/>
      <c r="F128" s="197" t="s">
        <v>196</v>
      </c>
      <c r="G128" s="54"/>
      <c r="H128" s="229">
        <v>5200000</v>
      </c>
      <c r="I128" s="229">
        <v>5200000</v>
      </c>
      <c r="J128" s="93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</row>
    <row r="129" spans="1:25" ht="15.75" customHeight="1" x14ac:dyDescent="0.2">
      <c r="A129" s="373" t="s">
        <v>521</v>
      </c>
      <c r="B129" s="44"/>
      <c r="C129" s="20"/>
      <c r="D129" s="20" t="s">
        <v>201</v>
      </c>
      <c r="E129" s="20" t="s">
        <v>202</v>
      </c>
      <c r="F129" s="20"/>
      <c r="G129" s="54"/>
      <c r="H129" s="229">
        <v>1000000</v>
      </c>
      <c r="I129" s="229">
        <v>1000000</v>
      </c>
      <c r="J129" s="93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</row>
    <row r="130" spans="1:25" ht="15.75" customHeight="1" x14ac:dyDescent="0.25">
      <c r="A130" s="373" t="s">
        <v>522</v>
      </c>
      <c r="B130" s="199"/>
      <c r="C130" s="21" t="s">
        <v>212</v>
      </c>
      <c r="D130" s="30"/>
      <c r="E130" s="200" t="s">
        <v>213</v>
      </c>
      <c r="F130" s="30"/>
      <c r="G130" s="230"/>
      <c r="H130" s="231">
        <v>1674000</v>
      </c>
      <c r="I130" s="231">
        <v>1674000</v>
      </c>
      <c r="J130" s="93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</row>
    <row r="131" spans="1:25" ht="15.75" customHeight="1" x14ac:dyDescent="0.2">
      <c r="A131" s="373" t="s">
        <v>523</v>
      </c>
      <c r="B131" s="44"/>
      <c r="C131" s="20"/>
      <c r="D131" s="20" t="s">
        <v>214</v>
      </c>
      <c r="E131" s="20" t="s">
        <v>215</v>
      </c>
      <c r="F131" s="20"/>
      <c r="G131" s="54"/>
      <c r="H131" s="229">
        <v>1674000</v>
      </c>
      <c r="I131" s="229">
        <v>1674000</v>
      </c>
      <c r="J131" s="93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</row>
    <row r="132" spans="1:25" ht="15.75" customHeight="1" x14ac:dyDescent="0.2">
      <c r="A132" s="373" t="s">
        <v>524</v>
      </c>
      <c r="B132" s="289" t="s">
        <v>63</v>
      </c>
      <c r="C132" s="208"/>
      <c r="D132" s="31" t="s">
        <v>64</v>
      </c>
      <c r="E132" s="208"/>
      <c r="F132" s="208"/>
      <c r="G132" s="54"/>
      <c r="H132" s="231">
        <f>H133+H134</f>
        <v>0</v>
      </c>
      <c r="I132" s="231">
        <f>I133+I134</f>
        <v>0</v>
      </c>
      <c r="J132" s="93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</row>
    <row r="133" spans="1:25" ht="15.75" customHeight="1" x14ac:dyDescent="0.2">
      <c r="A133" s="373" t="s">
        <v>525</v>
      </c>
      <c r="B133" s="226"/>
      <c r="C133" s="208" t="s">
        <v>247</v>
      </c>
      <c r="D133" s="208"/>
      <c r="E133" s="208" t="s">
        <v>436</v>
      </c>
      <c r="F133" s="208"/>
      <c r="G133" s="54"/>
      <c r="H133" s="229"/>
      <c r="I133" s="229"/>
      <c r="J133" s="93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</row>
    <row r="134" spans="1:25" ht="15.75" customHeight="1" x14ac:dyDescent="0.2">
      <c r="A134" s="373" t="s">
        <v>526</v>
      </c>
      <c r="B134" s="226"/>
      <c r="C134" s="208" t="s">
        <v>230</v>
      </c>
      <c r="D134" s="208"/>
      <c r="E134" s="208" t="s">
        <v>231</v>
      </c>
      <c r="F134" s="208"/>
      <c r="G134" s="54"/>
      <c r="H134" s="229"/>
      <c r="I134" s="229"/>
      <c r="J134" s="93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</row>
    <row r="135" spans="1:25" ht="15.75" customHeight="1" x14ac:dyDescent="0.2">
      <c r="A135" s="373" t="s">
        <v>527</v>
      </c>
      <c r="B135" s="44"/>
      <c r="C135" s="20"/>
      <c r="D135" s="20"/>
      <c r="E135" s="20"/>
      <c r="F135" s="197"/>
      <c r="G135" s="54"/>
      <c r="H135" s="232"/>
      <c r="I135" s="232"/>
      <c r="J135" s="93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1:25" ht="15.75" customHeight="1" x14ac:dyDescent="0.2">
      <c r="A136" s="436" t="s">
        <v>528</v>
      </c>
      <c r="B136" s="437" t="s">
        <v>241</v>
      </c>
      <c r="C136" s="438"/>
      <c r="D136" s="438"/>
      <c r="E136" s="438"/>
      <c r="F136" s="438"/>
      <c r="G136" s="439"/>
      <c r="H136" s="422">
        <f>H137</f>
        <v>3810000</v>
      </c>
      <c r="I136" s="422">
        <f>I137</f>
        <v>3810000</v>
      </c>
      <c r="J136" s="93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</row>
    <row r="137" spans="1:25" ht="15.75" customHeight="1" x14ac:dyDescent="0.2">
      <c r="A137" s="373" t="s">
        <v>529</v>
      </c>
      <c r="B137" s="43" t="s">
        <v>56</v>
      </c>
      <c r="C137" s="21"/>
      <c r="D137" s="21" t="s">
        <v>57</v>
      </c>
      <c r="E137" s="21"/>
      <c r="F137" s="21"/>
      <c r="G137" s="54"/>
      <c r="H137" s="233">
        <f>H138+H141+H144</f>
        <v>3810000</v>
      </c>
      <c r="I137" s="233">
        <f>I138+I141+I144</f>
        <v>3810000</v>
      </c>
      <c r="J137" s="93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</row>
    <row r="138" spans="1:25" ht="15.75" customHeight="1" x14ac:dyDescent="0.25">
      <c r="A138" s="373" t="s">
        <v>530</v>
      </c>
      <c r="B138" s="199"/>
      <c r="C138" s="21" t="s">
        <v>176</v>
      </c>
      <c r="D138" s="30"/>
      <c r="E138" s="200" t="s">
        <v>177</v>
      </c>
      <c r="F138" s="201"/>
      <c r="G138" s="230"/>
      <c r="H138" s="22">
        <f>H139</f>
        <v>2000000</v>
      </c>
      <c r="I138" s="22">
        <f>I139</f>
        <v>2000000</v>
      </c>
      <c r="J138" s="93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</row>
    <row r="139" spans="1:25" ht="15.75" customHeight="1" x14ac:dyDescent="0.2">
      <c r="A139" s="373" t="s">
        <v>531</v>
      </c>
      <c r="B139" s="44"/>
      <c r="C139" s="20"/>
      <c r="D139" s="20" t="s">
        <v>180</v>
      </c>
      <c r="E139" s="20" t="s">
        <v>181</v>
      </c>
      <c r="F139" s="20"/>
      <c r="G139" s="54"/>
      <c r="H139" s="228">
        <v>2000000</v>
      </c>
      <c r="I139" s="228">
        <v>2000000</v>
      </c>
      <c r="J139" s="93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</row>
    <row r="140" spans="1:25" ht="15.75" customHeight="1" x14ac:dyDescent="0.2">
      <c r="A140" s="373" t="s">
        <v>532</v>
      </c>
      <c r="B140" s="43"/>
      <c r="C140" s="21"/>
      <c r="D140" s="21"/>
      <c r="E140" s="21"/>
      <c r="F140" s="197" t="s">
        <v>183</v>
      </c>
      <c r="G140" s="54"/>
      <c r="H140" s="228">
        <v>2000000</v>
      </c>
      <c r="I140" s="228">
        <v>2000000</v>
      </c>
      <c r="J140" s="93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</row>
    <row r="141" spans="1:25" ht="15.75" customHeight="1" x14ac:dyDescent="0.25">
      <c r="A141" s="373" t="s">
        <v>533</v>
      </c>
      <c r="B141" s="199"/>
      <c r="C141" s="21" t="s">
        <v>192</v>
      </c>
      <c r="D141" s="30"/>
      <c r="E141" s="200" t="s">
        <v>193</v>
      </c>
      <c r="F141" s="30"/>
      <c r="G141" s="230"/>
      <c r="H141" s="233">
        <v>1000000</v>
      </c>
      <c r="I141" s="233">
        <v>1000000</v>
      </c>
      <c r="J141" s="93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1:25" ht="15.75" customHeight="1" x14ac:dyDescent="0.2">
      <c r="A142" s="373" t="s">
        <v>534</v>
      </c>
      <c r="B142" s="44"/>
      <c r="C142" s="20"/>
      <c r="D142" s="20" t="s">
        <v>203</v>
      </c>
      <c r="E142" s="20" t="s">
        <v>204</v>
      </c>
      <c r="F142" s="20"/>
      <c r="G142" s="54"/>
      <c r="H142" s="228">
        <v>1000000</v>
      </c>
      <c r="I142" s="228">
        <v>1000000</v>
      </c>
      <c r="J142" s="93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</row>
    <row r="143" spans="1:25" ht="15.75" customHeight="1" x14ac:dyDescent="0.2">
      <c r="A143" s="373" t="s">
        <v>535</v>
      </c>
      <c r="B143" s="44"/>
      <c r="C143" s="20"/>
      <c r="D143" s="20"/>
      <c r="E143" s="20"/>
      <c r="F143" s="197" t="s">
        <v>205</v>
      </c>
      <c r="G143" s="54"/>
      <c r="H143" s="228">
        <v>1000000</v>
      </c>
      <c r="I143" s="228">
        <v>1000000</v>
      </c>
      <c r="J143" s="93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</row>
    <row r="144" spans="1:25" ht="15.75" customHeight="1" x14ac:dyDescent="0.25">
      <c r="A144" s="373" t="s">
        <v>536</v>
      </c>
      <c r="B144" s="199"/>
      <c r="C144" s="21" t="s">
        <v>212</v>
      </c>
      <c r="D144" s="30"/>
      <c r="E144" s="200" t="s">
        <v>213</v>
      </c>
      <c r="F144" s="30"/>
      <c r="G144" s="230"/>
      <c r="H144" s="22">
        <f>H145</f>
        <v>810000</v>
      </c>
      <c r="I144" s="22">
        <f>I145</f>
        <v>810000</v>
      </c>
      <c r="J144" s="93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</row>
    <row r="145" spans="1:25" ht="15.75" customHeight="1" x14ac:dyDescent="0.2">
      <c r="A145" s="373" t="s">
        <v>537</v>
      </c>
      <c r="B145" s="44"/>
      <c r="C145" s="20"/>
      <c r="D145" s="20" t="s">
        <v>214</v>
      </c>
      <c r="E145" s="20" t="s">
        <v>215</v>
      </c>
      <c r="F145" s="20"/>
      <c r="G145" s="54"/>
      <c r="H145" s="196">
        <v>810000</v>
      </c>
      <c r="I145" s="196">
        <v>810000</v>
      </c>
      <c r="J145" s="93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</row>
    <row r="146" spans="1:25" ht="15.75" customHeight="1" x14ac:dyDescent="0.2">
      <c r="A146" s="373" t="s">
        <v>538</v>
      </c>
      <c r="B146" s="44"/>
      <c r="C146" s="20"/>
      <c r="D146" s="20"/>
      <c r="E146" s="197"/>
      <c r="F146" s="197" t="s">
        <v>945</v>
      </c>
      <c r="G146" s="54"/>
      <c r="H146" s="196">
        <v>1500000</v>
      </c>
      <c r="I146" s="196">
        <v>1500000</v>
      </c>
      <c r="J146" s="93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</row>
    <row r="147" spans="1:25" ht="15.75" customHeight="1" x14ac:dyDescent="0.2">
      <c r="A147" s="436" t="s">
        <v>539</v>
      </c>
      <c r="B147" s="437" t="s">
        <v>127</v>
      </c>
      <c r="C147" s="438"/>
      <c r="D147" s="438"/>
      <c r="E147" s="438"/>
      <c r="F147" s="438"/>
      <c r="G147" s="439">
        <v>5</v>
      </c>
      <c r="H147" s="456">
        <f>H148+H156+H160+H189+H195+H186+H198</f>
        <v>54902800</v>
      </c>
      <c r="I147" s="456">
        <f>I148+I156+I160+I189+I195+I186+I198</f>
        <v>67054872</v>
      </c>
      <c r="J147" s="93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</row>
    <row r="148" spans="1:25" ht="15.75" customHeight="1" x14ac:dyDescent="0.2">
      <c r="A148" s="373" t="s">
        <v>540</v>
      </c>
      <c r="B148" s="43" t="s">
        <v>52</v>
      </c>
      <c r="C148" s="21"/>
      <c r="D148" s="21" t="s">
        <v>159</v>
      </c>
      <c r="E148" s="21"/>
      <c r="F148" s="21"/>
      <c r="G148" s="234"/>
      <c r="H148" s="29">
        <f>H149+H153</f>
        <v>10234200</v>
      </c>
      <c r="I148" s="29">
        <f>I149+I153</f>
        <v>12234200</v>
      </c>
      <c r="J148" s="93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</row>
    <row r="149" spans="1:25" ht="15.75" customHeight="1" x14ac:dyDescent="0.2">
      <c r="A149" s="373" t="s">
        <v>541</v>
      </c>
      <c r="B149" s="44"/>
      <c r="C149" s="21" t="s">
        <v>160</v>
      </c>
      <c r="D149" s="21"/>
      <c r="E149" s="21" t="s">
        <v>161</v>
      </c>
      <c r="F149" s="21"/>
      <c r="G149" s="54"/>
      <c r="H149" s="29">
        <f>SUM(H150:H152)</f>
        <v>9434200</v>
      </c>
      <c r="I149" s="29">
        <f>SUM(I150:I152)</f>
        <v>9434200</v>
      </c>
      <c r="J149" s="93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</row>
    <row r="150" spans="1:25" ht="15.75" customHeight="1" x14ac:dyDescent="0.2">
      <c r="A150" s="373" t="s">
        <v>542</v>
      </c>
      <c r="B150" s="128"/>
      <c r="C150" s="20"/>
      <c r="D150" s="20" t="s">
        <v>162</v>
      </c>
      <c r="E150" s="20" t="s">
        <v>163</v>
      </c>
      <c r="F150" s="20"/>
      <c r="G150" s="54"/>
      <c r="H150" s="27">
        <v>8240400</v>
      </c>
      <c r="I150" s="27">
        <v>8240400</v>
      </c>
      <c r="J150" s="93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</row>
    <row r="151" spans="1:25" ht="15.75" customHeight="1" x14ac:dyDescent="0.2">
      <c r="A151" s="373" t="s">
        <v>543</v>
      </c>
      <c r="B151" s="128"/>
      <c r="C151" s="20"/>
      <c r="D151" s="20" t="s">
        <v>232</v>
      </c>
      <c r="E151" s="20" t="s">
        <v>233</v>
      </c>
      <c r="F151" s="20"/>
      <c r="G151" s="54"/>
      <c r="H151" s="27">
        <v>589000</v>
      </c>
      <c r="I151" s="27">
        <v>589000</v>
      </c>
      <c r="J151" s="93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</row>
    <row r="152" spans="1:25" ht="15.75" customHeight="1" x14ac:dyDescent="0.2">
      <c r="A152" s="373" t="s">
        <v>544</v>
      </c>
      <c r="B152" s="44"/>
      <c r="C152" s="20"/>
      <c r="D152" s="20" t="s">
        <v>164</v>
      </c>
      <c r="E152" s="20" t="s">
        <v>165</v>
      </c>
      <c r="F152" s="20"/>
      <c r="G152" s="54"/>
      <c r="H152" s="27">
        <v>604800</v>
      </c>
      <c r="I152" s="27">
        <v>604800</v>
      </c>
      <c r="J152" s="93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</row>
    <row r="153" spans="1:25" ht="15.75" customHeight="1" x14ac:dyDescent="0.2">
      <c r="A153" s="373" t="s">
        <v>545</v>
      </c>
      <c r="B153" s="44"/>
      <c r="C153" s="21" t="s">
        <v>166</v>
      </c>
      <c r="D153" s="21"/>
      <c r="E153" s="21" t="s">
        <v>167</v>
      </c>
      <c r="F153" s="21"/>
      <c r="G153" s="54"/>
      <c r="H153" s="29">
        <f>H154+H155</f>
        <v>800000</v>
      </c>
      <c r="I153" s="29">
        <f>I154+I155</f>
        <v>2800000</v>
      </c>
      <c r="J153" s="93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</row>
    <row r="154" spans="1:25" ht="15.75" customHeight="1" x14ac:dyDescent="0.2">
      <c r="A154" s="373" t="s">
        <v>546</v>
      </c>
      <c r="B154" s="44"/>
      <c r="C154" s="20"/>
      <c r="D154" s="378" t="s">
        <v>170</v>
      </c>
      <c r="E154" s="20" t="s">
        <v>244</v>
      </c>
      <c r="F154" s="20"/>
      <c r="G154" s="54"/>
      <c r="H154" s="27">
        <v>600000</v>
      </c>
      <c r="I154" s="27">
        <v>800002</v>
      </c>
      <c r="J154" s="93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</row>
    <row r="155" spans="1:25" ht="15.75" customHeight="1" x14ac:dyDescent="0.2">
      <c r="A155" s="373" t="s">
        <v>547</v>
      </c>
      <c r="B155" s="44"/>
      <c r="C155" s="20"/>
      <c r="D155" s="20" t="s">
        <v>170</v>
      </c>
      <c r="E155" s="20" t="s">
        <v>171</v>
      </c>
      <c r="F155" s="20"/>
      <c r="G155" s="54"/>
      <c r="H155" s="27">
        <v>200000</v>
      </c>
      <c r="I155" s="27">
        <v>1999998</v>
      </c>
      <c r="J155" s="93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</row>
    <row r="156" spans="1:25" ht="15.75" customHeight="1" x14ac:dyDescent="0.2">
      <c r="A156" s="373" t="s">
        <v>548</v>
      </c>
      <c r="B156" s="43" t="s">
        <v>54</v>
      </c>
      <c r="C156" s="21"/>
      <c r="D156" s="21" t="s">
        <v>172</v>
      </c>
      <c r="E156" s="198"/>
      <c r="F156" s="198"/>
      <c r="G156" s="54"/>
      <c r="H156" s="29">
        <f>SUM(H157:H159)</f>
        <v>1976600</v>
      </c>
      <c r="I156" s="29">
        <f>SUM(I157:I159)</f>
        <v>1976600</v>
      </c>
      <c r="J156" s="93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</row>
    <row r="157" spans="1:25" ht="15.75" customHeight="1" x14ac:dyDescent="0.2">
      <c r="A157" s="373" t="s">
        <v>549</v>
      </c>
      <c r="B157" s="44"/>
      <c r="C157" s="20"/>
      <c r="D157" s="20"/>
      <c r="E157" s="197" t="s">
        <v>173</v>
      </c>
      <c r="F157" s="20"/>
      <c r="G157" s="54"/>
      <c r="H157" s="27">
        <v>1796600</v>
      </c>
      <c r="I157" s="27">
        <v>1796600</v>
      </c>
      <c r="J157" s="93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</row>
    <row r="158" spans="1:25" ht="15.75" customHeight="1" x14ac:dyDescent="0.2">
      <c r="A158" s="373" t="s">
        <v>550</v>
      </c>
      <c r="B158" s="44"/>
      <c r="C158" s="20"/>
      <c r="D158" s="20"/>
      <c r="E158" s="197" t="s">
        <v>174</v>
      </c>
      <c r="F158" s="20"/>
      <c r="G158" s="54"/>
      <c r="H158" s="27">
        <v>104000</v>
      </c>
      <c r="I158" s="27">
        <v>104000</v>
      </c>
      <c r="J158" s="93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</row>
    <row r="159" spans="1:25" ht="15.75" customHeight="1" x14ac:dyDescent="0.2">
      <c r="A159" s="373" t="s">
        <v>551</v>
      </c>
      <c r="B159" s="44"/>
      <c r="C159" s="20"/>
      <c r="D159" s="20"/>
      <c r="E159" s="197" t="s">
        <v>175</v>
      </c>
      <c r="F159" s="20"/>
      <c r="G159" s="54"/>
      <c r="H159" s="27">
        <v>76000</v>
      </c>
      <c r="I159" s="27">
        <v>76000</v>
      </c>
      <c r="J159" s="93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</row>
    <row r="160" spans="1:25" ht="15.75" customHeight="1" x14ac:dyDescent="0.2">
      <c r="A160" s="373" t="s">
        <v>552</v>
      </c>
      <c r="B160" s="43" t="s">
        <v>56</v>
      </c>
      <c r="C160" s="21"/>
      <c r="D160" s="21" t="s">
        <v>57</v>
      </c>
      <c r="E160" s="21"/>
      <c r="F160" s="21"/>
      <c r="G160" s="54"/>
      <c r="H160" s="29">
        <f>H161+H167+H172+H181+H183</f>
        <v>20495000</v>
      </c>
      <c r="I160" s="29">
        <f>I161+I167+I172+I181+I183</f>
        <v>20502081</v>
      </c>
      <c r="J160" s="93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</row>
    <row r="161" spans="1:25" ht="15.75" customHeight="1" x14ac:dyDescent="0.25">
      <c r="A161" s="373" t="s">
        <v>553</v>
      </c>
      <c r="B161" s="199"/>
      <c r="C161" s="21" t="s">
        <v>176</v>
      </c>
      <c r="D161" s="30"/>
      <c r="E161" s="200" t="s">
        <v>177</v>
      </c>
      <c r="F161" s="201"/>
      <c r="G161" s="230"/>
      <c r="H161" s="29">
        <f>H162</f>
        <v>3840000</v>
      </c>
      <c r="I161" s="29">
        <f>I162</f>
        <v>3840000</v>
      </c>
      <c r="J161" s="93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</row>
    <row r="162" spans="1:25" ht="15.75" customHeight="1" x14ac:dyDescent="0.2">
      <c r="A162" s="373" t="s">
        <v>554</v>
      </c>
      <c r="B162" s="44"/>
      <c r="C162" s="20"/>
      <c r="D162" s="20" t="s">
        <v>180</v>
      </c>
      <c r="E162" s="20" t="s">
        <v>181</v>
      </c>
      <c r="F162" s="20"/>
      <c r="G162" s="54"/>
      <c r="H162" s="27">
        <f>H163+H164+H165+H166</f>
        <v>3840000</v>
      </c>
      <c r="I162" s="27">
        <f>I163+I164+I165+I166</f>
        <v>3840000</v>
      </c>
      <c r="J162" s="93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</row>
    <row r="163" spans="1:25" ht="15.75" customHeight="1" x14ac:dyDescent="0.2">
      <c r="A163" s="373" t="s">
        <v>555</v>
      </c>
      <c r="B163" s="43"/>
      <c r="C163" s="21"/>
      <c r="D163" s="21"/>
      <c r="E163" s="21"/>
      <c r="F163" s="197" t="s">
        <v>182</v>
      </c>
      <c r="G163" s="54"/>
      <c r="H163" s="27">
        <v>60000</v>
      </c>
      <c r="I163" s="27">
        <v>60000</v>
      </c>
      <c r="J163" s="93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</row>
    <row r="164" spans="1:25" ht="15.75" customHeight="1" x14ac:dyDescent="0.2">
      <c r="A164" s="373" t="s">
        <v>556</v>
      </c>
      <c r="B164" s="43"/>
      <c r="C164" s="21"/>
      <c r="D164" s="21"/>
      <c r="E164" s="21"/>
      <c r="F164" s="197" t="s">
        <v>423</v>
      </c>
      <c r="G164" s="54"/>
      <c r="H164" s="27">
        <v>2000000</v>
      </c>
      <c r="I164" s="27">
        <v>2000000</v>
      </c>
      <c r="J164" s="93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</row>
    <row r="165" spans="1:25" ht="15.75" customHeight="1" x14ac:dyDescent="0.2">
      <c r="A165" s="373" t="s">
        <v>557</v>
      </c>
      <c r="B165" s="43"/>
      <c r="C165" s="21"/>
      <c r="D165" s="21"/>
      <c r="E165" s="21"/>
      <c r="F165" s="197" t="s">
        <v>245</v>
      </c>
      <c r="G165" s="54"/>
      <c r="H165" s="27">
        <v>50000</v>
      </c>
      <c r="I165" s="27">
        <v>50000</v>
      </c>
      <c r="J165" s="93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</row>
    <row r="166" spans="1:25" ht="15.75" customHeight="1" x14ac:dyDescent="0.2">
      <c r="A166" s="373" t="s">
        <v>558</v>
      </c>
      <c r="B166" s="43"/>
      <c r="C166" s="21"/>
      <c r="D166" s="21"/>
      <c r="E166" s="21"/>
      <c r="F166" s="197" t="s">
        <v>183</v>
      </c>
      <c r="G166" s="54"/>
      <c r="H166" s="27">
        <v>1730000</v>
      </c>
      <c r="I166" s="27">
        <v>1730000</v>
      </c>
      <c r="J166" s="93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</row>
    <row r="167" spans="1:25" ht="15.75" customHeight="1" x14ac:dyDescent="0.25">
      <c r="A167" s="373" t="s">
        <v>559</v>
      </c>
      <c r="B167" s="199"/>
      <c r="C167" s="21" t="s">
        <v>184</v>
      </c>
      <c r="D167" s="30"/>
      <c r="E167" s="200" t="s">
        <v>185</v>
      </c>
      <c r="F167" s="30"/>
      <c r="G167" s="230"/>
      <c r="H167" s="29">
        <f>H168+H170</f>
        <v>330000</v>
      </c>
      <c r="I167" s="29">
        <f>I168+I170</f>
        <v>330000</v>
      </c>
      <c r="J167" s="93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</row>
    <row r="168" spans="1:25" ht="15.75" customHeight="1" x14ac:dyDescent="0.2">
      <c r="A168" s="373" t="s">
        <v>560</v>
      </c>
      <c r="B168" s="44"/>
      <c r="C168" s="20"/>
      <c r="D168" s="20" t="s">
        <v>186</v>
      </c>
      <c r="E168" s="20" t="s">
        <v>187</v>
      </c>
      <c r="F168" s="20"/>
      <c r="G168" s="54"/>
      <c r="H168" s="27">
        <v>110000</v>
      </c>
      <c r="I168" s="27">
        <v>110000</v>
      </c>
      <c r="J168" s="93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</row>
    <row r="169" spans="1:25" ht="15.75" customHeight="1" x14ac:dyDescent="0.2">
      <c r="A169" s="373" t="s">
        <v>561</v>
      </c>
      <c r="B169" s="44"/>
      <c r="C169" s="20"/>
      <c r="D169" s="20"/>
      <c r="E169" s="20"/>
      <c r="F169" s="20" t="s">
        <v>188</v>
      </c>
      <c r="G169" s="54"/>
      <c r="H169" s="27">
        <v>110000</v>
      </c>
      <c r="I169" s="27">
        <v>110000</v>
      </c>
      <c r="J169" s="93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</row>
    <row r="170" spans="1:25" ht="15.75" customHeight="1" x14ac:dyDescent="0.2">
      <c r="A170" s="373" t="s">
        <v>562</v>
      </c>
      <c r="B170" s="44"/>
      <c r="C170" s="20"/>
      <c r="D170" s="20" t="s">
        <v>189</v>
      </c>
      <c r="E170" s="20" t="s">
        <v>190</v>
      </c>
      <c r="F170" s="20"/>
      <c r="G170" s="54"/>
      <c r="H170" s="27">
        <v>220000</v>
      </c>
      <c r="I170" s="27">
        <v>220000</v>
      </c>
      <c r="J170" s="93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</row>
    <row r="171" spans="1:25" ht="15.75" customHeight="1" x14ac:dyDescent="0.2">
      <c r="A171" s="373" t="s">
        <v>563</v>
      </c>
      <c r="B171" s="44"/>
      <c r="C171" s="20"/>
      <c r="D171" s="20"/>
      <c r="E171" s="20"/>
      <c r="F171" s="197" t="s">
        <v>191</v>
      </c>
      <c r="G171" s="54"/>
      <c r="H171" s="27">
        <v>220000</v>
      </c>
      <c r="I171" s="27">
        <v>220000</v>
      </c>
      <c r="J171" s="93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</row>
    <row r="172" spans="1:25" ht="15.75" customHeight="1" x14ac:dyDescent="0.25">
      <c r="A172" s="373" t="s">
        <v>564</v>
      </c>
      <c r="B172" s="199"/>
      <c r="C172" s="21" t="s">
        <v>192</v>
      </c>
      <c r="D172" s="30"/>
      <c r="E172" s="200" t="s">
        <v>193</v>
      </c>
      <c r="F172" s="30"/>
      <c r="G172" s="230"/>
      <c r="H172" s="29">
        <f>H173+H176+H178+H177</f>
        <v>9470000</v>
      </c>
      <c r="I172" s="29">
        <f>I173+I176+I178+I177</f>
        <v>9470000</v>
      </c>
      <c r="J172" s="93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</row>
    <row r="173" spans="1:25" ht="15.75" customHeight="1" x14ac:dyDescent="0.2">
      <c r="A173" s="373" t="s">
        <v>565</v>
      </c>
      <c r="B173" s="44"/>
      <c r="C173" s="20"/>
      <c r="D173" s="20" t="s">
        <v>194</v>
      </c>
      <c r="E173" s="20" t="s">
        <v>195</v>
      </c>
      <c r="F173" s="20"/>
      <c r="G173" s="54"/>
      <c r="H173" s="27">
        <f>H174+H175</f>
        <v>270000</v>
      </c>
      <c r="I173" s="27">
        <f>I174+I175</f>
        <v>270000</v>
      </c>
      <c r="J173" s="93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</row>
    <row r="174" spans="1:25" ht="15.75" customHeight="1" x14ac:dyDescent="0.2">
      <c r="A174" s="373" t="s">
        <v>566</v>
      </c>
      <c r="B174" s="44"/>
      <c r="C174" s="20"/>
      <c r="D174" s="20"/>
      <c r="E174" s="20"/>
      <c r="F174" s="197" t="s">
        <v>196</v>
      </c>
      <c r="G174" s="54"/>
      <c r="H174" s="27">
        <v>150000</v>
      </c>
      <c r="I174" s="27">
        <v>150000</v>
      </c>
      <c r="J174" s="93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</row>
    <row r="175" spans="1:25" ht="15.75" customHeight="1" x14ac:dyDescent="0.2">
      <c r="A175" s="373" t="s">
        <v>567</v>
      </c>
      <c r="B175" s="44"/>
      <c r="C175" s="20"/>
      <c r="D175" s="20"/>
      <c r="E175" s="20"/>
      <c r="F175" s="197" t="s">
        <v>198</v>
      </c>
      <c r="G175" s="54"/>
      <c r="H175" s="27">
        <v>120000</v>
      </c>
      <c r="I175" s="27">
        <v>120000</v>
      </c>
      <c r="J175" s="93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</row>
    <row r="176" spans="1:25" ht="15.75" customHeight="1" x14ac:dyDescent="0.2">
      <c r="A176" s="373" t="s">
        <v>568</v>
      </c>
      <c r="B176" s="44"/>
      <c r="C176" s="20"/>
      <c r="D176" s="20" t="s">
        <v>201</v>
      </c>
      <c r="E176" s="20" t="s">
        <v>202</v>
      </c>
      <c r="F176" s="20"/>
      <c r="G176" s="54"/>
      <c r="H176" s="27">
        <v>1900000</v>
      </c>
      <c r="I176" s="27">
        <v>1900000</v>
      </c>
      <c r="J176" s="93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</row>
    <row r="177" spans="1:25" ht="15.75" customHeight="1" x14ac:dyDescent="0.2">
      <c r="A177" s="373" t="s">
        <v>569</v>
      </c>
      <c r="B177" s="44"/>
      <c r="C177" s="20"/>
      <c r="D177" s="20" t="s">
        <v>274</v>
      </c>
      <c r="E177" s="20" t="s">
        <v>437</v>
      </c>
      <c r="F177" s="20"/>
      <c r="G177" s="54"/>
      <c r="H177" s="27">
        <v>1080000</v>
      </c>
      <c r="I177" s="27">
        <v>1080000</v>
      </c>
      <c r="J177" s="93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</row>
    <row r="178" spans="1:25" ht="15.75" customHeight="1" x14ac:dyDescent="0.2">
      <c r="A178" s="373" t="s">
        <v>570</v>
      </c>
      <c r="B178" s="44"/>
      <c r="C178" s="20"/>
      <c r="D178" s="20" t="s">
        <v>203</v>
      </c>
      <c r="E178" s="20" t="s">
        <v>204</v>
      </c>
      <c r="F178" s="20"/>
      <c r="G178" s="54"/>
      <c r="H178" s="27">
        <f>H179+H180</f>
        <v>6220000</v>
      </c>
      <c r="I178" s="27">
        <f>I179+I180</f>
        <v>6220000</v>
      </c>
      <c r="J178" s="93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</row>
    <row r="179" spans="1:25" ht="15.75" customHeight="1" x14ac:dyDescent="0.2">
      <c r="A179" s="373" t="s">
        <v>571</v>
      </c>
      <c r="B179" s="44"/>
      <c r="C179" s="20"/>
      <c r="D179" s="20"/>
      <c r="E179" s="20"/>
      <c r="F179" s="197" t="s">
        <v>246</v>
      </c>
      <c r="G179" s="54"/>
      <c r="H179" s="27">
        <v>220000</v>
      </c>
      <c r="I179" s="27">
        <v>220000</v>
      </c>
      <c r="J179" s="93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</row>
    <row r="180" spans="1:25" ht="15.75" customHeight="1" x14ac:dyDescent="0.2">
      <c r="A180" s="373" t="s">
        <v>572</v>
      </c>
      <c r="B180" s="44"/>
      <c r="C180" s="20"/>
      <c r="D180" s="20"/>
      <c r="E180" s="20"/>
      <c r="F180" s="197" t="s">
        <v>205</v>
      </c>
      <c r="G180" s="54"/>
      <c r="H180" s="27">
        <v>6000000</v>
      </c>
      <c r="I180" s="27">
        <v>6000000</v>
      </c>
      <c r="J180" s="206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</row>
    <row r="181" spans="1:25" ht="15.75" customHeight="1" x14ac:dyDescent="0.25">
      <c r="A181" s="373" t="s">
        <v>573</v>
      </c>
      <c r="B181" s="44"/>
      <c r="C181" s="21" t="s">
        <v>206</v>
      </c>
      <c r="D181" s="21"/>
      <c r="E181" s="21" t="s">
        <v>424</v>
      </c>
      <c r="F181" s="30"/>
      <c r="G181" s="230"/>
      <c r="H181" s="29">
        <f>+H182</f>
        <v>500000</v>
      </c>
      <c r="I181" s="29">
        <f>+I182</f>
        <v>500000</v>
      </c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</row>
    <row r="182" spans="1:25" ht="15.75" customHeight="1" x14ac:dyDescent="0.2">
      <c r="A182" s="373" t="s">
        <v>574</v>
      </c>
      <c r="B182" s="44"/>
      <c r="C182" s="20"/>
      <c r="D182" s="20" t="s">
        <v>211</v>
      </c>
      <c r="E182" s="20" t="s">
        <v>275</v>
      </c>
      <c r="F182" s="197"/>
      <c r="G182" s="54"/>
      <c r="H182" s="27">
        <v>500000</v>
      </c>
      <c r="I182" s="27">
        <v>500000</v>
      </c>
      <c r="K182" s="205"/>
      <c r="L182" s="205"/>
      <c r="M182" s="205"/>
      <c r="N182" s="123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</row>
    <row r="183" spans="1:25" ht="15.75" customHeight="1" x14ac:dyDescent="0.25">
      <c r="A183" s="373" t="s">
        <v>575</v>
      </c>
      <c r="B183" s="199"/>
      <c r="C183" s="21" t="s">
        <v>212</v>
      </c>
      <c r="D183" s="30"/>
      <c r="E183" s="200" t="s">
        <v>213</v>
      </c>
      <c r="F183" s="30"/>
      <c r="G183" s="230"/>
      <c r="H183" s="29">
        <f>H184+H185</f>
        <v>6355000</v>
      </c>
      <c r="I183" s="29">
        <f>I184+I185</f>
        <v>6362081</v>
      </c>
      <c r="K183" s="205"/>
      <c r="L183" s="205"/>
      <c r="M183" s="206"/>
      <c r="N183" s="123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</row>
    <row r="184" spans="1:25" ht="15.75" customHeight="1" x14ac:dyDescent="0.2">
      <c r="A184" s="373" t="s">
        <v>576</v>
      </c>
      <c r="B184" s="44"/>
      <c r="C184" s="20"/>
      <c r="D184" s="20" t="s">
        <v>214</v>
      </c>
      <c r="E184" s="20" t="s">
        <v>215</v>
      </c>
      <c r="F184" s="20"/>
      <c r="G184" s="54"/>
      <c r="H184" s="27">
        <v>4055000</v>
      </c>
      <c r="I184" s="27">
        <v>4055000</v>
      </c>
      <c r="J184" s="93"/>
      <c r="K184" s="123"/>
      <c r="L184" s="123"/>
      <c r="M184" s="123"/>
      <c r="N184" s="123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</row>
    <row r="185" spans="1:25" ht="15.75" customHeight="1" x14ac:dyDescent="0.2">
      <c r="A185" s="373" t="s">
        <v>577</v>
      </c>
      <c r="B185" s="325"/>
      <c r="C185" s="258"/>
      <c r="D185" s="258" t="s">
        <v>250</v>
      </c>
      <c r="E185" s="258" t="s">
        <v>277</v>
      </c>
      <c r="F185" s="258"/>
      <c r="G185" s="254"/>
      <c r="H185" s="255">
        <v>2300000</v>
      </c>
      <c r="I185" s="255">
        <v>2307081</v>
      </c>
      <c r="J185" s="93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</row>
    <row r="186" spans="1:25" s="211" customFormat="1" ht="15.75" customHeight="1" x14ac:dyDescent="0.2">
      <c r="A186" s="373" t="s">
        <v>578</v>
      </c>
      <c r="B186" s="329" t="s">
        <v>60</v>
      </c>
      <c r="C186" s="330"/>
      <c r="D186" s="330" t="s">
        <v>61</v>
      </c>
      <c r="E186" s="330"/>
      <c r="F186" s="330"/>
      <c r="G186" s="170"/>
      <c r="H186" s="151">
        <f>H187+H188</f>
        <v>5017000</v>
      </c>
      <c r="I186" s="151">
        <f>I187+I188</f>
        <v>12471700</v>
      </c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</row>
    <row r="187" spans="1:25" s="211" customFormat="1" ht="15.75" customHeight="1" x14ac:dyDescent="0.2">
      <c r="A187" s="373" t="s">
        <v>579</v>
      </c>
      <c r="B187" s="331"/>
      <c r="C187" s="318"/>
      <c r="D187" s="318" t="s">
        <v>216</v>
      </c>
      <c r="E187" s="318" t="s">
        <v>217</v>
      </c>
      <c r="F187" s="318"/>
      <c r="G187" s="170"/>
      <c r="H187" s="50">
        <v>990000</v>
      </c>
      <c r="I187" s="50">
        <v>990000</v>
      </c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</row>
    <row r="188" spans="1:25" s="211" customFormat="1" ht="15.75" customHeight="1" x14ac:dyDescent="0.2">
      <c r="A188" s="373" t="s">
        <v>580</v>
      </c>
      <c r="B188" s="331"/>
      <c r="C188" s="318"/>
      <c r="D188" s="318" t="s">
        <v>218</v>
      </c>
      <c r="E188" s="318" t="s">
        <v>219</v>
      </c>
      <c r="F188" s="318"/>
      <c r="G188" s="170"/>
      <c r="H188" s="50">
        <v>4027000</v>
      </c>
      <c r="I188" s="50">
        <v>11481700</v>
      </c>
      <c r="J188" s="173"/>
      <c r="K188" s="173"/>
      <c r="L188" s="173"/>
      <c r="M188" s="173"/>
      <c r="N188" s="173"/>
      <c r="O188" s="173"/>
      <c r="P188" s="173"/>
      <c r="Q188" s="173"/>
      <c r="R188" s="173"/>
      <c r="S188" s="173"/>
      <c r="T188" s="173"/>
      <c r="U188" s="173"/>
      <c r="V188" s="173"/>
      <c r="W188" s="173"/>
      <c r="X188" s="173"/>
      <c r="Y188" s="173"/>
    </row>
    <row r="189" spans="1:25" ht="15.75" customHeight="1" x14ac:dyDescent="0.2">
      <c r="A189" s="373" t="s">
        <v>581</v>
      </c>
      <c r="B189" s="326" t="s">
        <v>63</v>
      </c>
      <c r="C189" s="263"/>
      <c r="D189" s="327" t="s">
        <v>64</v>
      </c>
      <c r="E189" s="263"/>
      <c r="F189" s="263"/>
      <c r="G189" s="328"/>
      <c r="H189" s="257">
        <f>H190+H191+H192+H194+H193</f>
        <v>17180000</v>
      </c>
      <c r="I189" s="257">
        <f>I190+I191+I192+I194+I193</f>
        <v>19870291</v>
      </c>
      <c r="J189" s="93"/>
      <c r="K189" s="279"/>
      <c r="L189" s="321"/>
      <c r="M189" s="322"/>
      <c r="N189" s="322"/>
      <c r="O189" s="322"/>
      <c r="P189" s="322"/>
      <c r="Q189" s="275"/>
      <c r="R189" s="275"/>
      <c r="S189" s="275"/>
      <c r="T189" s="275"/>
      <c r="U189" s="275"/>
      <c r="V189" s="37"/>
      <c r="W189" s="37"/>
      <c r="X189" s="37"/>
      <c r="Y189" s="37"/>
    </row>
    <row r="190" spans="1:25" ht="15.75" customHeight="1" x14ac:dyDescent="0.2">
      <c r="A190" s="373" t="s">
        <v>582</v>
      </c>
      <c r="B190" s="218"/>
      <c r="C190" s="20" t="s">
        <v>3</v>
      </c>
      <c r="D190" s="21"/>
      <c r="E190" s="20" t="s">
        <v>438</v>
      </c>
      <c r="F190" s="20"/>
      <c r="G190" s="54"/>
      <c r="H190" s="27">
        <v>10000000</v>
      </c>
      <c r="I190" s="27">
        <v>10000000</v>
      </c>
      <c r="J190" s="93"/>
      <c r="K190" s="323"/>
      <c r="L190" s="317"/>
      <c r="M190" s="250"/>
      <c r="N190" s="250"/>
      <c r="O190" s="250"/>
      <c r="P190" s="250"/>
      <c r="Q190" s="275"/>
      <c r="R190" s="275"/>
      <c r="S190" s="275"/>
      <c r="T190" s="275"/>
      <c r="U190" s="275"/>
      <c r="V190" s="37"/>
      <c r="W190" s="37"/>
      <c r="X190" s="37"/>
      <c r="Y190" s="37"/>
    </row>
    <row r="191" spans="1:25" s="211" customFormat="1" ht="15.75" customHeight="1" x14ac:dyDescent="0.2">
      <c r="A191" s="373" t="s">
        <v>583</v>
      </c>
      <c r="B191" s="226"/>
      <c r="C191" s="208" t="s">
        <v>228</v>
      </c>
      <c r="D191" s="208"/>
      <c r="E191" s="386" t="s">
        <v>934</v>
      </c>
      <c r="F191" s="208"/>
      <c r="G191" s="210"/>
      <c r="H191" s="245">
        <v>4724000</v>
      </c>
      <c r="I191" s="245">
        <v>4724000</v>
      </c>
      <c r="J191" s="172"/>
      <c r="K191" s="323"/>
      <c r="L191" s="317"/>
      <c r="M191" s="250"/>
      <c r="N191" s="250"/>
      <c r="O191" s="250"/>
      <c r="P191" s="324"/>
      <c r="Q191" s="275"/>
      <c r="R191" s="275"/>
      <c r="S191" s="275"/>
      <c r="T191" s="275"/>
      <c r="U191" s="275"/>
      <c r="V191" s="173"/>
      <c r="W191" s="173"/>
      <c r="X191" s="173"/>
      <c r="Y191" s="173"/>
    </row>
    <row r="192" spans="1:25" s="211" customFormat="1" ht="15.75" customHeight="1" x14ac:dyDescent="0.2">
      <c r="A192" s="373" t="s">
        <v>584</v>
      </c>
      <c r="B192" s="226"/>
      <c r="C192" s="208" t="s">
        <v>247</v>
      </c>
      <c r="D192" s="208"/>
      <c r="E192" s="386" t="s">
        <v>953</v>
      </c>
      <c r="F192" s="208"/>
      <c r="G192" s="210"/>
      <c r="H192" s="245">
        <v>1180000</v>
      </c>
      <c r="I192" s="245">
        <v>3870291</v>
      </c>
      <c r="J192" s="317"/>
      <c r="K192" s="323"/>
      <c r="L192" s="317"/>
      <c r="M192" s="250"/>
      <c r="N192" s="250"/>
      <c r="O192" s="250"/>
      <c r="P192" s="324"/>
      <c r="Q192" s="275"/>
      <c r="R192" s="275"/>
      <c r="S192" s="275"/>
      <c r="T192" s="275"/>
      <c r="U192" s="275"/>
      <c r="V192" s="173"/>
      <c r="W192" s="173"/>
      <c r="X192" s="173"/>
      <c r="Y192" s="173"/>
    </row>
    <row r="193" spans="1:25" s="211" customFormat="1" ht="15.75" customHeight="1" x14ac:dyDescent="0.2">
      <c r="A193" s="373" t="s">
        <v>585</v>
      </c>
      <c r="B193" s="319"/>
      <c r="C193" s="318" t="s">
        <v>432</v>
      </c>
      <c r="D193" s="318"/>
      <c r="E193" s="50" t="s">
        <v>2</v>
      </c>
      <c r="F193" s="318"/>
      <c r="G193" s="170"/>
      <c r="H193" s="50"/>
      <c r="I193" s="50"/>
      <c r="J193" s="172"/>
      <c r="K193" s="323"/>
      <c r="L193" s="317"/>
      <c r="M193" s="250"/>
      <c r="N193" s="250"/>
      <c r="O193" s="250"/>
      <c r="P193" s="250"/>
      <c r="Q193" s="275"/>
      <c r="R193" s="275"/>
      <c r="S193" s="275"/>
      <c r="T193" s="275"/>
      <c r="U193" s="275"/>
      <c r="V193" s="173"/>
      <c r="W193" s="173"/>
      <c r="X193" s="173"/>
      <c r="Y193" s="173"/>
    </row>
    <row r="194" spans="1:25" s="211" customFormat="1" ht="15.75" customHeight="1" x14ac:dyDescent="0.2">
      <c r="A194" s="373" t="s">
        <v>586</v>
      </c>
      <c r="B194" s="226"/>
      <c r="C194" s="314" t="s">
        <v>230</v>
      </c>
      <c r="D194" s="314"/>
      <c r="E194" s="314" t="s">
        <v>231</v>
      </c>
      <c r="F194" s="314"/>
      <c r="G194" s="315"/>
      <c r="H194" s="316">
        <v>1276000</v>
      </c>
      <c r="I194" s="316">
        <v>1276000</v>
      </c>
      <c r="J194" s="172"/>
      <c r="K194" s="323"/>
      <c r="L194" s="317"/>
      <c r="M194" s="250"/>
      <c r="N194" s="250"/>
      <c r="O194" s="250"/>
      <c r="P194" s="250"/>
      <c r="Q194" s="275"/>
      <c r="R194" s="275"/>
      <c r="S194" s="275"/>
      <c r="T194" s="275"/>
      <c r="U194" s="275"/>
      <c r="V194" s="173"/>
      <c r="W194" s="173"/>
      <c r="X194" s="173"/>
      <c r="Y194" s="173"/>
    </row>
    <row r="195" spans="1:25" s="211" customFormat="1" ht="15.75" customHeight="1" x14ac:dyDescent="0.2">
      <c r="A195" s="373" t="s">
        <v>587</v>
      </c>
      <c r="B195" s="285" t="s">
        <v>65</v>
      </c>
      <c r="C195" s="286"/>
      <c r="D195" s="287" t="s">
        <v>66</v>
      </c>
      <c r="E195" s="286"/>
      <c r="F195" s="286"/>
      <c r="G195" s="210"/>
      <c r="H195" s="32">
        <f>H196+H197</f>
        <v>0</v>
      </c>
      <c r="I195" s="32">
        <f>I196+I197</f>
        <v>0</v>
      </c>
      <c r="J195" s="172"/>
      <c r="K195" s="323"/>
      <c r="L195" s="317"/>
      <c r="M195" s="250"/>
      <c r="N195" s="250"/>
      <c r="O195" s="250"/>
      <c r="P195" s="250"/>
      <c r="Q195" s="275"/>
      <c r="R195" s="275"/>
      <c r="S195" s="275"/>
      <c r="T195" s="275"/>
      <c r="U195" s="275"/>
      <c r="V195" s="173"/>
      <c r="W195" s="173"/>
      <c r="X195" s="173"/>
      <c r="Y195" s="173"/>
    </row>
    <row r="196" spans="1:25" s="211" customFormat="1" ht="15.75" customHeight="1" x14ac:dyDescent="0.2">
      <c r="A196" s="373" t="s">
        <v>588</v>
      </c>
      <c r="B196" s="288"/>
      <c r="C196" s="286" t="s">
        <v>236</v>
      </c>
      <c r="D196" s="286"/>
      <c r="E196" s="286" t="s">
        <v>237</v>
      </c>
      <c r="F196" s="286"/>
      <c r="G196" s="210"/>
      <c r="H196" s="245"/>
      <c r="I196" s="245"/>
      <c r="J196" s="172"/>
      <c r="K196" s="275"/>
      <c r="L196" s="275"/>
      <c r="M196" s="275"/>
      <c r="N196" s="275"/>
      <c r="O196" s="275"/>
      <c r="P196" s="275"/>
      <c r="Q196" s="275"/>
      <c r="R196" s="275"/>
      <c r="S196" s="275"/>
      <c r="T196" s="275"/>
      <c r="U196" s="275"/>
      <c r="V196" s="173"/>
      <c r="W196" s="173"/>
      <c r="X196" s="173"/>
      <c r="Y196" s="173"/>
    </row>
    <row r="197" spans="1:25" s="211" customFormat="1" ht="15.75" customHeight="1" x14ac:dyDescent="0.2">
      <c r="A197" s="373" t="s">
        <v>589</v>
      </c>
      <c r="B197" s="288"/>
      <c r="C197" s="286" t="s">
        <v>238</v>
      </c>
      <c r="D197" s="286"/>
      <c r="E197" s="286" t="s">
        <v>239</v>
      </c>
      <c r="F197" s="286"/>
      <c r="G197" s="210"/>
      <c r="H197" s="245"/>
      <c r="I197" s="245"/>
      <c r="J197" s="172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</row>
    <row r="198" spans="1:25" s="211" customFormat="1" ht="15.75" customHeight="1" x14ac:dyDescent="0.2">
      <c r="A198" s="373" t="s">
        <v>590</v>
      </c>
      <c r="B198" s="285" t="s">
        <v>67</v>
      </c>
      <c r="C198" s="286"/>
      <c r="D198" s="287" t="s">
        <v>906</v>
      </c>
      <c r="E198" s="286"/>
      <c r="F198" s="286"/>
      <c r="G198" s="210"/>
      <c r="H198" s="32">
        <f>H199</f>
        <v>0</v>
      </c>
      <c r="I198" s="32">
        <f>I199</f>
        <v>0</v>
      </c>
      <c r="J198" s="172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</row>
    <row r="199" spans="1:25" s="211" customFormat="1" ht="15.75" customHeight="1" x14ac:dyDescent="0.2">
      <c r="A199" s="373" t="s">
        <v>591</v>
      </c>
      <c r="B199" s="285"/>
      <c r="C199" s="286" t="s">
        <v>905</v>
      </c>
      <c r="D199" s="286"/>
      <c r="E199" s="286" t="s">
        <v>907</v>
      </c>
      <c r="F199" s="286"/>
      <c r="G199" s="210"/>
      <c r="H199" s="245"/>
      <c r="I199" s="245"/>
      <c r="J199" s="172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</row>
    <row r="200" spans="1:25" s="211" customFormat="1" ht="15.75" customHeight="1" x14ac:dyDescent="0.2">
      <c r="A200" s="436" t="s">
        <v>592</v>
      </c>
      <c r="B200" s="437" t="s">
        <v>248</v>
      </c>
      <c r="C200" s="438"/>
      <c r="D200" s="438"/>
      <c r="E200" s="438"/>
      <c r="F200" s="438"/>
      <c r="G200" s="439"/>
      <c r="H200" s="422">
        <f>SUM(H201)</f>
        <v>1450000</v>
      </c>
      <c r="I200" s="422">
        <f>SUM(I201)</f>
        <v>1450000</v>
      </c>
      <c r="J200" s="172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</row>
    <row r="201" spans="1:25" s="211" customFormat="1" ht="15.75" customHeight="1" x14ac:dyDescent="0.2">
      <c r="A201" s="373" t="s">
        <v>593</v>
      </c>
      <c r="B201" s="209" t="s">
        <v>60</v>
      </c>
      <c r="C201" s="31"/>
      <c r="D201" s="31" t="s">
        <v>61</v>
      </c>
      <c r="E201" s="31"/>
      <c r="F201" s="31"/>
      <c r="G201" s="210"/>
      <c r="H201" s="32">
        <f>H202</f>
        <v>1450000</v>
      </c>
      <c r="I201" s="32">
        <f>I202</f>
        <v>1450000</v>
      </c>
      <c r="J201" s="172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</row>
    <row r="202" spans="1:25" s="211" customFormat="1" ht="15.75" customHeight="1" x14ac:dyDescent="0.2">
      <c r="A202" s="373" t="s">
        <v>594</v>
      </c>
      <c r="B202" s="226"/>
      <c r="C202" s="208"/>
      <c r="D202" s="208" t="s">
        <v>216</v>
      </c>
      <c r="E202" s="208" t="s">
        <v>217</v>
      </c>
      <c r="F202" s="208"/>
      <c r="G202" s="210"/>
      <c r="H202" s="245">
        <v>1450000</v>
      </c>
      <c r="I202" s="245">
        <v>1450000</v>
      </c>
      <c r="J202" s="172"/>
      <c r="K202" s="173"/>
      <c r="L202" s="173"/>
      <c r="M202" s="173"/>
      <c r="N202" s="173"/>
      <c r="O202" s="173"/>
      <c r="P202" s="173"/>
      <c r="Q202" s="173"/>
      <c r="R202" s="173"/>
      <c r="S202" s="173"/>
      <c r="T202" s="173"/>
      <c r="U202" s="173"/>
      <c r="V202" s="173"/>
      <c r="W202" s="173"/>
      <c r="X202" s="173"/>
      <c r="Y202" s="173"/>
    </row>
    <row r="203" spans="1:25" s="211" customFormat="1" ht="15.75" customHeight="1" x14ac:dyDescent="0.2">
      <c r="A203" s="373" t="s">
        <v>595</v>
      </c>
      <c r="B203" s="226"/>
      <c r="C203" s="208"/>
      <c r="D203" s="208"/>
      <c r="E203" s="208"/>
      <c r="F203" s="208"/>
      <c r="G203" s="210"/>
      <c r="H203" s="245"/>
      <c r="I203" s="245"/>
      <c r="J203" s="172"/>
      <c r="K203" s="173"/>
      <c r="L203" s="173"/>
      <c r="M203" s="173"/>
      <c r="N203" s="173"/>
      <c r="O203" s="173"/>
      <c r="P203" s="173"/>
      <c r="Q203" s="173"/>
      <c r="R203" s="173"/>
      <c r="S203" s="173"/>
      <c r="T203" s="173"/>
      <c r="U203" s="173"/>
      <c r="V203" s="173"/>
      <c r="W203" s="173"/>
      <c r="X203" s="173"/>
      <c r="Y203" s="173"/>
    </row>
    <row r="204" spans="1:25" ht="15.75" customHeight="1" x14ac:dyDescent="0.2">
      <c r="A204" s="436" t="s">
        <v>596</v>
      </c>
      <c r="B204" s="437" t="s">
        <v>128</v>
      </c>
      <c r="C204" s="438"/>
      <c r="D204" s="438"/>
      <c r="E204" s="438"/>
      <c r="F204" s="438"/>
      <c r="G204" s="439">
        <v>1</v>
      </c>
      <c r="H204" s="422">
        <f>H205+H210+H214</f>
        <v>4928540</v>
      </c>
      <c r="I204" s="422">
        <f>I205+I210+I214</f>
        <v>4928540</v>
      </c>
      <c r="J204" s="93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</row>
    <row r="205" spans="1:25" ht="15.75" customHeight="1" x14ac:dyDescent="0.2">
      <c r="A205" s="373" t="s">
        <v>597</v>
      </c>
      <c r="B205" s="43" t="s">
        <v>52</v>
      </c>
      <c r="C205" s="21"/>
      <c r="D205" s="21" t="s">
        <v>159</v>
      </c>
      <c r="E205" s="21"/>
      <c r="F205" s="21"/>
      <c r="G205" s="54"/>
      <c r="H205" s="29">
        <f>SUM(H206)</f>
        <v>3594540</v>
      </c>
      <c r="I205" s="29">
        <f>SUM(I206)</f>
        <v>3594540</v>
      </c>
      <c r="J205" s="93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</row>
    <row r="206" spans="1:25" ht="15.75" customHeight="1" x14ac:dyDescent="0.2">
      <c r="A206" s="373" t="s">
        <v>598</v>
      </c>
      <c r="B206" s="44"/>
      <c r="C206" s="21" t="s">
        <v>160</v>
      </c>
      <c r="D206" s="21"/>
      <c r="E206" s="21" t="s">
        <v>161</v>
      </c>
      <c r="F206" s="21"/>
      <c r="G206" s="54"/>
      <c r="H206" s="29">
        <f>SUM(H207:H209)</f>
        <v>3594540</v>
      </c>
      <c r="I206" s="29">
        <f>SUM(I207:I209)</f>
        <v>3594540</v>
      </c>
      <c r="J206" s="93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</row>
    <row r="207" spans="1:25" ht="15.75" customHeight="1" x14ac:dyDescent="0.2">
      <c r="A207" s="373" t="s">
        <v>599</v>
      </c>
      <c r="B207" s="128"/>
      <c r="C207" s="20"/>
      <c r="D207" s="20" t="s">
        <v>162</v>
      </c>
      <c r="E207" s="20" t="s">
        <v>163</v>
      </c>
      <c r="F207" s="20"/>
      <c r="G207" s="54"/>
      <c r="H207" s="27">
        <v>3180540</v>
      </c>
      <c r="I207" s="27">
        <v>3180540</v>
      </c>
      <c r="J207" s="93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</row>
    <row r="208" spans="1:25" ht="15.75" customHeight="1" x14ac:dyDescent="0.2">
      <c r="A208" s="373" t="s">
        <v>600</v>
      </c>
      <c r="B208" s="44"/>
      <c r="C208" s="20"/>
      <c r="D208" s="20" t="s">
        <v>164</v>
      </c>
      <c r="E208" s="20" t="s">
        <v>165</v>
      </c>
      <c r="F208" s="20"/>
      <c r="G208" s="54"/>
      <c r="H208" s="27">
        <v>149000</v>
      </c>
      <c r="I208" s="27">
        <v>149000</v>
      </c>
      <c r="J208" s="93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</row>
    <row r="209" spans="1:25" ht="15.75" customHeight="1" x14ac:dyDescent="0.2">
      <c r="A209" s="373" t="s">
        <v>601</v>
      </c>
      <c r="B209" s="44"/>
      <c r="C209" s="20"/>
      <c r="D209" s="378" t="s">
        <v>232</v>
      </c>
      <c r="E209" s="20" t="s">
        <v>279</v>
      </c>
      <c r="F209" s="20"/>
      <c r="G209" s="54"/>
      <c r="H209" s="27">
        <v>265000</v>
      </c>
      <c r="I209" s="27">
        <v>265000</v>
      </c>
      <c r="J209" s="93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</row>
    <row r="210" spans="1:25" ht="15.75" customHeight="1" x14ac:dyDescent="0.2">
      <c r="A210" s="373" t="s">
        <v>602</v>
      </c>
      <c r="B210" s="43" t="s">
        <v>54</v>
      </c>
      <c r="C210" s="21"/>
      <c r="D210" s="21" t="s">
        <v>172</v>
      </c>
      <c r="E210" s="198"/>
      <c r="F210" s="198"/>
      <c r="G210" s="54"/>
      <c r="H210" s="29">
        <f>SUM(H211:H213)</f>
        <v>714000</v>
      </c>
      <c r="I210" s="29">
        <f>SUM(I211:I213)</f>
        <v>714000</v>
      </c>
      <c r="J210" s="93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</row>
    <row r="211" spans="1:25" ht="15.75" customHeight="1" x14ac:dyDescent="0.2">
      <c r="A211" s="373" t="s">
        <v>603</v>
      </c>
      <c r="B211" s="44"/>
      <c r="C211" s="20"/>
      <c r="D211" s="20"/>
      <c r="E211" s="197" t="s">
        <v>173</v>
      </c>
      <c r="F211" s="20"/>
      <c r="G211" s="54"/>
      <c r="H211" s="27">
        <v>649000</v>
      </c>
      <c r="I211" s="27">
        <v>649000</v>
      </c>
      <c r="J211" s="93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</row>
    <row r="212" spans="1:25" ht="15.75" customHeight="1" x14ac:dyDescent="0.2">
      <c r="A212" s="373" t="s">
        <v>604</v>
      </c>
      <c r="B212" s="44"/>
      <c r="C212" s="20"/>
      <c r="D212" s="20"/>
      <c r="E212" s="197" t="s">
        <v>174</v>
      </c>
      <c r="F212" s="20"/>
      <c r="G212" s="54"/>
      <c r="H212" s="27">
        <v>33000</v>
      </c>
      <c r="I212" s="27">
        <v>33000</v>
      </c>
      <c r="J212" s="93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</row>
    <row r="213" spans="1:25" ht="15.75" customHeight="1" x14ac:dyDescent="0.2">
      <c r="A213" s="373" t="s">
        <v>605</v>
      </c>
      <c r="B213" s="44"/>
      <c r="C213" s="20"/>
      <c r="D213" s="20"/>
      <c r="E213" s="197" t="s">
        <v>175</v>
      </c>
      <c r="F213" s="20"/>
      <c r="G213" s="54"/>
      <c r="H213" s="27">
        <v>32000</v>
      </c>
      <c r="I213" s="27">
        <v>32000</v>
      </c>
      <c r="J213" s="93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</row>
    <row r="214" spans="1:25" ht="15.75" customHeight="1" x14ac:dyDescent="0.2">
      <c r="A214" s="373" t="s">
        <v>606</v>
      </c>
      <c r="B214" s="43" t="s">
        <v>56</v>
      </c>
      <c r="C214" s="21"/>
      <c r="D214" s="21" t="s">
        <v>57</v>
      </c>
      <c r="E214" s="21"/>
      <c r="F214" s="21"/>
      <c r="G214" s="54"/>
      <c r="H214" s="29">
        <f>H215+H218+H221+H224</f>
        <v>620000</v>
      </c>
      <c r="I214" s="29">
        <f>I215+I218+I221+I224</f>
        <v>620000</v>
      </c>
      <c r="J214" s="93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</row>
    <row r="215" spans="1:25" ht="15.75" customHeight="1" x14ac:dyDescent="0.25">
      <c r="A215" s="373" t="s">
        <v>607</v>
      </c>
      <c r="B215" s="199"/>
      <c r="C215" s="21" t="s">
        <v>176</v>
      </c>
      <c r="D215" s="30"/>
      <c r="E215" s="200" t="s">
        <v>177</v>
      </c>
      <c r="F215" s="201"/>
      <c r="G215" s="230"/>
      <c r="H215" s="29">
        <v>250000</v>
      </c>
      <c r="I215" s="29">
        <v>250000</v>
      </c>
      <c r="J215" s="93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</row>
    <row r="216" spans="1:25" ht="15.75" customHeight="1" x14ac:dyDescent="0.2">
      <c r="A216" s="373" t="s">
        <v>608</v>
      </c>
      <c r="B216" s="44"/>
      <c r="C216" s="20"/>
      <c r="D216" s="20" t="s">
        <v>180</v>
      </c>
      <c r="E216" s="20" t="s">
        <v>181</v>
      </c>
      <c r="F216" s="20"/>
      <c r="G216" s="54"/>
      <c r="H216" s="27">
        <v>50000</v>
      </c>
      <c r="I216" s="27">
        <v>50000</v>
      </c>
      <c r="J216" s="93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</row>
    <row r="217" spans="1:25" ht="15.75" customHeight="1" x14ac:dyDescent="0.2">
      <c r="A217" s="373" t="s">
        <v>609</v>
      </c>
      <c r="B217" s="43"/>
      <c r="C217" s="21"/>
      <c r="D217" s="21"/>
      <c r="E217" s="21"/>
      <c r="F217" s="197" t="s">
        <v>183</v>
      </c>
      <c r="G217" s="54"/>
      <c r="H217" s="27">
        <v>250000</v>
      </c>
      <c r="I217" s="27">
        <v>250000</v>
      </c>
      <c r="J217" s="93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</row>
    <row r="218" spans="1:25" ht="15.75" customHeight="1" x14ac:dyDescent="0.25">
      <c r="A218" s="373" t="s">
        <v>610</v>
      </c>
      <c r="B218" s="199"/>
      <c r="C218" s="21" t="s">
        <v>184</v>
      </c>
      <c r="D218" s="30"/>
      <c r="E218" s="200" t="s">
        <v>185</v>
      </c>
      <c r="F218" s="30"/>
      <c r="G218" s="230"/>
      <c r="H218" s="29">
        <f>H219</f>
        <v>100000</v>
      </c>
      <c r="I218" s="29">
        <f>I219</f>
        <v>100000</v>
      </c>
      <c r="J218" s="93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</row>
    <row r="219" spans="1:25" ht="15.75" customHeight="1" x14ac:dyDescent="0.2">
      <c r="A219" s="373" t="s">
        <v>611</v>
      </c>
      <c r="B219" s="44"/>
      <c r="C219" s="20"/>
      <c r="D219" s="20" t="s">
        <v>189</v>
      </c>
      <c r="E219" s="20" t="s">
        <v>190</v>
      </c>
      <c r="F219" s="20"/>
      <c r="G219" s="54"/>
      <c r="H219" s="27">
        <v>100000</v>
      </c>
      <c r="I219" s="27">
        <v>100000</v>
      </c>
      <c r="J219" s="93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</row>
    <row r="220" spans="1:25" ht="15.75" customHeight="1" x14ac:dyDescent="0.2">
      <c r="A220" s="373" t="s">
        <v>612</v>
      </c>
      <c r="B220" s="44"/>
      <c r="C220" s="20"/>
      <c r="D220" s="20"/>
      <c r="E220" s="20"/>
      <c r="F220" s="197" t="s">
        <v>191</v>
      </c>
      <c r="G220" s="54"/>
      <c r="H220" s="27">
        <v>100000</v>
      </c>
      <c r="I220" s="27">
        <v>100000</v>
      </c>
      <c r="J220" s="93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</row>
    <row r="221" spans="1:25" ht="15.75" customHeight="1" x14ac:dyDescent="0.25">
      <c r="A221" s="373" t="s">
        <v>613</v>
      </c>
      <c r="B221" s="199"/>
      <c r="C221" s="21" t="s">
        <v>192</v>
      </c>
      <c r="D221" s="30"/>
      <c r="E221" s="200" t="s">
        <v>193</v>
      </c>
      <c r="F221" s="30"/>
      <c r="G221" s="230"/>
      <c r="H221" s="29">
        <f>+H222</f>
        <v>150000</v>
      </c>
      <c r="I221" s="29">
        <f>+I222</f>
        <v>150000</v>
      </c>
      <c r="J221" s="93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</row>
    <row r="222" spans="1:25" ht="15.75" customHeight="1" x14ac:dyDescent="0.2">
      <c r="A222" s="373" t="s">
        <v>614</v>
      </c>
      <c r="B222" s="44"/>
      <c r="C222" s="20"/>
      <c r="D222" s="20" t="s">
        <v>203</v>
      </c>
      <c r="E222" s="20" t="s">
        <v>204</v>
      </c>
      <c r="F222" s="20"/>
      <c r="G222" s="54"/>
      <c r="H222" s="27">
        <v>150000</v>
      </c>
      <c r="I222" s="27">
        <v>150000</v>
      </c>
      <c r="J222" s="93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</row>
    <row r="223" spans="1:25" ht="15.75" customHeight="1" x14ac:dyDescent="0.2">
      <c r="A223" s="373" t="s">
        <v>615</v>
      </c>
      <c r="B223" s="44"/>
      <c r="C223" s="20"/>
      <c r="D223" s="20"/>
      <c r="E223" s="20"/>
      <c r="F223" s="197" t="s">
        <v>280</v>
      </c>
      <c r="G223" s="54"/>
      <c r="H223" s="27">
        <v>50000</v>
      </c>
      <c r="I223" s="27">
        <v>50000</v>
      </c>
      <c r="J223" s="93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</row>
    <row r="224" spans="1:25" ht="15.75" customHeight="1" x14ac:dyDescent="0.25">
      <c r="A224" s="373" t="s">
        <v>616</v>
      </c>
      <c r="B224" s="199"/>
      <c r="C224" s="21" t="s">
        <v>212</v>
      </c>
      <c r="D224" s="30"/>
      <c r="E224" s="200" t="s">
        <v>213</v>
      </c>
      <c r="F224" s="30"/>
      <c r="G224" s="230"/>
      <c r="H224" s="29">
        <f>H225</f>
        <v>120000</v>
      </c>
      <c r="I224" s="29">
        <f>I225</f>
        <v>120000</v>
      </c>
      <c r="J224" s="93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</row>
    <row r="225" spans="1:25" ht="15.75" customHeight="1" x14ac:dyDescent="0.2">
      <c r="A225" s="373" t="s">
        <v>617</v>
      </c>
      <c r="B225" s="44"/>
      <c r="C225" s="20"/>
      <c r="D225" s="20" t="s">
        <v>214</v>
      </c>
      <c r="E225" s="20" t="s">
        <v>215</v>
      </c>
      <c r="F225" s="20"/>
      <c r="G225" s="54"/>
      <c r="H225" s="27">
        <v>120000</v>
      </c>
      <c r="I225" s="27">
        <v>120000</v>
      </c>
      <c r="J225" s="93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</row>
    <row r="226" spans="1:25" ht="15.75" customHeight="1" x14ac:dyDescent="0.2">
      <c r="A226" s="373" t="s">
        <v>618</v>
      </c>
      <c r="B226" s="44"/>
      <c r="C226" s="20"/>
      <c r="D226" s="20"/>
      <c r="E226" s="20"/>
      <c r="F226" s="20"/>
      <c r="G226" s="54"/>
      <c r="H226" s="27"/>
      <c r="I226" s="27"/>
      <c r="J226" s="93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</row>
    <row r="227" spans="1:25" ht="15.75" customHeight="1" x14ac:dyDescent="0.2">
      <c r="A227" s="436" t="s">
        <v>619</v>
      </c>
      <c r="B227" s="437" t="s">
        <v>131</v>
      </c>
      <c r="C227" s="438"/>
      <c r="D227" s="438"/>
      <c r="E227" s="438"/>
      <c r="F227" s="438"/>
      <c r="G227" s="439">
        <v>9</v>
      </c>
      <c r="H227" s="422">
        <f>H228+H234+H238+H262+H258</f>
        <v>70993260</v>
      </c>
      <c r="I227" s="422">
        <f>I228+I234+I238+I262+I258</f>
        <v>94121177</v>
      </c>
      <c r="J227" s="93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</row>
    <row r="228" spans="1:25" ht="15.75" customHeight="1" x14ac:dyDescent="0.2">
      <c r="A228" s="373" t="s">
        <v>620</v>
      </c>
      <c r="B228" s="43" t="s">
        <v>52</v>
      </c>
      <c r="C228" s="21"/>
      <c r="D228" s="21" t="s">
        <v>159</v>
      </c>
      <c r="E228" s="21"/>
      <c r="F228" s="21"/>
      <c r="G228" s="54"/>
      <c r="H228" s="29">
        <f>SUM(H229)</f>
        <v>22441000</v>
      </c>
      <c r="I228" s="29">
        <f>SUM(I229)</f>
        <v>22441000</v>
      </c>
      <c r="J228" s="93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</row>
    <row r="229" spans="1:25" ht="15.75" customHeight="1" x14ac:dyDescent="0.2">
      <c r="A229" s="373" t="s">
        <v>621</v>
      </c>
      <c r="B229" s="44"/>
      <c r="C229" s="21" t="s">
        <v>160</v>
      </c>
      <c r="D229" s="21"/>
      <c r="E229" s="21" t="s">
        <v>161</v>
      </c>
      <c r="F229" s="21"/>
      <c r="G229" s="54"/>
      <c r="H229" s="29">
        <f>SUM(H230:H233)</f>
        <v>22441000</v>
      </c>
      <c r="I229" s="29">
        <f>SUM(I230:I233)</f>
        <v>22441000</v>
      </c>
      <c r="J229" s="93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</row>
    <row r="230" spans="1:25" ht="15.75" customHeight="1" x14ac:dyDescent="0.2">
      <c r="A230" s="373" t="s">
        <v>622</v>
      </c>
      <c r="B230" s="128"/>
      <c r="C230" s="20"/>
      <c r="D230" s="20" t="s">
        <v>162</v>
      </c>
      <c r="E230" s="20" t="s">
        <v>163</v>
      </c>
      <c r="F230" s="20"/>
      <c r="G230" s="54"/>
      <c r="H230" s="27">
        <v>19380000</v>
      </c>
      <c r="I230" s="27">
        <v>19380000</v>
      </c>
      <c r="J230" s="93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</row>
    <row r="231" spans="1:25" ht="15.75" customHeight="1" x14ac:dyDescent="0.2">
      <c r="A231" s="373" t="s">
        <v>623</v>
      </c>
      <c r="B231" s="128"/>
      <c r="C231" s="20"/>
      <c r="D231" s="20" t="s">
        <v>232</v>
      </c>
      <c r="E231" s="20" t="s">
        <v>281</v>
      </c>
      <c r="F231" s="20"/>
      <c r="G231" s="54"/>
      <c r="H231" s="27">
        <v>1615000</v>
      </c>
      <c r="I231" s="27">
        <v>1615000</v>
      </c>
      <c r="J231" s="93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</row>
    <row r="232" spans="1:25" ht="15.75" customHeight="1" x14ac:dyDescent="0.2">
      <c r="A232" s="373" t="s">
        <v>624</v>
      </c>
      <c r="B232" s="44"/>
      <c r="C232" s="20"/>
      <c r="D232" s="20" t="s">
        <v>164</v>
      </c>
      <c r="E232" s="20" t="s">
        <v>165</v>
      </c>
      <c r="F232" s="20"/>
      <c r="G232" s="54"/>
      <c r="H232" s="27">
        <v>1296000</v>
      </c>
      <c r="I232" s="27">
        <v>1296000</v>
      </c>
      <c r="J232" s="93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</row>
    <row r="233" spans="1:25" ht="15.75" customHeight="1" x14ac:dyDescent="0.2">
      <c r="A233" s="373" t="s">
        <v>625</v>
      </c>
      <c r="B233" s="44"/>
      <c r="C233" s="20"/>
      <c r="D233" s="380" t="s">
        <v>170</v>
      </c>
      <c r="E233" s="20" t="s">
        <v>161</v>
      </c>
      <c r="F233" s="20"/>
      <c r="G233" s="54"/>
      <c r="H233" s="27">
        <v>150000</v>
      </c>
      <c r="I233" s="27">
        <v>150000</v>
      </c>
      <c r="J233" s="93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</row>
    <row r="234" spans="1:25" ht="15.75" customHeight="1" x14ac:dyDescent="0.2">
      <c r="A234" s="373" t="s">
        <v>626</v>
      </c>
      <c r="B234" s="43" t="s">
        <v>54</v>
      </c>
      <c r="C234" s="21"/>
      <c r="D234" s="21" t="s">
        <v>172</v>
      </c>
      <c r="E234" s="198"/>
      <c r="F234" s="198"/>
      <c r="G234" s="54"/>
      <c r="H234" s="29">
        <f>SUM(H235:H237)</f>
        <v>4112260</v>
      </c>
      <c r="I234" s="29">
        <f>SUM(I235:I237)</f>
        <v>4112260</v>
      </c>
      <c r="J234" s="93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</row>
    <row r="235" spans="1:25" ht="15.75" customHeight="1" x14ac:dyDescent="0.2">
      <c r="A235" s="373" t="s">
        <v>627</v>
      </c>
      <c r="B235" s="44"/>
      <c r="C235" s="20"/>
      <c r="D235" s="20"/>
      <c r="E235" s="197" t="s">
        <v>173</v>
      </c>
      <c r="F235" s="20"/>
      <c r="G235" s="54"/>
      <c r="H235" s="27">
        <v>3800260</v>
      </c>
      <c r="I235" s="27">
        <v>3800260</v>
      </c>
      <c r="J235" s="93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</row>
    <row r="236" spans="1:25" ht="15.75" customHeight="1" x14ac:dyDescent="0.2">
      <c r="A236" s="373" t="s">
        <v>628</v>
      </c>
      <c r="B236" s="44"/>
      <c r="C236" s="20"/>
      <c r="D236" s="20"/>
      <c r="E236" s="197" t="s">
        <v>174</v>
      </c>
      <c r="F236" s="20"/>
      <c r="G236" s="54"/>
      <c r="H236" s="27">
        <v>151000</v>
      </c>
      <c r="I236" s="27">
        <v>151000</v>
      </c>
      <c r="J236" s="93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</row>
    <row r="237" spans="1:25" ht="15.75" customHeight="1" x14ac:dyDescent="0.2">
      <c r="A237" s="373" t="s">
        <v>629</v>
      </c>
      <c r="B237" s="44"/>
      <c r="C237" s="20"/>
      <c r="D237" s="20"/>
      <c r="E237" s="197" t="s">
        <v>175</v>
      </c>
      <c r="F237" s="20"/>
      <c r="G237" s="54"/>
      <c r="H237" s="27">
        <v>161000</v>
      </c>
      <c r="I237" s="27">
        <v>161000</v>
      </c>
      <c r="J237" s="93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</row>
    <row r="238" spans="1:25" ht="15.75" customHeight="1" x14ac:dyDescent="0.2">
      <c r="A238" s="373" t="s">
        <v>630</v>
      </c>
      <c r="B238" s="43" t="s">
        <v>56</v>
      </c>
      <c r="C238" s="21"/>
      <c r="D238" s="21" t="s">
        <v>57</v>
      </c>
      <c r="E238" s="21"/>
      <c r="F238" s="21"/>
      <c r="G238" s="54"/>
      <c r="H238" s="29">
        <f>H239+H241+H246+H254</f>
        <v>38440000</v>
      </c>
      <c r="I238" s="29">
        <f>I239+I241+I246+I254</f>
        <v>61567917</v>
      </c>
      <c r="J238" s="93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</row>
    <row r="239" spans="1:25" ht="15.75" customHeight="1" x14ac:dyDescent="0.2">
      <c r="A239" s="373" t="s">
        <v>631</v>
      </c>
      <c r="B239" s="199"/>
      <c r="C239" s="21" t="s">
        <v>176</v>
      </c>
      <c r="D239" s="197"/>
      <c r="E239" s="21" t="s">
        <v>177</v>
      </c>
      <c r="F239" s="236"/>
      <c r="G239" s="54"/>
      <c r="H239" s="29">
        <f>H240</f>
        <v>2500000</v>
      </c>
      <c r="I239" s="29">
        <f>I240</f>
        <v>2500000</v>
      </c>
      <c r="J239" s="93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</row>
    <row r="240" spans="1:25" ht="15.75" customHeight="1" x14ac:dyDescent="0.2">
      <c r="A240" s="373" t="s">
        <v>632</v>
      </c>
      <c r="B240" s="44"/>
      <c r="C240" s="20"/>
      <c r="D240" s="20" t="s">
        <v>180</v>
      </c>
      <c r="E240" s="20" t="s">
        <v>181</v>
      </c>
      <c r="F240" s="20"/>
      <c r="G240" s="54"/>
      <c r="H240" s="27">
        <v>2500000</v>
      </c>
      <c r="I240" s="27">
        <v>2500000</v>
      </c>
      <c r="J240" s="93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</row>
    <row r="241" spans="1:25" ht="15.75" customHeight="1" x14ac:dyDescent="0.2">
      <c r="A241" s="373" t="s">
        <v>633</v>
      </c>
      <c r="B241" s="199"/>
      <c r="C241" s="21" t="s">
        <v>184</v>
      </c>
      <c r="D241" s="197"/>
      <c r="E241" s="21" t="s">
        <v>185</v>
      </c>
      <c r="F241" s="197"/>
      <c r="G241" s="54"/>
      <c r="H241" s="29">
        <f>H242+H244</f>
        <v>140000</v>
      </c>
      <c r="I241" s="29">
        <f>I242+I244</f>
        <v>140000</v>
      </c>
      <c r="J241" s="93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</row>
    <row r="242" spans="1:25" ht="15.75" customHeight="1" x14ac:dyDescent="0.2">
      <c r="A242" s="373" t="s">
        <v>634</v>
      </c>
      <c r="B242" s="44"/>
      <c r="C242" s="20"/>
      <c r="D242" s="20" t="s">
        <v>186</v>
      </c>
      <c r="E242" s="20" t="s">
        <v>187</v>
      </c>
      <c r="F242" s="20"/>
      <c r="G242" s="54"/>
      <c r="H242" s="27">
        <v>80000</v>
      </c>
      <c r="I242" s="27">
        <v>80000</v>
      </c>
      <c r="J242" s="93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</row>
    <row r="243" spans="1:25" ht="15.75" customHeight="1" x14ac:dyDescent="0.2">
      <c r="A243" s="373" t="s">
        <v>635</v>
      </c>
      <c r="B243" s="44"/>
      <c r="C243" s="20"/>
      <c r="D243" s="20"/>
      <c r="E243" s="20"/>
      <c r="F243" s="197" t="s">
        <v>188</v>
      </c>
      <c r="G243" s="54"/>
      <c r="H243" s="27">
        <v>80000</v>
      </c>
      <c r="I243" s="27">
        <v>80000</v>
      </c>
      <c r="J243" s="93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</row>
    <row r="244" spans="1:25" ht="15.75" customHeight="1" x14ac:dyDescent="0.2">
      <c r="A244" s="373" t="s">
        <v>636</v>
      </c>
      <c r="B244" s="44"/>
      <c r="C244" s="20"/>
      <c r="D244" s="20" t="s">
        <v>189</v>
      </c>
      <c r="E244" s="20" t="s">
        <v>190</v>
      </c>
      <c r="F244" s="20"/>
      <c r="G244" s="54"/>
      <c r="H244" s="27">
        <v>60000</v>
      </c>
      <c r="I244" s="27">
        <v>60000</v>
      </c>
      <c r="J244" s="93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</row>
    <row r="245" spans="1:25" ht="15.75" customHeight="1" x14ac:dyDescent="0.2">
      <c r="A245" s="373" t="s">
        <v>637</v>
      </c>
      <c r="B245" s="44"/>
      <c r="C245" s="20"/>
      <c r="D245" s="20"/>
      <c r="E245" s="20"/>
      <c r="F245" s="197" t="s">
        <v>191</v>
      </c>
      <c r="G245" s="54"/>
      <c r="H245" s="27">
        <v>60000</v>
      </c>
      <c r="I245" s="27">
        <v>60000</v>
      </c>
      <c r="J245" s="93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</row>
    <row r="246" spans="1:25" ht="15.75" customHeight="1" x14ac:dyDescent="0.2">
      <c r="A246" s="373" t="s">
        <v>638</v>
      </c>
      <c r="B246" s="199"/>
      <c r="C246" s="21" t="s">
        <v>192</v>
      </c>
      <c r="D246" s="197"/>
      <c r="E246" s="21" t="s">
        <v>193</v>
      </c>
      <c r="F246" s="197"/>
      <c r="G246" s="54"/>
      <c r="H246" s="29">
        <f>H247+H252+H253+H251</f>
        <v>18100000</v>
      </c>
      <c r="I246" s="29">
        <f>I247+I252+I253+I251</f>
        <v>28100000</v>
      </c>
      <c r="J246" s="93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</row>
    <row r="247" spans="1:25" ht="15.75" customHeight="1" x14ac:dyDescent="0.2">
      <c r="A247" s="373" t="s">
        <v>639</v>
      </c>
      <c r="B247" s="44"/>
      <c r="C247" s="20"/>
      <c r="D247" s="20" t="s">
        <v>194</v>
      </c>
      <c r="E247" s="20" t="s">
        <v>195</v>
      </c>
      <c r="F247" s="20"/>
      <c r="G247" s="54"/>
      <c r="H247" s="27">
        <f>H248+H249+H250</f>
        <v>3450000</v>
      </c>
      <c r="I247" s="27">
        <f>I248+I249+I250</f>
        <v>3450000</v>
      </c>
      <c r="J247" s="93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</row>
    <row r="248" spans="1:25" ht="15.75" customHeight="1" x14ac:dyDescent="0.2">
      <c r="A248" s="373" t="s">
        <v>640</v>
      </c>
      <c r="B248" s="44"/>
      <c r="C248" s="20"/>
      <c r="D248" s="20"/>
      <c r="E248" s="20"/>
      <c r="F248" s="197" t="s">
        <v>196</v>
      </c>
      <c r="G248" s="54"/>
      <c r="H248" s="27">
        <v>700000</v>
      </c>
      <c r="I248" s="27">
        <v>700000</v>
      </c>
      <c r="J248" s="93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</row>
    <row r="249" spans="1:25" ht="15.75" customHeight="1" x14ac:dyDescent="0.2">
      <c r="A249" s="373" t="s">
        <v>641</v>
      </c>
      <c r="B249" s="44"/>
      <c r="C249" s="20"/>
      <c r="D249" s="20"/>
      <c r="E249" s="20"/>
      <c r="F249" s="197" t="s">
        <v>198</v>
      </c>
      <c r="G249" s="54"/>
      <c r="H249" s="27">
        <v>2050000</v>
      </c>
      <c r="I249" s="27">
        <v>2050000</v>
      </c>
      <c r="J249" s="93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</row>
    <row r="250" spans="1:25" ht="15.75" customHeight="1" x14ac:dyDescent="0.2">
      <c r="A250" s="373" t="s">
        <v>642</v>
      </c>
      <c r="B250" s="44"/>
      <c r="C250" s="20"/>
      <c r="D250" s="20"/>
      <c r="E250" s="20"/>
      <c r="F250" s="197" t="s">
        <v>270</v>
      </c>
      <c r="G250" s="54"/>
      <c r="H250" s="27">
        <v>700000</v>
      </c>
      <c r="I250" s="27">
        <v>700000</v>
      </c>
      <c r="J250" s="93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</row>
    <row r="251" spans="1:25" ht="15.75" customHeight="1" x14ac:dyDescent="0.2">
      <c r="A251" s="373" t="s">
        <v>643</v>
      </c>
      <c r="B251" s="44"/>
      <c r="C251" s="20"/>
      <c r="D251" s="20" t="s">
        <v>199</v>
      </c>
      <c r="E251" s="20" t="s">
        <v>200</v>
      </c>
      <c r="F251" s="20"/>
      <c r="G251" s="54"/>
      <c r="H251" s="27">
        <v>150000</v>
      </c>
      <c r="I251" s="27">
        <v>1150000</v>
      </c>
      <c r="J251" s="93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</row>
    <row r="252" spans="1:25" ht="15.75" customHeight="1" x14ac:dyDescent="0.25">
      <c r="A252" s="373" t="s">
        <v>644</v>
      </c>
      <c r="B252" s="44"/>
      <c r="C252" s="20"/>
      <c r="D252" s="20" t="s">
        <v>201</v>
      </c>
      <c r="E252" s="20" t="s">
        <v>202</v>
      </c>
      <c r="F252" s="20"/>
      <c r="G252" s="54"/>
      <c r="H252" s="27">
        <v>2500000</v>
      </c>
      <c r="I252" s="27">
        <v>2500000</v>
      </c>
      <c r="J252" s="277"/>
      <c r="K252" s="246"/>
      <c r="L252" s="246"/>
      <c r="M252" s="247"/>
      <c r="N252" s="123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</row>
    <row r="253" spans="1:25" ht="15.75" customHeight="1" x14ac:dyDescent="0.2">
      <c r="A253" s="373" t="s">
        <v>645</v>
      </c>
      <c r="B253" s="44"/>
      <c r="C253" s="20"/>
      <c r="D253" s="20" t="s">
        <v>203</v>
      </c>
      <c r="E253" s="20" t="s">
        <v>204</v>
      </c>
      <c r="F253" s="20"/>
      <c r="G253" s="54"/>
      <c r="H253" s="27">
        <v>12000000</v>
      </c>
      <c r="I253" s="27">
        <v>21000000</v>
      </c>
      <c r="J253" s="277"/>
      <c r="K253" s="205"/>
      <c r="L253" s="205"/>
      <c r="M253" s="205"/>
      <c r="N253" s="123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</row>
    <row r="254" spans="1:25" ht="15.75" customHeight="1" x14ac:dyDescent="0.25">
      <c r="A254" s="373" t="s">
        <v>646</v>
      </c>
      <c r="B254" s="199"/>
      <c r="C254" s="21" t="s">
        <v>212</v>
      </c>
      <c r="D254" s="30"/>
      <c r="E254" s="200" t="s">
        <v>213</v>
      </c>
      <c r="F254" s="30"/>
      <c r="G254" s="256"/>
      <c r="H254" s="257">
        <f>SUM(H255:H257)</f>
        <v>17700000</v>
      </c>
      <c r="I254" s="257">
        <f>SUM(I255:I257)</f>
        <v>30827917</v>
      </c>
      <c r="J254" s="93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</row>
    <row r="255" spans="1:25" ht="15.75" customHeight="1" x14ac:dyDescent="0.2">
      <c r="A255" s="373" t="s">
        <v>647</v>
      </c>
      <c r="B255" s="44"/>
      <c r="C255" s="20"/>
      <c r="D255" s="20" t="s">
        <v>214</v>
      </c>
      <c r="E255" s="20" t="s">
        <v>215</v>
      </c>
      <c r="F255" s="20"/>
      <c r="G255" s="54"/>
      <c r="H255" s="27">
        <v>5600000</v>
      </c>
      <c r="I255" s="27">
        <v>5600000</v>
      </c>
      <c r="J255" s="93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</row>
    <row r="256" spans="1:25" ht="15.75" customHeight="1" x14ac:dyDescent="0.2">
      <c r="A256" s="373" t="s">
        <v>648</v>
      </c>
      <c r="B256" s="44"/>
      <c r="C256" s="20"/>
      <c r="D256" s="20" t="s">
        <v>226</v>
      </c>
      <c r="E256" s="20" t="s">
        <v>227</v>
      </c>
      <c r="F256" s="20"/>
      <c r="G256" s="54"/>
      <c r="H256" s="27">
        <v>12000000</v>
      </c>
      <c r="I256" s="27">
        <v>25127917</v>
      </c>
      <c r="J256" s="93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</row>
    <row r="257" spans="1:25" ht="15.75" customHeight="1" x14ac:dyDescent="0.2">
      <c r="A257" s="373" t="s">
        <v>649</v>
      </c>
      <c r="B257" s="44"/>
      <c r="C257" s="20"/>
      <c r="D257" s="20" t="s">
        <v>250</v>
      </c>
      <c r="E257" s="20" t="s">
        <v>251</v>
      </c>
      <c r="F257" s="20"/>
      <c r="G257" s="54"/>
      <c r="H257" s="27">
        <v>100000</v>
      </c>
      <c r="I257" s="27">
        <v>100000</v>
      </c>
      <c r="J257" s="93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 ht="15.75" customHeight="1" x14ac:dyDescent="0.2">
      <c r="A258" s="373" t="s">
        <v>650</v>
      </c>
      <c r="B258" s="332" t="s">
        <v>63</v>
      </c>
      <c r="C258" s="314"/>
      <c r="D258" s="333" t="s">
        <v>64</v>
      </c>
      <c r="E258" s="314"/>
      <c r="F258" s="314"/>
      <c r="G258" s="210"/>
      <c r="H258" s="32">
        <f>H259+H261+H260</f>
        <v>4000000</v>
      </c>
      <c r="I258" s="32">
        <f>I259+I261+I260</f>
        <v>4000000</v>
      </c>
      <c r="J258" s="93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</row>
    <row r="259" spans="1:25" ht="15.75" customHeight="1" x14ac:dyDescent="0.2">
      <c r="A259" s="373" t="s">
        <v>651</v>
      </c>
      <c r="B259" s="226"/>
      <c r="C259" s="208" t="s">
        <v>228</v>
      </c>
      <c r="D259" s="208"/>
      <c r="E259" s="208" t="s">
        <v>229</v>
      </c>
      <c r="F259" s="208"/>
      <c r="G259" s="210"/>
      <c r="H259" s="245"/>
      <c r="I259" s="245"/>
      <c r="J259" s="93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</row>
    <row r="260" spans="1:25" ht="15.75" customHeight="1" x14ac:dyDescent="0.2">
      <c r="A260" s="373" t="s">
        <v>652</v>
      </c>
      <c r="B260" s="226"/>
      <c r="C260" s="208" t="s">
        <v>247</v>
      </c>
      <c r="D260" s="208"/>
      <c r="E260" s="208" t="s">
        <v>252</v>
      </c>
      <c r="F260" s="208"/>
      <c r="G260" s="210"/>
      <c r="H260" s="245">
        <v>3150000</v>
      </c>
      <c r="I260" s="245">
        <v>3150000</v>
      </c>
      <c r="J260" s="93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</row>
    <row r="261" spans="1:25" ht="15.75" customHeight="1" x14ac:dyDescent="0.2">
      <c r="A261" s="373" t="s">
        <v>653</v>
      </c>
      <c r="B261" s="226"/>
      <c r="C261" s="314" t="s">
        <v>230</v>
      </c>
      <c r="D261" s="314"/>
      <c r="E261" s="314" t="s">
        <v>231</v>
      </c>
      <c r="F261" s="314"/>
      <c r="G261" s="210"/>
      <c r="H261" s="245">
        <v>850000</v>
      </c>
      <c r="I261" s="245">
        <v>850000</v>
      </c>
      <c r="J261" s="250"/>
      <c r="K261" s="250"/>
      <c r="L261" s="250"/>
      <c r="M261" s="250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</row>
    <row r="262" spans="1:25" ht="15.75" customHeight="1" x14ac:dyDescent="0.2">
      <c r="A262" s="373" t="s">
        <v>654</v>
      </c>
      <c r="B262" s="285" t="s">
        <v>65</v>
      </c>
      <c r="C262" s="286"/>
      <c r="D262" s="287" t="s">
        <v>66</v>
      </c>
      <c r="E262" s="286"/>
      <c r="F262" s="286"/>
      <c r="G262" s="210"/>
      <c r="H262" s="32">
        <f>SUM(H263:H264)</f>
        <v>2000000</v>
      </c>
      <c r="I262" s="32">
        <f>SUM(I263:I264)</f>
        <v>2000000</v>
      </c>
      <c r="J262" s="241"/>
      <c r="K262" s="123"/>
      <c r="L262" s="123"/>
      <c r="M262" s="123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</row>
    <row r="263" spans="1:25" ht="15.75" customHeight="1" x14ac:dyDescent="0.2">
      <c r="A263" s="373" t="s">
        <v>655</v>
      </c>
      <c r="B263" s="288"/>
      <c r="C263" s="286" t="s">
        <v>236</v>
      </c>
      <c r="D263" s="286"/>
      <c r="E263" s="16" t="s">
        <v>941</v>
      </c>
      <c r="F263" s="286"/>
      <c r="G263" s="210"/>
      <c r="H263" s="245">
        <v>1574800</v>
      </c>
      <c r="I263" s="245">
        <v>1574800</v>
      </c>
      <c r="J263" s="93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</row>
    <row r="264" spans="1:25" ht="15.75" customHeight="1" x14ac:dyDescent="0.2">
      <c r="A264" s="373" t="s">
        <v>656</v>
      </c>
      <c r="B264" s="288"/>
      <c r="C264" s="286" t="s">
        <v>238</v>
      </c>
      <c r="D264" s="286"/>
      <c r="E264" s="286" t="s">
        <v>239</v>
      </c>
      <c r="F264" s="286"/>
      <c r="G264" s="210"/>
      <c r="H264" s="245">
        <v>425200</v>
      </c>
      <c r="I264" s="245">
        <v>425200</v>
      </c>
      <c r="J264" s="93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</row>
    <row r="265" spans="1:25" ht="15.75" customHeight="1" x14ac:dyDescent="0.2">
      <c r="A265" s="373" t="s">
        <v>657</v>
      </c>
      <c r="B265" s="44"/>
      <c r="C265" s="20"/>
      <c r="D265" s="20"/>
      <c r="E265" s="20"/>
      <c r="F265" s="20"/>
      <c r="G265" s="54"/>
      <c r="H265" s="27"/>
      <c r="I265" s="27"/>
      <c r="J265" s="93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</row>
    <row r="266" spans="1:25" ht="15.75" customHeight="1" x14ac:dyDescent="0.2">
      <c r="A266" s="436" t="s">
        <v>658</v>
      </c>
      <c r="B266" s="437" t="s">
        <v>132</v>
      </c>
      <c r="C266" s="438"/>
      <c r="D266" s="438"/>
      <c r="E266" s="438"/>
      <c r="F266" s="438"/>
      <c r="G266" s="439">
        <v>1</v>
      </c>
      <c r="H266" s="422">
        <f>H267+H272+H276</f>
        <v>3944000</v>
      </c>
      <c r="I266" s="422">
        <f>I267+I272+I276</f>
        <v>3944000</v>
      </c>
      <c r="J266" s="93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</row>
    <row r="267" spans="1:25" ht="15.75" customHeight="1" x14ac:dyDescent="0.2">
      <c r="A267" s="373" t="s">
        <v>659</v>
      </c>
      <c r="B267" s="43" t="s">
        <v>52</v>
      </c>
      <c r="C267" s="21"/>
      <c r="D267" s="21" t="s">
        <v>159</v>
      </c>
      <c r="E267" s="21"/>
      <c r="F267" s="21"/>
      <c r="G267" s="54"/>
      <c r="H267" s="29">
        <f>SUM(H268)</f>
        <v>2679000</v>
      </c>
      <c r="I267" s="29">
        <f>SUM(I268)</f>
        <v>2679000</v>
      </c>
      <c r="J267" s="93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</row>
    <row r="268" spans="1:25" ht="15.75" customHeight="1" x14ac:dyDescent="0.2">
      <c r="A268" s="373" t="s">
        <v>660</v>
      </c>
      <c r="B268" s="44"/>
      <c r="C268" s="21" t="s">
        <v>160</v>
      </c>
      <c r="D268" s="21"/>
      <c r="E268" s="21" t="s">
        <v>161</v>
      </c>
      <c r="F268" s="21"/>
      <c r="G268" s="54"/>
      <c r="H268" s="29">
        <f>SUM(H269:H271)</f>
        <v>2679000</v>
      </c>
      <c r="I268" s="29">
        <f>SUM(I269:I271)</f>
        <v>2679000</v>
      </c>
      <c r="J268" s="93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</row>
    <row r="269" spans="1:25" ht="15.75" customHeight="1" x14ac:dyDescent="0.2">
      <c r="A269" s="373" t="s">
        <v>661</v>
      </c>
      <c r="B269" s="128"/>
      <c r="C269" s="20"/>
      <c r="D269" s="20" t="s">
        <v>162</v>
      </c>
      <c r="E269" s="20" t="s">
        <v>163</v>
      </c>
      <c r="F269" s="20"/>
      <c r="G269" s="54"/>
      <c r="H269" s="27">
        <v>2340000</v>
      </c>
      <c r="I269" s="27">
        <v>2340000</v>
      </c>
      <c r="J269" s="93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</row>
    <row r="270" spans="1:25" ht="15.75" customHeight="1" x14ac:dyDescent="0.2">
      <c r="A270" s="373" t="s">
        <v>662</v>
      </c>
      <c r="B270" s="128"/>
      <c r="C270" s="20"/>
      <c r="D270" s="20" t="s">
        <v>232</v>
      </c>
      <c r="E270" s="20" t="s">
        <v>282</v>
      </c>
      <c r="F270" s="20"/>
      <c r="G270" s="54"/>
      <c r="H270" s="27">
        <v>195000</v>
      </c>
      <c r="I270" s="27">
        <v>195000</v>
      </c>
      <c r="J270" s="93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</row>
    <row r="271" spans="1:25" ht="15.75" customHeight="1" x14ac:dyDescent="0.2">
      <c r="A271" s="373" t="s">
        <v>663</v>
      </c>
      <c r="B271" s="44"/>
      <c r="C271" s="20"/>
      <c r="D271" s="20" t="s">
        <v>164</v>
      </c>
      <c r="E271" s="20" t="s">
        <v>165</v>
      </c>
      <c r="F271" s="20"/>
      <c r="G271" s="54"/>
      <c r="H271" s="27">
        <v>144000</v>
      </c>
      <c r="I271" s="27">
        <v>144000</v>
      </c>
      <c r="J271" s="93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</row>
    <row r="272" spans="1:25" ht="15.75" customHeight="1" x14ac:dyDescent="0.2">
      <c r="A272" s="373" t="s">
        <v>664</v>
      </c>
      <c r="B272" s="43" t="s">
        <v>54</v>
      </c>
      <c r="C272" s="21"/>
      <c r="D272" s="21" t="s">
        <v>172</v>
      </c>
      <c r="E272" s="198"/>
      <c r="F272" s="198"/>
      <c r="G272" s="54"/>
      <c r="H272" s="29">
        <f>SUM(H273:H275)</f>
        <v>554000</v>
      </c>
      <c r="I272" s="29">
        <f>SUM(I273:I275)</f>
        <v>554000</v>
      </c>
      <c r="J272" s="93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</row>
    <row r="273" spans="1:25" ht="15.75" customHeight="1" x14ac:dyDescent="0.2">
      <c r="A273" s="373" t="s">
        <v>665</v>
      </c>
      <c r="B273" s="44"/>
      <c r="C273" s="20"/>
      <c r="D273" s="20"/>
      <c r="E273" s="197" t="s">
        <v>173</v>
      </c>
      <c r="F273" s="20"/>
      <c r="G273" s="54"/>
      <c r="H273" s="27">
        <v>510000</v>
      </c>
      <c r="I273" s="27">
        <v>510000</v>
      </c>
      <c r="J273" s="93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</row>
    <row r="274" spans="1:25" ht="15.75" customHeight="1" x14ac:dyDescent="0.2">
      <c r="A274" s="373" t="s">
        <v>666</v>
      </c>
      <c r="B274" s="44"/>
      <c r="C274" s="20"/>
      <c r="D274" s="20"/>
      <c r="E274" s="197" t="s">
        <v>174</v>
      </c>
      <c r="F274" s="20"/>
      <c r="G274" s="54"/>
      <c r="H274" s="27">
        <v>21000</v>
      </c>
      <c r="I274" s="27">
        <v>21000</v>
      </c>
      <c r="J274" s="93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</row>
    <row r="275" spans="1:25" ht="15.75" customHeight="1" x14ac:dyDescent="0.2">
      <c r="A275" s="373" t="s">
        <v>667</v>
      </c>
      <c r="B275" s="44"/>
      <c r="C275" s="20"/>
      <c r="D275" s="20"/>
      <c r="E275" s="197" t="s">
        <v>175</v>
      </c>
      <c r="F275" s="20"/>
      <c r="G275" s="54"/>
      <c r="H275" s="27">
        <v>23000</v>
      </c>
      <c r="I275" s="27">
        <v>23000</v>
      </c>
      <c r="J275" s="93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</row>
    <row r="276" spans="1:25" ht="15.75" customHeight="1" x14ac:dyDescent="0.2">
      <c r="A276" s="373" t="s">
        <v>668</v>
      </c>
      <c r="B276" s="43" t="s">
        <v>56</v>
      </c>
      <c r="C276" s="21"/>
      <c r="D276" s="21" t="s">
        <v>57</v>
      </c>
      <c r="E276" s="21"/>
      <c r="F276" s="21"/>
      <c r="G276" s="54"/>
      <c r="H276" s="29">
        <f>H277+H283+H290+H288</f>
        <v>711000</v>
      </c>
      <c r="I276" s="29">
        <f>I277+I283+I290+I288</f>
        <v>711000</v>
      </c>
      <c r="J276" s="93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</row>
    <row r="277" spans="1:25" ht="15.75" customHeight="1" x14ac:dyDescent="0.25">
      <c r="A277" s="373" t="s">
        <v>669</v>
      </c>
      <c r="B277" s="199"/>
      <c r="C277" s="21" t="s">
        <v>176</v>
      </c>
      <c r="D277" s="30"/>
      <c r="E277" s="200" t="s">
        <v>177</v>
      </c>
      <c r="F277" s="201"/>
      <c r="G277" s="230"/>
      <c r="H277" s="29">
        <f>H278+H281</f>
        <v>220000</v>
      </c>
      <c r="I277" s="29">
        <f>I278+I281</f>
        <v>220000</v>
      </c>
      <c r="J277" s="93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</row>
    <row r="278" spans="1:25" ht="15.75" customHeight="1" x14ac:dyDescent="0.2">
      <c r="A278" s="373" t="s">
        <v>670</v>
      </c>
      <c r="B278" s="44"/>
      <c r="C278" s="20"/>
      <c r="D278" s="20" t="s">
        <v>178</v>
      </c>
      <c r="E278" s="20" t="s">
        <v>179</v>
      </c>
      <c r="F278" s="236"/>
      <c r="G278" s="54"/>
      <c r="H278" s="27">
        <v>120000</v>
      </c>
      <c r="I278" s="27">
        <v>120000</v>
      </c>
      <c r="J278" s="93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</row>
    <row r="279" spans="1:25" ht="15.75" customHeight="1" x14ac:dyDescent="0.2">
      <c r="A279" s="373" t="s">
        <v>671</v>
      </c>
      <c r="B279" s="44"/>
      <c r="C279" s="20"/>
      <c r="D279" s="20"/>
      <c r="E279" s="20"/>
      <c r="F279" s="236" t="s">
        <v>283</v>
      </c>
      <c r="G279" s="54"/>
      <c r="H279" s="27">
        <v>40000</v>
      </c>
      <c r="I279" s="27">
        <v>40000</v>
      </c>
      <c r="J279" s="93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</row>
    <row r="280" spans="1:25" ht="15.75" customHeight="1" x14ac:dyDescent="0.2">
      <c r="A280" s="373" t="s">
        <v>672</v>
      </c>
      <c r="B280" s="44"/>
      <c r="C280" s="20"/>
      <c r="D280" s="20"/>
      <c r="E280" s="20"/>
      <c r="F280" s="236" t="s">
        <v>284</v>
      </c>
      <c r="G280" s="54"/>
      <c r="H280" s="27">
        <v>80000</v>
      </c>
      <c r="I280" s="27">
        <v>80000</v>
      </c>
      <c r="J280" s="93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</row>
    <row r="281" spans="1:25" ht="15.75" customHeight="1" x14ac:dyDescent="0.2">
      <c r="A281" s="373" t="s">
        <v>673</v>
      </c>
      <c r="B281" s="44"/>
      <c r="C281" s="20"/>
      <c r="D281" s="20" t="s">
        <v>180</v>
      </c>
      <c r="E281" s="20" t="s">
        <v>181</v>
      </c>
      <c r="F281" s="20"/>
      <c r="G281" s="54"/>
      <c r="H281" s="27">
        <v>100000</v>
      </c>
      <c r="I281" s="27">
        <v>100000</v>
      </c>
      <c r="J281" s="93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</row>
    <row r="282" spans="1:25" ht="15.75" customHeight="1" x14ac:dyDescent="0.2">
      <c r="A282" s="373" t="s">
        <v>674</v>
      </c>
      <c r="B282" s="43"/>
      <c r="C282" s="21"/>
      <c r="D282" s="21"/>
      <c r="E282" s="21"/>
      <c r="F282" s="197" t="s">
        <v>182</v>
      </c>
      <c r="G282" s="54"/>
      <c r="H282" s="27">
        <v>100000</v>
      </c>
      <c r="I282" s="27">
        <v>100000</v>
      </c>
      <c r="J282" s="93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</row>
    <row r="283" spans="1:25" ht="15.75" customHeight="1" x14ac:dyDescent="0.25">
      <c r="A283" s="373" t="s">
        <v>675</v>
      </c>
      <c r="B283" s="199"/>
      <c r="C283" s="21" t="s">
        <v>184</v>
      </c>
      <c r="D283" s="30"/>
      <c r="E283" s="200" t="s">
        <v>185</v>
      </c>
      <c r="F283" s="30"/>
      <c r="G283" s="230"/>
      <c r="H283" s="29">
        <f>H286+H284</f>
        <v>240000</v>
      </c>
      <c r="I283" s="29">
        <f>I286+I284</f>
        <v>240000</v>
      </c>
      <c r="J283" s="93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</row>
    <row r="284" spans="1:25" ht="15.75" customHeight="1" x14ac:dyDescent="0.2">
      <c r="A284" s="373" t="s">
        <v>676</v>
      </c>
      <c r="B284" s="199"/>
      <c r="C284" s="21"/>
      <c r="D284" s="20" t="s">
        <v>186</v>
      </c>
      <c r="E284" s="20" t="s">
        <v>187</v>
      </c>
      <c r="F284" s="20"/>
      <c r="G284" s="230"/>
      <c r="H284" s="27">
        <v>120000</v>
      </c>
      <c r="I284" s="27">
        <v>120000</v>
      </c>
      <c r="J284" s="93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</row>
    <row r="285" spans="1:25" ht="15.75" customHeight="1" x14ac:dyDescent="0.2">
      <c r="A285" s="373" t="s">
        <v>677</v>
      </c>
      <c r="B285" s="199"/>
      <c r="C285" s="21"/>
      <c r="D285" s="20"/>
      <c r="E285" s="20"/>
      <c r="F285" s="197" t="s">
        <v>188</v>
      </c>
      <c r="G285" s="230"/>
      <c r="H285" s="27">
        <v>120000</v>
      </c>
      <c r="I285" s="27">
        <v>120000</v>
      </c>
      <c r="J285" s="93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</row>
    <row r="286" spans="1:25" ht="15.75" customHeight="1" x14ac:dyDescent="0.2">
      <c r="A286" s="373" t="s">
        <v>678</v>
      </c>
      <c r="B286" s="44"/>
      <c r="C286" s="20"/>
      <c r="D286" s="20" t="s">
        <v>189</v>
      </c>
      <c r="E286" s="20" t="s">
        <v>190</v>
      </c>
      <c r="F286" s="20"/>
      <c r="G286" s="54"/>
      <c r="H286" s="27">
        <v>120000</v>
      </c>
      <c r="I286" s="27">
        <v>120000</v>
      </c>
      <c r="J286" s="93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</row>
    <row r="287" spans="1:25" ht="15.75" customHeight="1" x14ac:dyDescent="0.2">
      <c r="A287" s="373" t="s">
        <v>679</v>
      </c>
      <c r="B287" s="44"/>
      <c r="C287" s="258"/>
      <c r="D287" s="258"/>
      <c r="E287" s="258"/>
      <c r="F287" s="259" t="s">
        <v>191</v>
      </c>
      <c r="G287" s="254"/>
      <c r="H287" s="255">
        <v>120000</v>
      </c>
      <c r="I287" s="255">
        <v>120000</v>
      </c>
      <c r="J287" s="93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</row>
    <row r="288" spans="1:25" ht="15.75" customHeight="1" x14ac:dyDescent="0.2">
      <c r="A288" s="373" t="s">
        <v>680</v>
      </c>
      <c r="B288" s="262"/>
      <c r="C288" s="268" t="s">
        <v>192</v>
      </c>
      <c r="D288" s="269"/>
      <c r="E288" s="268" t="s">
        <v>193</v>
      </c>
      <c r="F288" s="269"/>
      <c r="G288" s="270"/>
      <c r="H288" s="119">
        <f>H289</f>
        <v>100000</v>
      </c>
      <c r="I288" s="119">
        <f>I289</f>
        <v>100000</v>
      </c>
      <c r="J288" s="93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</row>
    <row r="289" spans="1:25" ht="15.75" customHeight="1" x14ac:dyDescent="0.2">
      <c r="A289" s="373" t="s">
        <v>681</v>
      </c>
      <c r="B289" s="44"/>
      <c r="C289" s="263"/>
      <c r="D289" s="264" t="s">
        <v>201</v>
      </c>
      <c r="E289" s="265" t="s">
        <v>202</v>
      </c>
      <c r="F289" s="265"/>
      <c r="G289" s="266"/>
      <c r="H289" s="267">
        <v>100000</v>
      </c>
      <c r="I289" s="267">
        <v>100000</v>
      </c>
      <c r="J289" s="93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</row>
    <row r="290" spans="1:25" ht="15.75" customHeight="1" x14ac:dyDescent="0.25">
      <c r="A290" s="373" t="s">
        <v>682</v>
      </c>
      <c r="B290" s="199"/>
      <c r="C290" s="21" t="s">
        <v>212</v>
      </c>
      <c r="D290" s="30"/>
      <c r="E290" s="260" t="s">
        <v>213</v>
      </c>
      <c r="F290" s="261"/>
      <c r="G290" s="256"/>
      <c r="H290" s="257">
        <f>SUM(H291)</f>
        <v>151000</v>
      </c>
      <c r="I290" s="257">
        <f>SUM(I291)</f>
        <v>151000</v>
      </c>
      <c r="J290" s="93"/>
      <c r="K290" s="205"/>
      <c r="L290" s="205"/>
      <c r="M290" s="205"/>
      <c r="N290" s="123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</row>
    <row r="291" spans="1:25" ht="16.5" customHeight="1" x14ac:dyDescent="0.2">
      <c r="A291" s="373" t="s">
        <v>683</v>
      </c>
      <c r="B291" s="44"/>
      <c r="C291" s="20"/>
      <c r="D291" s="20" t="s">
        <v>214</v>
      </c>
      <c r="E291" s="20" t="s">
        <v>215</v>
      </c>
      <c r="F291" s="20"/>
      <c r="G291" s="54"/>
      <c r="H291" s="27">
        <v>151000</v>
      </c>
      <c r="I291" s="27">
        <v>151000</v>
      </c>
      <c r="J291" s="93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</row>
    <row r="292" spans="1:25" ht="16.5" customHeight="1" x14ac:dyDescent="0.2">
      <c r="A292" s="373" t="s">
        <v>684</v>
      </c>
      <c r="B292" s="44"/>
      <c r="C292" s="20"/>
      <c r="D292" s="20"/>
      <c r="E292" s="20"/>
      <c r="F292" s="20"/>
      <c r="G292" s="54"/>
      <c r="H292" s="27"/>
      <c r="I292" s="27"/>
      <c r="J292" s="93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</row>
    <row r="293" spans="1:25" ht="16.5" customHeight="1" x14ac:dyDescent="0.2">
      <c r="A293" s="436" t="s">
        <v>685</v>
      </c>
      <c r="B293" s="437" t="s">
        <v>356</v>
      </c>
      <c r="C293" s="444"/>
      <c r="D293" s="444"/>
      <c r="E293" s="444"/>
      <c r="F293" s="444"/>
      <c r="G293" s="439">
        <v>15</v>
      </c>
      <c r="H293" s="422">
        <f>H294+H300+H305+H323+H320</f>
        <v>522302492</v>
      </c>
      <c r="I293" s="422">
        <f>I294+I300+I305+I323+I320</f>
        <v>537502494</v>
      </c>
      <c r="J293" s="93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</row>
    <row r="294" spans="1:25" ht="16.5" customHeight="1" x14ac:dyDescent="0.2">
      <c r="A294" s="373" t="s">
        <v>686</v>
      </c>
      <c r="B294" s="43" t="s">
        <v>52</v>
      </c>
      <c r="C294" s="21"/>
      <c r="D294" s="21" t="s">
        <v>159</v>
      </c>
      <c r="E294" s="21"/>
      <c r="F294" s="21"/>
      <c r="G294" s="54"/>
      <c r="H294" s="29">
        <f>H295</f>
        <v>39140608</v>
      </c>
      <c r="I294" s="29">
        <f>I295</f>
        <v>39140608</v>
      </c>
      <c r="J294" s="93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</row>
    <row r="295" spans="1:25" ht="16.5" customHeight="1" x14ac:dyDescent="0.2">
      <c r="A295" s="373" t="s">
        <v>687</v>
      </c>
      <c r="B295" s="44"/>
      <c r="C295" s="21" t="s">
        <v>160</v>
      </c>
      <c r="D295" s="21"/>
      <c r="E295" s="21" t="s">
        <v>161</v>
      </c>
      <c r="F295" s="21"/>
      <c r="G295" s="54"/>
      <c r="H295" s="29">
        <f>H296+H297+H298+H299</f>
        <v>39140608</v>
      </c>
      <c r="I295" s="29">
        <f>I296+I297+I298+I299</f>
        <v>39140608</v>
      </c>
      <c r="J295" s="93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</row>
    <row r="296" spans="1:25" ht="16.5" customHeight="1" x14ac:dyDescent="0.2">
      <c r="A296" s="373" t="s">
        <v>688</v>
      </c>
      <c r="B296" s="128"/>
      <c r="C296" s="20"/>
      <c r="D296" s="20" t="s">
        <v>162</v>
      </c>
      <c r="E296" s="20" t="s">
        <v>163</v>
      </c>
      <c r="F296" s="20"/>
      <c r="G296" s="54"/>
      <c r="H296" s="27">
        <v>34195608</v>
      </c>
      <c r="I296" s="27">
        <v>34195608</v>
      </c>
      <c r="J296" s="93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</row>
    <row r="297" spans="1:25" ht="16.5" customHeight="1" x14ac:dyDescent="0.2">
      <c r="A297" s="373" t="s">
        <v>689</v>
      </c>
      <c r="B297" s="128"/>
      <c r="C297" s="20"/>
      <c r="D297" s="20" t="s">
        <v>232</v>
      </c>
      <c r="E297" s="20" t="s">
        <v>282</v>
      </c>
      <c r="F297" s="20"/>
      <c r="G297" s="54"/>
      <c r="H297" s="27">
        <v>2635000</v>
      </c>
      <c r="I297" s="27">
        <v>2635000</v>
      </c>
      <c r="J297" s="93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</row>
    <row r="298" spans="1:25" ht="16.5" customHeight="1" x14ac:dyDescent="0.2">
      <c r="A298" s="373" t="s">
        <v>690</v>
      </c>
      <c r="B298" s="44"/>
      <c r="C298" s="20"/>
      <c r="D298" s="20" t="s">
        <v>164</v>
      </c>
      <c r="E298" s="20" t="s">
        <v>165</v>
      </c>
      <c r="F298" s="20"/>
      <c r="G298" s="54"/>
      <c r="H298" s="27">
        <v>2160000</v>
      </c>
      <c r="I298" s="27">
        <v>2160000</v>
      </c>
      <c r="J298" s="93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</row>
    <row r="299" spans="1:25" ht="16.5" customHeight="1" x14ac:dyDescent="0.2">
      <c r="A299" s="373" t="s">
        <v>691</v>
      </c>
      <c r="B299" s="44"/>
      <c r="C299" s="20"/>
      <c r="D299" s="144" t="s">
        <v>234</v>
      </c>
      <c r="E299" s="20" t="s">
        <v>161</v>
      </c>
      <c r="F299" s="20"/>
      <c r="G299" s="54"/>
      <c r="H299" s="27">
        <v>150000</v>
      </c>
      <c r="I299" s="27">
        <v>150000</v>
      </c>
      <c r="J299" s="93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</row>
    <row r="300" spans="1:25" ht="16.5" customHeight="1" x14ac:dyDescent="0.2">
      <c r="A300" s="373" t="s">
        <v>692</v>
      </c>
      <c r="B300" s="43" t="s">
        <v>54</v>
      </c>
      <c r="C300" s="21"/>
      <c r="D300" s="21" t="s">
        <v>172</v>
      </c>
      <c r="E300" s="198"/>
      <c r="F300" s="198"/>
      <c r="G300" s="54"/>
      <c r="H300" s="29">
        <f>H301+H302+H303+H304</f>
        <v>7685000</v>
      </c>
      <c r="I300" s="29">
        <f>I301+I302+I303+I304</f>
        <v>7685000</v>
      </c>
      <c r="J300" s="93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</row>
    <row r="301" spans="1:25" ht="16.5" customHeight="1" x14ac:dyDescent="0.2">
      <c r="A301" s="373" t="s">
        <v>693</v>
      </c>
      <c r="B301" s="44"/>
      <c r="C301" s="20"/>
      <c r="D301" s="20"/>
      <c r="E301" s="197" t="s">
        <v>173</v>
      </c>
      <c r="F301" s="20"/>
      <c r="G301" s="54"/>
      <c r="H301" s="27">
        <v>7100000</v>
      </c>
      <c r="I301" s="27">
        <v>7100000</v>
      </c>
      <c r="J301" s="93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</row>
    <row r="302" spans="1:25" ht="16.5" customHeight="1" x14ac:dyDescent="0.2">
      <c r="A302" s="373" t="s">
        <v>694</v>
      </c>
      <c r="B302" s="44"/>
      <c r="C302" s="20"/>
      <c r="D302" s="20"/>
      <c r="E302" s="197" t="s">
        <v>174</v>
      </c>
      <c r="F302" s="20"/>
      <c r="G302" s="54"/>
      <c r="H302" s="27">
        <v>282000</v>
      </c>
      <c r="I302" s="27">
        <v>282000</v>
      </c>
      <c r="J302" s="93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</row>
    <row r="303" spans="1:25" ht="16.5" customHeight="1" x14ac:dyDescent="0.2">
      <c r="A303" s="373" t="s">
        <v>695</v>
      </c>
      <c r="B303" s="44"/>
      <c r="C303" s="20"/>
      <c r="D303" s="20"/>
      <c r="E303" s="197" t="s">
        <v>175</v>
      </c>
      <c r="F303" s="20"/>
      <c r="G303" s="54"/>
      <c r="H303" s="27">
        <v>303000</v>
      </c>
      <c r="I303" s="27">
        <v>303000</v>
      </c>
      <c r="J303" s="93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</row>
    <row r="304" spans="1:25" ht="16.5" customHeight="1" x14ac:dyDescent="0.2">
      <c r="A304" s="373" t="s">
        <v>696</v>
      </c>
      <c r="B304" s="44"/>
      <c r="C304" s="20"/>
      <c r="D304" s="20"/>
      <c r="E304" s="20" t="s">
        <v>249</v>
      </c>
      <c r="F304" s="20"/>
      <c r="G304" s="54"/>
      <c r="H304" s="27"/>
      <c r="I304" s="27"/>
      <c r="J304" s="93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</row>
    <row r="305" spans="1:25" ht="16.5" customHeight="1" x14ac:dyDescent="0.2">
      <c r="A305" s="373" t="s">
        <v>697</v>
      </c>
      <c r="B305" s="43" t="s">
        <v>56</v>
      </c>
      <c r="C305" s="21"/>
      <c r="D305" s="21" t="s">
        <v>57</v>
      </c>
      <c r="E305" s="21"/>
      <c r="F305" s="21"/>
      <c r="G305" s="54"/>
      <c r="H305" s="29">
        <f>H306+H308+H316</f>
        <v>37663000</v>
      </c>
      <c r="I305" s="29">
        <f>I306+I308+I316</f>
        <v>52863002</v>
      </c>
      <c r="J305" s="93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</row>
    <row r="306" spans="1:25" ht="16.5" customHeight="1" x14ac:dyDescent="0.2">
      <c r="A306" s="373" t="s">
        <v>698</v>
      </c>
      <c r="B306" s="199"/>
      <c r="C306" s="21" t="s">
        <v>176</v>
      </c>
      <c r="D306" s="197"/>
      <c r="E306" s="21" t="s">
        <v>177</v>
      </c>
      <c r="F306" s="236"/>
      <c r="G306" s="54"/>
      <c r="H306" s="29">
        <v>2000000</v>
      </c>
      <c r="I306" s="29">
        <v>2000000</v>
      </c>
      <c r="J306" s="93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</row>
    <row r="307" spans="1:25" ht="16.5" customHeight="1" x14ac:dyDescent="0.2">
      <c r="A307" s="373" t="s">
        <v>699</v>
      </c>
      <c r="B307" s="44"/>
      <c r="C307" s="20"/>
      <c r="D307" s="20" t="s">
        <v>180</v>
      </c>
      <c r="E307" s="20" t="s">
        <v>181</v>
      </c>
      <c r="F307" s="20"/>
      <c r="G307" s="54"/>
      <c r="H307" s="27">
        <v>2000000</v>
      </c>
      <c r="I307" s="27">
        <v>2000000</v>
      </c>
      <c r="J307" s="93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</row>
    <row r="308" spans="1:25" ht="16.5" customHeight="1" x14ac:dyDescent="0.2">
      <c r="A308" s="373" t="s">
        <v>700</v>
      </c>
      <c r="B308" s="199"/>
      <c r="C308" s="21" t="s">
        <v>192</v>
      </c>
      <c r="D308" s="197"/>
      <c r="E308" s="21" t="s">
        <v>193</v>
      </c>
      <c r="F308" s="197"/>
      <c r="G308" s="54"/>
      <c r="H308" s="29">
        <f>H309+H312+H313+H314+H315</f>
        <v>20800000</v>
      </c>
      <c r="I308" s="29">
        <f>I309+I312+I313+I314+I315</f>
        <v>26000002</v>
      </c>
      <c r="J308" s="93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</row>
    <row r="309" spans="1:25" ht="16.5" customHeight="1" x14ac:dyDescent="0.2">
      <c r="A309" s="373" t="s">
        <v>701</v>
      </c>
      <c r="B309" s="44"/>
      <c r="C309" s="20"/>
      <c r="D309" s="20" t="s">
        <v>194</v>
      </c>
      <c r="E309" s="20" t="s">
        <v>195</v>
      </c>
      <c r="F309" s="20"/>
      <c r="G309" s="54"/>
      <c r="H309" s="29">
        <v>1000000</v>
      </c>
      <c r="I309" s="29">
        <v>1000000</v>
      </c>
      <c r="J309" s="93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</row>
    <row r="310" spans="1:25" ht="16.5" customHeight="1" x14ac:dyDescent="0.2">
      <c r="A310" s="373" t="s">
        <v>702</v>
      </c>
      <c r="B310" s="44"/>
      <c r="C310" s="20"/>
      <c r="D310" s="20"/>
      <c r="E310" s="20"/>
      <c r="F310" s="197" t="s">
        <v>196</v>
      </c>
      <c r="G310" s="54"/>
      <c r="H310" s="27">
        <v>500000</v>
      </c>
      <c r="I310" s="27">
        <v>500000</v>
      </c>
      <c r="J310" s="93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</row>
    <row r="311" spans="1:25" ht="16.5" customHeight="1" x14ac:dyDescent="0.2">
      <c r="A311" s="373" t="s">
        <v>703</v>
      </c>
      <c r="B311" s="44"/>
      <c r="C311" s="20"/>
      <c r="D311" s="20"/>
      <c r="E311" s="20"/>
      <c r="F311" s="197" t="s">
        <v>198</v>
      </c>
      <c r="G311" s="54"/>
      <c r="H311" s="27">
        <v>500000</v>
      </c>
      <c r="I311" s="27">
        <v>500000</v>
      </c>
      <c r="J311" s="93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</row>
    <row r="312" spans="1:25" ht="16.5" customHeight="1" x14ac:dyDescent="0.2">
      <c r="A312" s="373" t="s">
        <v>704</v>
      </c>
      <c r="B312" s="44"/>
      <c r="C312" s="20"/>
      <c r="D312" s="20" t="s">
        <v>199</v>
      </c>
      <c r="E312" s="20" t="s">
        <v>200</v>
      </c>
      <c r="F312" s="20"/>
      <c r="G312" s="54"/>
      <c r="H312" s="27">
        <v>20000</v>
      </c>
      <c r="I312" s="27">
        <v>20000</v>
      </c>
      <c r="J312" s="93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</row>
    <row r="313" spans="1:25" ht="16.5" customHeight="1" x14ac:dyDescent="0.2">
      <c r="A313" s="373" t="s">
        <v>705</v>
      </c>
      <c r="B313" s="44"/>
      <c r="C313" s="20"/>
      <c r="D313" s="20" t="s">
        <v>201</v>
      </c>
      <c r="E313" s="20" t="s">
        <v>202</v>
      </c>
      <c r="F313" s="20"/>
      <c r="G313" s="54"/>
      <c r="H313" s="27">
        <v>1000000</v>
      </c>
      <c r="I313" s="27">
        <v>1000000</v>
      </c>
      <c r="J313" s="93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</row>
    <row r="314" spans="1:25" ht="16.5" customHeight="1" x14ac:dyDescent="0.2">
      <c r="A314" s="373" t="s">
        <v>706</v>
      </c>
      <c r="B314" s="44"/>
      <c r="C314" s="20"/>
      <c r="D314" s="20" t="s">
        <v>274</v>
      </c>
      <c r="E314" s="20" t="s">
        <v>286</v>
      </c>
      <c r="F314" s="20"/>
      <c r="G314" s="54"/>
      <c r="H314" s="27">
        <v>2280000</v>
      </c>
      <c r="I314" s="27">
        <v>2280000</v>
      </c>
      <c r="J314" s="93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</row>
    <row r="315" spans="1:25" ht="16.5" customHeight="1" x14ac:dyDescent="0.2">
      <c r="A315" s="373" t="s">
        <v>707</v>
      </c>
      <c r="B315" s="44"/>
      <c r="C315" s="20"/>
      <c r="D315" s="20" t="s">
        <v>203</v>
      </c>
      <c r="E315" s="20" t="s">
        <v>204</v>
      </c>
      <c r="F315" s="20"/>
      <c r="G315" s="54"/>
      <c r="H315" s="27">
        <v>16500000</v>
      </c>
      <c r="I315" s="27">
        <v>21700002</v>
      </c>
      <c r="J315" s="93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</row>
    <row r="316" spans="1:25" ht="16.5" customHeight="1" x14ac:dyDescent="0.25">
      <c r="A316" s="373" t="s">
        <v>708</v>
      </c>
      <c r="B316" s="199"/>
      <c r="C316" s="21" t="s">
        <v>212</v>
      </c>
      <c r="D316" s="30"/>
      <c r="E316" s="200" t="s">
        <v>213</v>
      </c>
      <c r="F316" s="30"/>
      <c r="G316" s="230"/>
      <c r="H316" s="29">
        <f>H317+H318+H319</f>
        <v>14863000</v>
      </c>
      <c r="I316" s="29">
        <f>I317+I318+I319</f>
        <v>24863000</v>
      </c>
      <c r="J316" s="93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</row>
    <row r="317" spans="1:25" ht="16.5" customHeight="1" x14ac:dyDescent="0.2">
      <c r="A317" s="373" t="s">
        <v>709</v>
      </c>
      <c r="B317" s="44"/>
      <c r="C317" s="20"/>
      <c r="D317" s="20" t="s">
        <v>214</v>
      </c>
      <c r="E317" s="20" t="s">
        <v>215</v>
      </c>
      <c r="F317" s="20"/>
      <c r="G317" s="54"/>
      <c r="H317" s="27">
        <v>4212000</v>
      </c>
      <c r="I317" s="27">
        <v>4212000</v>
      </c>
      <c r="J317" s="93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</row>
    <row r="318" spans="1:25" ht="16.5" customHeight="1" x14ac:dyDescent="0.2">
      <c r="A318" s="373" t="s">
        <v>710</v>
      </c>
      <c r="B318" s="44"/>
      <c r="C318" s="20"/>
      <c r="D318" s="20" t="s">
        <v>226</v>
      </c>
      <c r="E318" s="20" t="s">
        <v>227</v>
      </c>
      <c r="F318" s="20"/>
      <c r="G318" s="54"/>
      <c r="H318" s="27">
        <v>9901000</v>
      </c>
      <c r="I318" s="27">
        <v>19901000</v>
      </c>
      <c r="J318" s="93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</row>
    <row r="319" spans="1:25" ht="16.5" customHeight="1" x14ac:dyDescent="0.2">
      <c r="A319" s="373" t="s">
        <v>711</v>
      </c>
      <c r="B319" s="44"/>
      <c r="C319" s="20"/>
      <c r="D319" s="20" t="s">
        <v>250</v>
      </c>
      <c r="E319" s="20" t="s">
        <v>251</v>
      </c>
      <c r="F319" s="20"/>
      <c r="G319" s="54"/>
      <c r="H319" s="27">
        <v>750000</v>
      </c>
      <c r="I319" s="27">
        <v>750000</v>
      </c>
      <c r="J319" s="93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</row>
    <row r="320" spans="1:25" ht="16.5" customHeight="1" x14ac:dyDescent="0.2">
      <c r="A320" s="373" t="s">
        <v>712</v>
      </c>
      <c r="B320" s="332" t="s">
        <v>63</v>
      </c>
      <c r="C320" s="314"/>
      <c r="D320" s="333" t="s">
        <v>64</v>
      </c>
      <c r="E320" s="314"/>
      <c r="F320" s="20"/>
      <c r="G320" s="54"/>
      <c r="H320" s="29">
        <f>H321+H322</f>
        <v>0</v>
      </c>
      <c r="I320" s="29">
        <f>I321+I322</f>
        <v>0</v>
      </c>
      <c r="J320" s="93"/>
      <c r="K320" s="250"/>
      <c r="L320" s="250"/>
      <c r="M320" s="250"/>
      <c r="N320" s="250"/>
      <c r="O320" s="123"/>
      <c r="P320" s="37"/>
      <c r="Q320" s="37"/>
      <c r="R320" s="37"/>
      <c r="S320" s="37"/>
      <c r="T320" s="37"/>
      <c r="U320" s="37"/>
      <c r="V320" s="37"/>
      <c r="W320" s="37"/>
      <c r="X320" s="37"/>
      <c r="Y320" s="37"/>
    </row>
    <row r="321" spans="1:25" ht="16.5" customHeight="1" x14ac:dyDescent="0.2">
      <c r="A321" s="373" t="s">
        <v>713</v>
      </c>
      <c r="B321" s="332"/>
      <c r="C321" s="208" t="s">
        <v>247</v>
      </c>
      <c r="D321" s="208"/>
      <c r="E321" s="208" t="s">
        <v>252</v>
      </c>
      <c r="F321" s="208"/>
      <c r="G321" s="54"/>
      <c r="H321" s="27"/>
      <c r="I321" s="27"/>
      <c r="J321" s="93"/>
      <c r="K321" s="250"/>
      <c r="L321" s="250"/>
      <c r="M321" s="250"/>
      <c r="N321" s="250"/>
      <c r="O321" s="123"/>
      <c r="P321" s="37"/>
      <c r="Q321" s="37"/>
      <c r="R321" s="37"/>
      <c r="S321" s="37"/>
      <c r="T321" s="37"/>
      <c r="U321" s="37"/>
      <c r="V321" s="37"/>
      <c r="W321" s="37"/>
      <c r="X321" s="37"/>
      <c r="Y321" s="37"/>
    </row>
    <row r="322" spans="1:25" ht="16.5" customHeight="1" x14ac:dyDescent="0.2">
      <c r="A322" s="373" t="s">
        <v>714</v>
      </c>
      <c r="B322" s="44"/>
      <c r="C322" s="314" t="s">
        <v>230</v>
      </c>
      <c r="D322" s="314"/>
      <c r="E322" s="314" t="s">
        <v>231</v>
      </c>
      <c r="F322" s="314"/>
      <c r="G322" s="54"/>
      <c r="H322" s="27"/>
      <c r="I322" s="27"/>
      <c r="J322" s="93"/>
      <c r="K322" s="250"/>
      <c r="L322" s="250"/>
      <c r="M322" s="250"/>
      <c r="N322" s="250"/>
      <c r="O322" s="123"/>
      <c r="P322" s="37"/>
      <c r="Q322" s="37"/>
      <c r="R322" s="37"/>
      <c r="S322" s="37"/>
      <c r="T322" s="37"/>
      <c r="U322" s="37"/>
      <c r="V322" s="37"/>
      <c r="W322" s="37"/>
      <c r="X322" s="37"/>
      <c r="Y322" s="37"/>
    </row>
    <row r="323" spans="1:25" s="211" customFormat="1" ht="16.5" customHeight="1" x14ac:dyDescent="0.2">
      <c r="A323" s="373" t="s">
        <v>715</v>
      </c>
      <c r="B323" s="285" t="s">
        <v>65</v>
      </c>
      <c r="C323" s="286"/>
      <c r="D323" s="287" t="s">
        <v>66</v>
      </c>
      <c r="E323" s="286"/>
      <c r="F323" s="286"/>
      <c r="G323" s="210"/>
      <c r="H323" s="32">
        <f>H324+H325</f>
        <v>437813884</v>
      </c>
      <c r="I323" s="32">
        <f>I324+I325</f>
        <v>437813884</v>
      </c>
      <c r="J323" s="172"/>
      <c r="K323" s="205"/>
      <c r="L323" s="205"/>
      <c r="M323" s="205"/>
      <c r="N323" s="275"/>
      <c r="O323" s="275"/>
      <c r="P323" s="173"/>
      <c r="Q323" s="173"/>
      <c r="R323" s="173"/>
      <c r="S323" s="173"/>
      <c r="T323" s="173"/>
      <c r="U323" s="173"/>
      <c r="V323" s="173"/>
      <c r="W323" s="173"/>
      <c r="X323" s="173"/>
      <c r="Y323" s="173"/>
    </row>
    <row r="324" spans="1:25" s="211" customFormat="1" ht="16.5" customHeight="1" x14ac:dyDescent="0.2">
      <c r="A324" s="373" t="s">
        <v>716</v>
      </c>
      <c r="B324" s="288"/>
      <c r="C324" s="286" t="s">
        <v>236</v>
      </c>
      <c r="D324" s="286"/>
      <c r="E324" s="286" t="s">
        <v>287</v>
      </c>
      <c r="F324" s="286"/>
      <c r="G324" s="210"/>
      <c r="H324" s="245">
        <v>437813884</v>
      </c>
      <c r="I324" s="245">
        <v>437813884</v>
      </c>
      <c r="J324" s="172"/>
      <c r="K324" s="250"/>
      <c r="L324" s="250"/>
      <c r="M324" s="250"/>
      <c r="N324" s="250"/>
      <c r="O324" s="123"/>
      <c r="P324" s="173"/>
      <c r="Q324" s="173"/>
      <c r="R324" s="173"/>
      <c r="S324" s="173"/>
      <c r="T324" s="173"/>
      <c r="U324" s="173"/>
      <c r="V324" s="173"/>
      <c r="W324" s="173"/>
      <c r="X324" s="173"/>
      <c r="Y324" s="173"/>
    </row>
    <row r="325" spans="1:25" s="211" customFormat="1" ht="16.5" customHeight="1" x14ac:dyDescent="0.2">
      <c r="A325" s="373" t="s">
        <v>717</v>
      </c>
      <c r="B325" s="288"/>
      <c r="C325" s="286" t="s">
        <v>238</v>
      </c>
      <c r="D325" s="286"/>
      <c r="E325" s="286" t="s">
        <v>239</v>
      </c>
      <c r="F325" s="286"/>
      <c r="G325" s="210"/>
      <c r="H325" s="245"/>
      <c r="I325" s="245"/>
      <c r="J325" s="172"/>
      <c r="K325" s="250"/>
      <c r="L325" s="250"/>
      <c r="M325" s="250"/>
      <c r="N325" s="250"/>
      <c r="O325" s="123"/>
      <c r="P325" s="173"/>
      <c r="Q325" s="173"/>
      <c r="R325" s="173"/>
      <c r="S325" s="173"/>
      <c r="T325" s="173"/>
      <c r="U325" s="173"/>
      <c r="V325" s="173"/>
      <c r="W325" s="173"/>
      <c r="X325" s="173"/>
      <c r="Y325" s="173"/>
    </row>
    <row r="326" spans="1:25" s="211" customFormat="1" ht="16.5" customHeight="1" x14ac:dyDescent="0.2">
      <c r="A326" s="373" t="s">
        <v>718</v>
      </c>
      <c r="B326" s="226"/>
      <c r="C326" s="208"/>
      <c r="D326" s="208"/>
      <c r="E326" s="208"/>
      <c r="F326" s="208"/>
      <c r="G326" s="210"/>
      <c r="H326" s="245"/>
      <c r="I326" s="245"/>
      <c r="J326" s="172"/>
      <c r="K326" s="275"/>
      <c r="L326" s="275"/>
      <c r="M326" s="275"/>
      <c r="N326" s="275"/>
      <c r="O326" s="275"/>
      <c r="P326" s="173"/>
      <c r="Q326" s="173"/>
      <c r="R326" s="173"/>
      <c r="S326" s="173"/>
      <c r="T326" s="173"/>
      <c r="U326" s="173"/>
      <c r="V326" s="173"/>
      <c r="W326" s="173"/>
      <c r="X326" s="173"/>
      <c r="Y326" s="173"/>
    </row>
    <row r="327" spans="1:25" ht="15.75" customHeight="1" x14ac:dyDescent="0.2">
      <c r="A327" s="436" t="s">
        <v>719</v>
      </c>
      <c r="B327" s="413" t="s">
        <v>935</v>
      </c>
      <c r="C327" s="438"/>
      <c r="D327" s="438"/>
      <c r="E327" s="438"/>
      <c r="F327" s="438"/>
      <c r="G327" s="439">
        <v>2</v>
      </c>
      <c r="H327" s="422">
        <f>H328+H333+H337</f>
        <v>7225000</v>
      </c>
      <c r="I327" s="422">
        <f>I328+I333+I337</f>
        <v>7225000</v>
      </c>
      <c r="J327" s="93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</row>
    <row r="328" spans="1:25" ht="15.75" customHeight="1" x14ac:dyDescent="0.2">
      <c r="A328" s="373" t="s">
        <v>720</v>
      </c>
      <c r="B328" s="43" t="s">
        <v>52</v>
      </c>
      <c r="C328" s="21"/>
      <c r="D328" s="21" t="s">
        <v>159</v>
      </c>
      <c r="E328" s="21"/>
      <c r="F328" s="21"/>
      <c r="G328" s="54"/>
      <c r="H328" s="29">
        <f>H329</f>
        <v>5228000</v>
      </c>
      <c r="I328" s="29">
        <f>I329</f>
        <v>5228000</v>
      </c>
      <c r="J328" s="93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 ht="15.75" customHeight="1" x14ac:dyDescent="0.2">
      <c r="A329" s="373" t="s">
        <v>721</v>
      </c>
      <c r="B329" s="44"/>
      <c r="C329" s="21" t="s">
        <v>160</v>
      </c>
      <c r="D329" s="21"/>
      <c r="E329" s="21" t="s">
        <v>161</v>
      </c>
      <c r="F329" s="21"/>
      <c r="G329" s="54"/>
      <c r="H329" s="29">
        <f>SUM(H330:H332)</f>
        <v>5228000</v>
      </c>
      <c r="I329" s="29">
        <f>SUM(I330:I332)</f>
        <v>5228000</v>
      </c>
      <c r="J329" s="93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</row>
    <row r="330" spans="1:25" ht="15.75" customHeight="1" x14ac:dyDescent="0.2">
      <c r="A330" s="373" t="s">
        <v>722</v>
      </c>
      <c r="B330" s="128"/>
      <c r="C330" s="20"/>
      <c r="D330" s="20" t="s">
        <v>162</v>
      </c>
      <c r="E330" s="20" t="s">
        <v>163</v>
      </c>
      <c r="F330" s="20"/>
      <c r="G330" s="54"/>
      <c r="H330" s="27">
        <v>4560000</v>
      </c>
      <c r="I330" s="27">
        <v>4560000</v>
      </c>
      <c r="J330" s="93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 ht="15.75" customHeight="1" x14ac:dyDescent="0.2">
      <c r="A331" s="373" t="s">
        <v>723</v>
      </c>
      <c r="B331" s="128"/>
      <c r="C331" s="20"/>
      <c r="D331" s="20" t="s">
        <v>232</v>
      </c>
      <c r="E331" s="20" t="s">
        <v>282</v>
      </c>
      <c r="F331" s="20"/>
      <c r="G331" s="54"/>
      <c r="H331" s="27">
        <v>380000</v>
      </c>
      <c r="I331" s="27">
        <v>380000</v>
      </c>
      <c r="J331" s="93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</row>
    <row r="332" spans="1:25" ht="15.75" customHeight="1" x14ac:dyDescent="0.2">
      <c r="A332" s="373" t="s">
        <v>724</v>
      </c>
      <c r="B332" s="44"/>
      <c r="C332" s="20"/>
      <c r="D332" s="20" t="s">
        <v>164</v>
      </c>
      <c r="E332" s="20" t="s">
        <v>165</v>
      </c>
      <c r="F332" s="20"/>
      <c r="G332" s="54"/>
      <c r="H332" s="27">
        <v>288000</v>
      </c>
      <c r="I332" s="27">
        <v>288000</v>
      </c>
      <c r="J332" s="93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</row>
    <row r="333" spans="1:25" ht="15.75" customHeight="1" x14ac:dyDescent="0.2">
      <c r="A333" s="373" t="s">
        <v>725</v>
      </c>
      <c r="B333" s="43" t="s">
        <v>54</v>
      </c>
      <c r="C333" s="21"/>
      <c r="D333" s="21" t="s">
        <v>172</v>
      </c>
      <c r="E333" s="198"/>
      <c r="F333" s="198"/>
      <c r="G333" s="54"/>
      <c r="H333" s="29">
        <f>SUM(H334:H336)</f>
        <v>905000</v>
      </c>
      <c r="I333" s="29">
        <f>SUM(I334:I336)</f>
        <v>905000</v>
      </c>
      <c r="J333" s="93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</row>
    <row r="334" spans="1:25" ht="15.75" customHeight="1" x14ac:dyDescent="0.2">
      <c r="A334" s="373" t="s">
        <v>726</v>
      </c>
      <c r="B334" s="44"/>
      <c r="C334" s="20"/>
      <c r="D334" s="20"/>
      <c r="E334" s="197" t="s">
        <v>173</v>
      </c>
      <c r="F334" s="20"/>
      <c r="G334" s="54"/>
      <c r="H334" s="27">
        <v>870000</v>
      </c>
      <c r="I334" s="27">
        <v>870000</v>
      </c>
      <c r="J334" s="93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</row>
    <row r="335" spans="1:25" ht="15.75" customHeight="1" x14ac:dyDescent="0.2">
      <c r="A335" s="373" t="s">
        <v>727</v>
      </c>
      <c r="B335" s="44"/>
      <c r="C335" s="20"/>
      <c r="D335" s="20"/>
      <c r="E335" s="197" t="s">
        <v>174</v>
      </c>
      <c r="F335" s="20"/>
      <c r="G335" s="54"/>
      <c r="H335" s="27">
        <v>17000</v>
      </c>
      <c r="I335" s="27">
        <v>17000</v>
      </c>
      <c r="J335" s="93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 ht="15.75" customHeight="1" x14ac:dyDescent="0.2">
      <c r="A336" s="373" t="s">
        <v>728</v>
      </c>
      <c r="B336" s="44"/>
      <c r="C336" s="20"/>
      <c r="D336" s="20"/>
      <c r="E336" s="197" t="s">
        <v>175</v>
      </c>
      <c r="F336" s="20"/>
      <c r="G336" s="54"/>
      <c r="H336" s="27">
        <v>18000</v>
      </c>
      <c r="I336" s="27">
        <v>18000</v>
      </c>
      <c r="J336" s="93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</row>
    <row r="337" spans="1:25" ht="15.75" customHeight="1" x14ac:dyDescent="0.2">
      <c r="A337" s="373" t="s">
        <v>729</v>
      </c>
      <c r="B337" s="43" t="s">
        <v>56</v>
      </c>
      <c r="C337" s="21"/>
      <c r="D337" s="21" t="s">
        <v>57</v>
      </c>
      <c r="E337" s="21"/>
      <c r="F337" s="21"/>
      <c r="G337" s="54"/>
      <c r="H337" s="29">
        <f>H338+H340+H347</f>
        <v>1092000</v>
      </c>
      <c r="I337" s="29">
        <f>I338+I340+I347</f>
        <v>1092000</v>
      </c>
      <c r="J337" s="93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 ht="15.75" customHeight="1" x14ac:dyDescent="0.25">
      <c r="A338" s="373" t="s">
        <v>730</v>
      </c>
      <c r="B338" s="199"/>
      <c r="C338" s="21" t="s">
        <v>176</v>
      </c>
      <c r="D338" s="30"/>
      <c r="E338" s="200" t="s">
        <v>177</v>
      </c>
      <c r="F338" s="201"/>
      <c r="G338" s="230"/>
      <c r="H338" s="29">
        <f>H339</f>
        <v>10000</v>
      </c>
      <c r="I338" s="29">
        <f>I339</f>
        <v>10000</v>
      </c>
      <c r="J338" s="93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</row>
    <row r="339" spans="1:25" ht="15.75" customHeight="1" x14ac:dyDescent="0.2">
      <c r="A339" s="373" t="s">
        <v>731</v>
      </c>
      <c r="B339" s="44"/>
      <c r="C339" s="20"/>
      <c r="D339" s="20" t="s">
        <v>180</v>
      </c>
      <c r="E339" s="20" t="s">
        <v>181</v>
      </c>
      <c r="F339" s="20"/>
      <c r="G339" s="54"/>
      <c r="H339" s="27">
        <v>10000</v>
      </c>
      <c r="I339" s="27">
        <v>10000</v>
      </c>
      <c r="J339" s="93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 ht="15.75" customHeight="1" x14ac:dyDescent="0.25">
      <c r="A340" s="373" t="s">
        <v>732</v>
      </c>
      <c r="B340" s="199"/>
      <c r="C340" s="21" t="s">
        <v>192</v>
      </c>
      <c r="D340" s="30"/>
      <c r="E340" s="200" t="s">
        <v>193</v>
      </c>
      <c r="F340" s="30"/>
      <c r="G340" s="230"/>
      <c r="H340" s="29">
        <f>H341+H345</f>
        <v>850000</v>
      </c>
      <c r="I340" s="29">
        <f>I341+I345</f>
        <v>850000</v>
      </c>
      <c r="J340" s="93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</row>
    <row r="341" spans="1:25" ht="15.75" customHeight="1" x14ac:dyDescent="0.2">
      <c r="A341" s="373" t="s">
        <v>733</v>
      </c>
      <c r="B341" s="44"/>
      <c r="C341" s="20"/>
      <c r="D341" s="20" t="s">
        <v>194</v>
      </c>
      <c r="E341" s="20" t="s">
        <v>195</v>
      </c>
      <c r="F341" s="20"/>
      <c r="G341" s="54"/>
      <c r="H341" s="27">
        <f>H342+H343+H344</f>
        <v>750000</v>
      </c>
      <c r="I341" s="27">
        <f>I342+I343+I344</f>
        <v>750000</v>
      </c>
      <c r="J341" s="93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</row>
    <row r="342" spans="1:25" ht="15.75" customHeight="1" x14ac:dyDescent="0.2">
      <c r="A342" s="373" t="s">
        <v>734</v>
      </c>
      <c r="B342" s="44"/>
      <c r="C342" s="20"/>
      <c r="D342" s="20"/>
      <c r="E342" s="20"/>
      <c r="F342" s="197" t="s">
        <v>196</v>
      </c>
      <c r="G342" s="54"/>
      <c r="H342" s="27">
        <v>150000</v>
      </c>
      <c r="I342" s="27">
        <v>150000</v>
      </c>
      <c r="J342" s="93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</row>
    <row r="343" spans="1:25" ht="15.75" customHeight="1" x14ac:dyDescent="0.2">
      <c r="A343" s="373" t="s">
        <v>735</v>
      </c>
      <c r="B343" s="44"/>
      <c r="C343" s="20"/>
      <c r="D343" s="20"/>
      <c r="E343" s="20"/>
      <c r="F343" s="197" t="s">
        <v>197</v>
      </c>
      <c r="G343" s="54"/>
      <c r="H343" s="27">
        <v>500000</v>
      </c>
      <c r="I343" s="27">
        <v>500000</v>
      </c>
      <c r="J343" s="93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</row>
    <row r="344" spans="1:25" ht="15.75" customHeight="1" x14ac:dyDescent="0.2">
      <c r="A344" s="373" t="s">
        <v>736</v>
      </c>
      <c r="B344" s="44"/>
      <c r="C344" s="20"/>
      <c r="D344" s="20"/>
      <c r="E344" s="20"/>
      <c r="F344" s="197" t="s">
        <v>198</v>
      </c>
      <c r="G344" s="54"/>
      <c r="H344" s="27">
        <v>100000</v>
      </c>
      <c r="I344" s="27">
        <v>100000</v>
      </c>
      <c r="J344" s="93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</row>
    <row r="345" spans="1:25" ht="15.75" customHeight="1" x14ac:dyDescent="0.2">
      <c r="A345" s="373" t="s">
        <v>737</v>
      </c>
      <c r="B345" s="44"/>
      <c r="C345" s="20"/>
      <c r="D345" s="20" t="s">
        <v>203</v>
      </c>
      <c r="E345" s="20" t="s">
        <v>204</v>
      </c>
      <c r="F345" s="20"/>
      <c r="G345" s="54"/>
      <c r="H345" s="27">
        <v>100000</v>
      </c>
      <c r="I345" s="27">
        <v>100000</v>
      </c>
      <c r="J345" s="93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</row>
    <row r="346" spans="1:25" ht="15.75" customHeight="1" x14ac:dyDescent="0.2">
      <c r="A346" s="373" t="s">
        <v>738</v>
      </c>
      <c r="B346" s="44"/>
      <c r="C346" s="20"/>
      <c r="D346" s="20"/>
      <c r="E346" s="20"/>
      <c r="F346" s="197" t="s">
        <v>205</v>
      </c>
      <c r="G346" s="54"/>
      <c r="H346" s="27">
        <v>100000</v>
      </c>
      <c r="I346" s="27">
        <v>100000</v>
      </c>
      <c r="J346" s="93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</row>
    <row r="347" spans="1:25" ht="15.75" customHeight="1" x14ac:dyDescent="0.25">
      <c r="A347" s="373" t="s">
        <v>739</v>
      </c>
      <c r="B347" s="199"/>
      <c r="C347" s="21" t="s">
        <v>212</v>
      </c>
      <c r="D347" s="30"/>
      <c r="E347" s="200" t="s">
        <v>213</v>
      </c>
      <c r="F347" s="30"/>
      <c r="G347" s="230"/>
      <c r="H347" s="29">
        <f>H348</f>
        <v>232000</v>
      </c>
      <c r="I347" s="29">
        <f>I348</f>
        <v>232000</v>
      </c>
      <c r="J347" s="93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</row>
    <row r="348" spans="1:25" ht="15.75" customHeight="1" x14ac:dyDescent="0.2">
      <c r="A348" s="373" t="s">
        <v>740</v>
      </c>
      <c r="B348" s="44"/>
      <c r="C348" s="20"/>
      <c r="D348" s="20" t="s">
        <v>214</v>
      </c>
      <c r="E348" s="20" t="s">
        <v>215</v>
      </c>
      <c r="F348" s="20"/>
      <c r="G348" s="54"/>
      <c r="H348" s="27">
        <v>232000</v>
      </c>
      <c r="I348" s="27">
        <v>232000</v>
      </c>
      <c r="J348" s="93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</row>
    <row r="349" spans="1:25" ht="15.75" customHeight="1" x14ac:dyDescent="0.2">
      <c r="A349" s="373" t="s">
        <v>741</v>
      </c>
      <c r="B349" s="44"/>
      <c r="C349" s="20"/>
      <c r="D349" s="20"/>
      <c r="E349" s="20"/>
      <c r="F349" s="20"/>
      <c r="G349" s="54"/>
      <c r="H349" s="27"/>
      <c r="I349" s="27"/>
      <c r="J349" s="93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</row>
    <row r="350" spans="1:25" ht="15.75" customHeight="1" x14ac:dyDescent="0.2">
      <c r="A350" s="436" t="s">
        <v>742</v>
      </c>
      <c r="B350" s="413" t="s">
        <v>936</v>
      </c>
      <c r="C350" s="438"/>
      <c r="D350" s="438"/>
      <c r="E350" s="438"/>
      <c r="F350" s="438"/>
      <c r="G350" s="439"/>
      <c r="H350" s="422">
        <f>H351</f>
        <v>7400000</v>
      </c>
      <c r="I350" s="422">
        <f>I351</f>
        <v>7400000</v>
      </c>
      <c r="J350" s="93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</row>
    <row r="351" spans="1:25" ht="15.75" customHeight="1" x14ac:dyDescent="0.2">
      <c r="A351" s="373" t="s">
        <v>743</v>
      </c>
      <c r="B351" s="387" t="s">
        <v>937</v>
      </c>
      <c r="C351" s="21"/>
      <c r="D351" s="21" t="s">
        <v>57</v>
      </c>
      <c r="E351" s="21"/>
      <c r="F351" s="21"/>
      <c r="G351" s="54"/>
      <c r="H351" s="29">
        <f>H352+H354+H356+H358</f>
        <v>7400000</v>
      </c>
      <c r="I351" s="29">
        <f>I352+I354+I356+I358</f>
        <v>7400000</v>
      </c>
      <c r="J351" s="93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</row>
    <row r="352" spans="1:25" ht="15.75" customHeight="1" x14ac:dyDescent="0.25">
      <c r="A352" s="373" t="s">
        <v>744</v>
      </c>
      <c r="B352" s="199"/>
      <c r="C352" s="21" t="s">
        <v>176</v>
      </c>
      <c r="D352" s="30"/>
      <c r="E352" s="200" t="s">
        <v>177</v>
      </c>
      <c r="F352" s="201"/>
      <c r="G352" s="230"/>
      <c r="H352" s="29">
        <v>500000</v>
      </c>
      <c r="I352" s="29">
        <v>500000</v>
      </c>
      <c r="J352" s="93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</row>
    <row r="353" spans="1:25" ht="15.75" customHeight="1" x14ac:dyDescent="0.2">
      <c r="A353" s="373" t="s">
        <v>745</v>
      </c>
      <c r="B353" s="44"/>
      <c r="C353" s="20"/>
      <c r="D353" s="20" t="s">
        <v>180</v>
      </c>
      <c r="E353" s="20" t="s">
        <v>181</v>
      </c>
      <c r="F353" s="20"/>
      <c r="G353" s="54"/>
      <c r="H353" s="27">
        <v>500000</v>
      </c>
      <c r="I353" s="27">
        <v>500000</v>
      </c>
      <c r="J353" s="93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</row>
    <row r="354" spans="1:25" ht="15.75" customHeight="1" x14ac:dyDescent="0.25">
      <c r="A354" s="373" t="s">
        <v>746</v>
      </c>
      <c r="B354" s="43"/>
      <c r="C354" s="21" t="s">
        <v>192</v>
      </c>
      <c r="D354" s="30"/>
      <c r="E354" s="200" t="s">
        <v>193</v>
      </c>
      <c r="F354" s="30"/>
      <c r="G354" s="230"/>
      <c r="H354" s="29">
        <v>5250000</v>
      </c>
      <c r="I354" s="29">
        <v>5250000</v>
      </c>
      <c r="J354" s="93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</row>
    <row r="355" spans="1:25" ht="15.75" customHeight="1" x14ac:dyDescent="0.2">
      <c r="A355" s="373" t="s">
        <v>747</v>
      </c>
      <c r="B355" s="43"/>
      <c r="C355" s="21"/>
      <c r="D355" s="20" t="s">
        <v>199</v>
      </c>
      <c r="E355" s="20" t="s">
        <v>285</v>
      </c>
      <c r="F355" s="20"/>
      <c r="G355" s="54"/>
      <c r="H355" s="27">
        <v>5250000</v>
      </c>
      <c r="I355" s="27">
        <v>5250000</v>
      </c>
      <c r="J355" s="93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</row>
    <row r="356" spans="1:25" ht="15.75" customHeight="1" x14ac:dyDescent="0.25">
      <c r="A356" s="373" t="s">
        <v>748</v>
      </c>
      <c r="B356" s="44"/>
      <c r="C356" s="21" t="s">
        <v>206</v>
      </c>
      <c r="D356" s="21"/>
      <c r="E356" s="21" t="s">
        <v>424</v>
      </c>
      <c r="F356" s="30"/>
      <c r="G356" s="54"/>
      <c r="H356" s="29">
        <v>250000</v>
      </c>
      <c r="I356" s="29">
        <v>250000</v>
      </c>
      <c r="J356" s="93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</row>
    <row r="357" spans="1:25" ht="15.75" customHeight="1" x14ac:dyDescent="0.2">
      <c r="A357" s="373" t="s">
        <v>749</v>
      </c>
      <c r="B357" s="44"/>
      <c r="C357" s="20"/>
      <c r="D357" s="20" t="s">
        <v>211</v>
      </c>
      <c r="E357" s="20" t="s">
        <v>275</v>
      </c>
      <c r="F357" s="197"/>
      <c r="G357" s="54"/>
      <c r="H357" s="27">
        <v>250000</v>
      </c>
      <c r="I357" s="27">
        <v>250000</v>
      </c>
      <c r="J357" s="93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</row>
    <row r="358" spans="1:25" ht="15.75" customHeight="1" x14ac:dyDescent="0.25">
      <c r="A358" s="373" t="s">
        <v>750</v>
      </c>
      <c r="B358" s="199"/>
      <c r="C358" s="21" t="s">
        <v>212</v>
      </c>
      <c r="D358" s="30"/>
      <c r="E358" s="200" t="s">
        <v>213</v>
      </c>
      <c r="F358" s="30"/>
      <c r="G358" s="230"/>
      <c r="H358" s="29">
        <f>H359+H360+H361</f>
        <v>1400000</v>
      </c>
      <c r="I358" s="29">
        <f>I359+I360+I361</f>
        <v>1400000</v>
      </c>
      <c r="J358" s="93"/>
      <c r="K358" s="246"/>
      <c r="L358" s="246"/>
      <c r="M358" s="246"/>
      <c r="N358" s="24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</row>
    <row r="359" spans="1:25" ht="15.75" customHeight="1" x14ac:dyDescent="0.2">
      <c r="A359" s="373" t="s">
        <v>751</v>
      </c>
      <c r="B359" s="44"/>
      <c r="C359" s="20"/>
      <c r="D359" s="20" t="s">
        <v>214</v>
      </c>
      <c r="E359" s="20" t="s">
        <v>215</v>
      </c>
      <c r="F359" s="20"/>
      <c r="G359" s="54"/>
      <c r="H359" s="27">
        <v>1400000</v>
      </c>
      <c r="I359" s="27">
        <v>1400000</v>
      </c>
      <c r="J359" s="93"/>
      <c r="K359" s="205"/>
      <c r="L359" s="205"/>
      <c r="M359" s="205"/>
      <c r="N359" s="206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</row>
    <row r="360" spans="1:25" ht="15.75" customHeight="1" x14ac:dyDescent="0.2">
      <c r="A360" s="373" t="s">
        <v>752</v>
      </c>
      <c r="B360" s="44"/>
      <c r="C360" s="20"/>
      <c r="D360" s="20" t="s">
        <v>226</v>
      </c>
      <c r="E360" s="20" t="s">
        <v>276</v>
      </c>
      <c r="F360" s="20"/>
      <c r="G360" s="54"/>
      <c r="H360" s="27"/>
      <c r="I360" s="27"/>
      <c r="J360" s="93"/>
      <c r="K360" s="123"/>
      <c r="L360" s="123"/>
      <c r="M360" s="123"/>
      <c r="N360" s="123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</row>
    <row r="361" spans="1:25" ht="15.75" customHeight="1" x14ac:dyDescent="0.2">
      <c r="A361" s="373" t="s">
        <v>753</v>
      </c>
      <c r="B361" s="44"/>
      <c r="C361" s="20"/>
      <c r="D361" s="20" t="s">
        <v>250</v>
      </c>
      <c r="E361" s="20" t="s">
        <v>251</v>
      </c>
      <c r="F361" s="20"/>
      <c r="G361" s="54"/>
      <c r="H361" s="27"/>
      <c r="I361" s="27"/>
      <c r="J361" s="93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</row>
    <row r="362" spans="1:25" ht="15.75" customHeight="1" x14ac:dyDescent="0.2">
      <c r="A362" s="373" t="s">
        <v>754</v>
      </c>
      <c r="B362" s="226"/>
      <c r="C362" s="208"/>
      <c r="D362" s="208"/>
      <c r="E362" s="208"/>
      <c r="F362" s="284"/>
      <c r="G362" s="54"/>
      <c r="H362" s="27"/>
      <c r="I362" s="27"/>
      <c r="J362" s="93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</row>
    <row r="363" spans="1:25" ht="15.75" customHeight="1" x14ac:dyDescent="0.2">
      <c r="A363" s="436" t="s">
        <v>755</v>
      </c>
      <c r="B363" s="437" t="s">
        <v>254</v>
      </c>
      <c r="C363" s="438"/>
      <c r="D363" s="438"/>
      <c r="E363" s="438"/>
      <c r="F363" s="438"/>
      <c r="G363" s="439"/>
      <c r="H363" s="422">
        <f>H364</f>
        <v>4628000</v>
      </c>
      <c r="I363" s="422">
        <f>I364</f>
        <v>4628000</v>
      </c>
      <c r="J363" s="93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</row>
    <row r="364" spans="1:25" ht="15.75" customHeight="1" x14ac:dyDescent="0.2">
      <c r="A364" s="373" t="s">
        <v>756</v>
      </c>
      <c r="B364" s="209" t="s">
        <v>58</v>
      </c>
      <c r="C364" s="208"/>
      <c r="D364" s="31" t="s">
        <v>253</v>
      </c>
      <c r="E364" s="31"/>
      <c r="F364" s="31"/>
      <c r="G364" s="54"/>
      <c r="H364" s="29">
        <v>4628000</v>
      </c>
      <c r="I364" s="29">
        <v>4628000</v>
      </c>
      <c r="J364" s="93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</row>
    <row r="365" spans="1:25" ht="15.75" customHeight="1" x14ac:dyDescent="0.2">
      <c r="A365" s="373" t="s">
        <v>757</v>
      </c>
      <c r="B365" s="44"/>
      <c r="C365" s="21" t="s">
        <v>255</v>
      </c>
      <c r="D365" s="21"/>
      <c r="E365" s="21" t="s">
        <v>256</v>
      </c>
      <c r="F365" s="21"/>
      <c r="G365" s="54"/>
      <c r="H365" s="29">
        <f>H366+H367+H368+H369+H370+H371+H372</f>
        <v>4628000</v>
      </c>
      <c r="I365" s="29">
        <f>I366+I367+I368+I369+I370+I371+I372</f>
        <v>4628000</v>
      </c>
      <c r="J365" s="93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</row>
    <row r="366" spans="1:25" ht="15.75" customHeight="1" x14ac:dyDescent="0.2">
      <c r="A366" s="373" t="s">
        <v>758</v>
      </c>
      <c r="B366" s="44"/>
      <c r="C366" s="21"/>
      <c r="D366" s="21"/>
      <c r="E366" s="21"/>
      <c r="F366" s="281" t="s">
        <v>425</v>
      </c>
      <c r="G366" s="282"/>
      <c r="H366" s="282">
        <v>750000</v>
      </c>
      <c r="I366" s="282">
        <v>750000</v>
      </c>
      <c r="J366" s="93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</row>
    <row r="367" spans="1:25" ht="15.75" customHeight="1" x14ac:dyDescent="0.2">
      <c r="A367" s="373" t="s">
        <v>759</v>
      </c>
      <c r="B367" s="44"/>
      <c r="C367" s="20"/>
      <c r="D367" s="20"/>
      <c r="E367" s="20"/>
      <c r="F367" s="283" t="s">
        <v>429</v>
      </c>
      <c r="G367" s="282"/>
      <c r="H367" s="282">
        <v>800000</v>
      </c>
      <c r="I367" s="282">
        <v>800000</v>
      </c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</row>
    <row r="368" spans="1:25" ht="15.75" customHeight="1" x14ac:dyDescent="0.2">
      <c r="A368" s="373" t="s">
        <v>760</v>
      </c>
      <c r="B368" s="44"/>
      <c r="C368" s="20"/>
      <c r="D368" s="20"/>
      <c r="E368" s="20"/>
      <c r="F368" s="283" t="s">
        <v>430</v>
      </c>
      <c r="G368" s="282"/>
      <c r="H368" s="282">
        <v>700000</v>
      </c>
      <c r="I368" s="282">
        <v>700000</v>
      </c>
      <c r="J368" s="93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</row>
    <row r="369" spans="1:25" ht="15.75" customHeight="1" x14ac:dyDescent="0.2">
      <c r="A369" s="373" t="s">
        <v>761</v>
      </c>
      <c r="B369" s="44"/>
      <c r="C369" s="20"/>
      <c r="D369" s="20"/>
      <c r="E369" s="20"/>
      <c r="F369" s="283" t="s">
        <v>426</v>
      </c>
      <c r="G369" s="282"/>
      <c r="H369" s="282">
        <v>100000</v>
      </c>
      <c r="I369" s="282">
        <v>100000</v>
      </c>
      <c r="J369" s="93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</row>
    <row r="370" spans="1:25" ht="15.75" customHeight="1" x14ac:dyDescent="0.2">
      <c r="A370" s="373" t="s">
        <v>762</v>
      </c>
      <c r="B370" s="44"/>
      <c r="C370" s="20"/>
      <c r="D370" s="20"/>
      <c r="E370" s="20"/>
      <c r="F370" s="283" t="s">
        <v>427</v>
      </c>
      <c r="G370" s="282"/>
      <c r="H370" s="282">
        <v>200000</v>
      </c>
      <c r="I370" s="282">
        <v>200000</v>
      </c>
      <c r="J370" s="93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</row>
    <row r="371" spans="1:25" ht="15.75" customHeight="1" x14ac:dyDescent="0.2">
      <c r="A371" s="373" t="s">
        <v>763</v>
      </c>
      <c r="B371" s="44"/>
      <c r="C371" s="20"/>
      <c r="D371" s="20"/>
      <c r="E371" s="20"/>
      <c r="F371" s="283" t="s">
        <v>428</v>
      </c>
      <c r="G371" s="282"/>
      <c r="H371" s="282">
        <v>800000</v>
      </c>
      <c r="I371" s="282">
        <v>800000</v>
      </c>
      <c r="J371" s="93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</row>
    <row r="372" spans="1:25" ht="15.75" customHeight="1" x14ac:dyDescent="0.2">
      <c r="A372" s="373" t="s">
        <v>764</v>
      </c>
      <c r="B372" s="44"/>
      <c r="C372" s="20"/>
      <c r="D372" s="20"/>
      <c r="E372" s="20"/>
      <c r="F372" s="281" t="s">
        <v>257</v>
      </c>
      <c r="G372" s="282"/>
      <c r="H372" s="282">
        <v>1278000</v>
      </c>
      <c r="I372" s="282">
        <v>1278000</v>
      </c>
      <c r="J372" s="93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</row>
    <row r="373" spans="1:25" ht="15.75" customHeight="1" x14ac:dyDescent="0.2">
      <c r="A373" s="373" t="s">
        <v>765</v>
      </c>
      <c r="B373" s="44"/>
      <c r="C373" s="20"/>
      <c r="D373" s="20"/>
      <c r="E373" s="20"/>
      <c r="F373" s="378"/>
      <c r="G373" s="54"/>
      <c r="H373" s="27">
        <v>1128000</v>
      </c>
      <c r="I373" s="27"/>
      <c r="J373" s="93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</row>
    <row r="374" spans="1:25" ht="15.75" customHeight="1" x14ac:dyDescent="0.2">
      <c r="A374" s="436" t="s">
        <v>766</v>
      </c>
      <c r="B374" s="437" t="s">
        <v>52</v>
      </c>
      <c r="C374" s="438"/>
      <c r="D374" s="438" t="s">
        <v>159</v>
      </c>
      <c r="E374" s="438"/>
      <c r="F374" s="438"/>
      <c r="G374" s="452">
        <f>SUM(G9:G373)</f>
        <v>38</v>
      </c>
      <c r="H374" s="422">
        <f>H148+H205+H228+H267+H294+H328+H95+H10</f>
        <v>95379440</v>
      </c>
      <c r="I374" s="422">
        <f>I148+I205+I228+I267+I294+I328+I95+I10</f>
        <v>99772840</v>
      </c>
      <c r="J374"/>
      <c r="K374" s="93">
        <v>893160625</v>
      </c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</row>
    <row r="375" spans="1:25" ht="15.75" customHeight="1" x14ac:dyDescent="0.2">
      <c r="A375" s="436" t="s">
        <v>767</v>
      </c>
      <c r="B375" s="437" t="s">
        <v>54</v>
      </c>
      <c r="C375" s="438"/>
      <c r="D375" s="438" t="s">
        <v>172</v>
      </c>
      <c r="E375" s="440"/>
      <c r="F375" s="440"/>
      <c r="G375" s="439"/>
      <c r="H375" s="422">
        <f>H18+H98+H156+H210+H234+H272+H300+H333</f>
        <v>18403860</v>
      </c>
      <c r="I375" s="422">
        <f>I18+I98+I156+I210+I234+I272+I300+I333</f>
        <v>18403860</v>
      </c>
      <c r="J375"/>
      <c r="K375" s="93">
        <v>137523785</v>
      </c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</row>
    <row r="376" spans="1:25" ht="15.75" customHeight="1" x14ac:dyDescent="0.2">
      <c r="A376" s="436" t="s">
        <v>768</v>
      </c>
      <c r="B376" s="437" t="s">
        <v>56</v>
      </c>
      <c r="C376" s="438"/>
      <c r="D376" s="438" t="s">
        <v>57</v>
      </c>
      <c r="E376" s="438"/>
      <c r="F376" s="438"/>
      <c r="G376" s="439"/>
      <c r="H376" s="422">
        <f>H22+H56+H67+H112+H125+H137+H160+H214+H238+H276+H305+H337+H351+H373</f>
        <v>151094731</v>
      </c>
      <c r="I376" s="422">
        <f>I22+I56+I67+I112+I125+I137+I160+I214+I238+I276+I305+I337+I351+I373</f>
        <v>188301731</v>
      </c>
      <c r="J376"/>
      <c r="K376" s="93">
        <f>SUM(K374:K375)</f>
        <v>1030684410</v>
      </c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</row>
    <row r="377" spans="1:25" ht="15.75" customHeight="1" x14ac:dyDescent="0.2">
      <c r="A377" s="436" t="s">
        <v>769</v>
      </c>
      <c r="B377" s="437" t="s">
        <v>58</v>
      </c>
      <c r="C377" s="444"/>
      <c r="D377" s="438" t="s">
        <v>253</v>
      </c>
      <c r="E377" s="438"/>
      <c r="F377" s="438"/>
      <c r="G377" s="439"/>
      <c r="H377" s="422">
        <f>H365</f>
        <v>4628000</v>
      </c>
      <c r="I377" s="422">
        <f>I365</f>
        <v>4628000</v>
      </c>
      <c r="J377"/>
      <c r="K377" s="93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</row>
    <row r="378" spans="1:25" ht="15.75" customHeight="1" x14ac:dyDescent="0.2">
      <c r="A378" s="436" t="s">
        <v>770</v>
      </c>
      <c r="B378" s="437" t="s">
        <v>60</v>
      </c>
      <c r="C378" s="438"/>
      <c r="D378" s="438" t="s">
        <v>61</v>
      </c>
      <c r="E378" s="438"/>
      <c r="F378" s="438"/>
      <c r="G378" s="453"/>
      <c r="H378" s="422">
        <f>H45+H201+H186+H101</f>
        <v>19092698</v>
      </c>
      <c r="I378" s="422">
        <v>22644771</v>
      </c>
      <c r="J378"/>
      <c r="K378" s="93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</row>
    <row r="379" spans="1:25" ht="15.75" customHeight="1" x14ac:dyDescent="0.2">
      <c r="A379" s="436" t="s">
        <v>771</v>
      </c>
      <c r="B379" s="437" t="s">
        <v>63</v>
      </c>
      <c r="C379" s="438"/>
      <c r="D379" s="559" t="s">
        <v>64</v>
      </c>
      <c r="E379" s="567"/>
      <c r="F379" s="568"/>
      <c r="G379" s="439"/>
      <c r="H379" s="422">
        <f>+H87+H189+H47+H121+H132+H258+J119+H320</f>
        <v>24000000</v>
      </c>
      <c r="I379" s="422">
        <f>+I87+I189+I47+I121+I132+I258+K119+I320</f>
        <v>26690291</v>
      </c>
      <c r="J379"/>
      <c r="K379" s="93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</row>
    <row r="380" spans="1:25" ht="15.75" customHeight="1" x14ac:dyDescent="0.2">
      <c r="A380" s="436" t="s">
        <v>772</v>
      </c>
      <c r="B380" s="437" t="s">
        <v>65</v>
      </c>
      <c r="C380" s="438"/>
      <c r="D380" s="559" t="s">
        <v>259</v>
      </c>
      <c r="E380" s="567"/>
      <c r="F380" s="568"/>
      <c r="G380" s="439"/>
      <c r="H380" s="422">
        <f>H90+H262+H323+H51+H195+H107</f>
        <v>509901776</v>
      </c>
      <c r="I380" s="422">
        <f>I90+I262+I323+I51+I195+I107</f>
        <v>524887121</v>
      </c>
      <c r="J380"/>
      <c r="K380" s="93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</row>
    <row r="381" spans="1:25" ht="15.75" customHeight="1" x14ac:dyDescent="0.2">
      <c r="A381" s="436" t="s">
        <v>773</v>
      </c>
      <c r="B381" s="454" t="s">
        <v>67</v>
      </c>
      <c r="C381" s="455"/>
      <c r="D381" s="424" t="s">
        <v>906</v>
      </c>
      <c r="E381" s="455"/>
      <c r="F381" s="455"/>
      <c r="G381" s="439"/>
      <c r="H381" s="422"/>
      <c r="I381" s="422"/>
      <c r="J381"/>
      <c r="K381" s="93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</row>
    <row r="382" spans="1:25" ht="15.75" customHeight="1" x14ac:dyDescent="0.2">
      <c r="A382" s="436" t="s">
        <v>774</v>
      </c>
      <c r="B382" s="437" t="s">
        <v>70</v>
      </c>
      <c r="C382" s="438"/>
      <c r="D382" s="438" t="s">
        <v>69</v>
      </c>
      <c r="E382" s="438"/>
      <c r="F382" s="438"/>
      <c r="G382" s="439"/>
      <c r="H382" s="422">
        <f>H103</f>
        <v>4422230</v>
      </c>
      <c r="I382" s="422">
        <f>I103</f>
        <v>7832011</v>
      </c>
      <c r="J382"/>
      <c r="K382" s="93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</row>
    <row r="383" spans="1:25" ht="15.75" customHeight="1" x14ac:dyDescent="0.2">
      <c r="A383" s="436" t="s">
        <v>775</v>
      </c>
      <c r="B383" s="437" t="s">
        <v>288</v>
      </c>
      <c r="C383" s="438"/>
      <c r="D383" s="438"/>
      <c r="E383" s="438"/>
      <c r="F383" s="438"/>
      <c r="G383" s="439">
        <v>38</v>
      </c>
      <c r="H383" s="422">
        <f>+H9+H55+H66+H94+H111+H124+H136+H147+H200+H204+H227+H266+H293+H327+H350+H363+H120+H100+H106+H373</f>
        <v>826922735</v>
      </c>
      <c r="I383" s="422">
        <f>SUM(I374:I382)</f>
        <v>893160625</v>
      </c>
      <c r="J383"/>
      <c r="K383" s="93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</row>
    <row r="384" spans="1:25" ht="15.75" customHeight="1" x14ac:dyDescent="0.2">
      <c r="A384" s="373" t="s">
        <v>776</v>
      </c>
      <c r="B384" s="44"/>
      <c r="C384" s="20"/>
      <c r="D384" s="20"/>
      <c r="E384" s="20"/>
      <c r="F384" s="20"/>
      <c r="G384" s="54"/>
      <c r="H384" s="27"/>
      <c r="I384" s="27"/>
      <c r="J384" s="93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</row>
    <row r="385" spans="1:25" ht="15.75" customHeight="1" x14ac:dyDescent="0.2">
      <c r="A385" s="373" t="s">
        <v>777</v>
      </c>
      <c r="B385" s="43" t="s">
        <v>289</v>
      </c>
      <c r="C385" s="21"/>
      <c r="D385" s="21"/>
      <c r="E385" s="21"/>
      <c r="F385" s="21"/>
      <c r="G385" s="54"/>
      <c r="H385" s="27"/>
      <c r="I385" s="27"/>
      <c r="J385" s="93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</row>
    <row r="386" spans="1:25" ht="15.75" customHeight="1" x14ac:dyDescent="0.2">
      <c r="A386" s="436" t="s">
        <v>778</v>
      </c>
      <c r="B386" s="437" t="s">
        <v>294</v>
      </c>
      <c r="C386" s="438"/>
      <c r="D386" s="438"/>
      <c r="E386" s="438"/>
      <c r="F386" s="438"/>
      <c r="G386" s="439">
        <v>3</v>
      </c>
      <c r="H386" s="422">
        <f>H387+H397+H401+H406</f>
        <v>20975966</v>
      </c>
      <c r="I386" s="422">
        <f>I387+I397+I401+I406</f>
        <v>21522255</v>
      </c>
      <c r="J386" s="93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</row>
    <row r="387" spans="1:25" ht="15.75" customHeight="1" x14ac:dyDescent="0.2">
      <c r="A387" s="373" t="s">
        <v>779</v>
      </c>
      <c r="B387" s="43" t="s">
        <v>52</v>
      </c>
      <c r="C387" s="21"/>
      <c r="D387" s="21" t="s">
        <v>159</v>
      </c>
      <c r="E387" s="21"/>
      <c r="F387" s="21"/>
      <c r="G387" s="54"/>
      <c r="H387" s="29">
        <f>H388+H395</f>
        <v>17458746</v>
      </c>
      <c r="I387" s="29">
        <f>I388+I395</f>
        <v>17591920</v>
      </c>
      <c r="J387" s="93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</row>
    <row r="388" spans="1:25" ht="15.75" customHeight="1" x14ac:dyDescent="0.2">
      <c r="A388" s="373" t="s">
        <v>780</v>
      </c>
      <c r="B388" s="44"/>
      <c r="C388" s="21" t="s">
        <v>160</v>
      </c>
      <c r="D388" s="21"/>
      <c r="E388" s="21" t="s">
        <v>161</v>
      </c>
      <c r="F388" s="21"/>
      <c r="G388" s="54"/>
      <c r="H388" s="29">
        <f>H389+H390+H391+H394+H392+H393</f>
        <v>17208746</v>
      </c>
      <c r="I388" s="29">
        <f>I389+I390+I391+I394+I392+I393</f>
        <v>17341920</v>
      </c>
      <c r="J388" s="93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</row>
    <row r="389" spans="1:25" ht="15.75" customHeight="1" x14ac:dyDescent="0.2">
      <c r="A389" s="373" t="s">
        <v>781</v>
      </c>
      <c r="B389" s="128"/>
      <c r="C389" s="20"/>
      <c r="D389" s="20" t="s">
        <v>162</v>
      </c>
      <c r="E389" s="20" t="s">
        <v>163</v>
      </c>
      <c r="F389" s="20"/>
      <c r="G389" s="54"/>
      <c r="H389" s="27">
        <v>13221890</v>
      </c>
      <c r="I389" s="27">
        <v>13221890</v>
      </c>
      <c r="J389" s="93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</row>
    <row r="390" spans="1:25" ht="15.75" customHeight="1" x14ac:dyDescent="0.2">
      <c r="A390" s="373" t="s">
        <v>782</v>
      </c>
      <c r="B390" s="44"/>
      <c r="C390" s="20"/>
      <c r="D390" s="20" t="s">
        <v>164</v>
      </c>
      <c r="E390" s="20" t="s">
        <v>165</v>
      </c>
      <c r="F390" s="20"/>
      <c r="G390" s="54"/>
      <c r="H390" s="27">
        <v>596000</v>
      </c>
      <c r="I390" s="27">
        <v>596000</v>
      </c>
      <c r="J390" s="93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</row>
    <row r="391" spans="1:25" ht="15.75" customHeight="1" x14ac:dyDescent="0.2">
      <c r="A391" s="373" t="s">
        <v>783</v>
      </c>
      <c r="B391" s="44"/>
      <c r="C391" s="20"/>
      <c r="D391" s="20" t="s">
        <v>278</v>
      </c>
      <c r="E391" s="20" t="s">
        <v>279</v>
      </c>
      <c r="F391" s="20"/>
      <c r="G391" s="54"/>
      <c r="H391" s="27">
        <v>200000</v>
      </c>
      <c r="I391" s="27">
        <v>200000</v>
      </c>
      <c r="J391" s="93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</row>
    <row r="392" spans="1:25" ht="15.75" customHeight="1" x14ac:dyDescent="0.2">
      <c r="A392" s="373"/>
      <c r="B392" s="44"/>
      <c r="C392" s="20"/>
      <c r="D392" s="20"/>
      <c r="E392" s="569" t="s">
        <v>930</v>
      </c>
      <c r="F392" s="570"/>
      <c r="G392" s="54"/>
      <c r="H392" s="27">
        <v>2072525</v>
      </c>
      <c r="I392" s="27">
        <v>2072525</v>
      </c>
      <c r="J392" s="93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</row>
    <row r="393" spans="1:25" ht="15.75" customHeight="1" x14ac:dyDescent="0.2">
      <c r="A393" s="373"/>
      <c r="B393" s="44"/>
      <c r="C393" s="20"/>
      <c r="D393" s="20"/>
      <c r="E393" s="569" t="s">
        <v>928</v>
      </c>
      <c r="F393" s="570"/>
      <c r="G393" s="54"/>
      <c r="H393" s="27">
        <v>1018331</v>
      </c>
      <c r="I393" s="27">
        <v>1018331</v>
      </c>
      <c r="J393" s="93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</row>
    <row r="394" spans="1:25" ht="15.75" customHeight="1" x14ac:dyDescent="0.2">
      <c r="A394" s="373" t="s">
        <v>784</v>
      </c>
      <c r="B394" s="44"/>
      <c r="C394" s="20"/>
      <c r="D394" s="20" t="s">
        <v>234</v>
      </c>
      <c r="E394" s="20" t="s">
        <v>161</v>
      </c>
      <c r="F394" s="20"/>
      <c r="G394" s="54"/>
      <c r="H394" s="27">
        <v>100000</v>
      </c>
      <c r="I394" s="27">
        <v>233174</v>
      </c>
      <c r="J394" s="93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</row>
    <row r="395" spans="1:25" ht="15.75" customHeight="1" x14ac:dyDescent="0.2">
      <c r="A395" s="373" t="s">
        <v>785</v>
      </c>
      <c r="B395" s="21"/>
      <c r="C395" s="21" t="s">
        <v>166</v>
      </c>
      <c r="D395" s="21"/>
      <c r="E395" s="21" t="s">
        <v>167</v>
      </c>
      <c r="F395" s="21"/>
      <c r="G395" s="54"/>
      <c r="H395" s="29">
        <v>250000</v>
      </c>
      <c r="I395" s="29">
        <v>250000</v>
      </c>
      <c r="J395" s="93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</row>
    <row r="396" spans="1:25" ht="15.75" customHeight="1" x14ac:dyDescent="0.2">
      <c r="A396" s="373" t="s">
        <v>786</v>
      </c>
      <c r="B396" s="44"/>
      <c r="C396" s="20"/>
      <c r="D396" s="20" t="s">
        <v>243</v>
      </c>
      <c r="E396" s="20" t="s">
        <v>244</v>
      </c>
      <c r="F396" s="20"/>
      <c r="G396" s="54"/>
      <c r="H396" s="27">
        <v>250000</v>
      </c>
      <c r="I396" s="27">
        <v>250000</v>
      </c>
      <c r="J396" s="93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</row>
    <row r="397" spans="1:25" ht="15.75" customHeight="1" x14ac:dyDescent="0.2">
      <c r="A397" s="373" t="s">
        <v>787</v>
      </c>
      <c r="B397" s="43" t="s">
        <v>54</v>
      </c>
      <c r="C397" s="21"/>
      <c r="D397" s="21" t="s">
        <v>172</v>
      </c>
      <c r="E397" s="198"/>
      <c r="F397" s="198"/>
      <c r="G397" s="54"/>
      <c r="H397" s="29">
        <f>H398+H399+H400</f>
        <v>3390220</v>
      </c>
      <c r="I397" s="29">
        <f>I398+I399+I400</f>
        <v>3413335</v>
      </c>
      <c r="J397" s="93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</row>
    <row r="398" spans="1:25" ht="15.75" customHeight="1" x14ac:dyDescent="0.2">
      <c r="A398" s="373" t="s">
        <v>788</v>
      </c>
      <c r="B398" s="44"/>
      <c r="C398" s="20"/>
      <c r="D398" s="20"/>
      <c r="E398" s="197" t="s">
        <v>173</v>
      </c>
      <c r="F398" s="20"/>
      <c r="G398" s="54"/>
      <c r="H398" s="27">
        <v>3205220</v>
      </c>
      <c r="I398" s="27">
        <v>3228335</v>
      </c>
      <c r="J398" s="93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</row>
    <row r="399" spans="1:25" ht="15.75" customHeight="1" x14ac:dyDescent="0.2">
      <c r="A399" s="373" t="s">
        <v>789</v>
      </c>
      <c r="B399" s="44"/>
      <c r="C399" s="20"/>
      <c r="D399" s="20"/>
      <c r="E399" s="197" t="s">
        <v>174</v>
      </c>
      <c r="F399" s="20"/>
      <c r="G399" s="54"/>
      <c r="H399" s="27">
        <v>95000</v>
      </c>
      <c r="I399" s="27">
        <v>95000</v>
      </c>
      <c r="J399" s="93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</row>
    <row r="400" spans="1:25" ht="15.75" customHeight="1" x14ac:dyDescent="0.2">
      <c r="A400" s="373" t="s">
        <v>790</v>
      </c>
      <c r="B400" s="44"/>
      <c r="C400" s="20"/>
      <c r="D400" s="20"/>
      <c r="E400" s="197" t="s">
        <v>175</v>
      </c>
      <c r="F400" s="20"/>
      <c r="G400" s="54"/>
      <c r="H400" s="27">
        <v>90000</v>
      </c>
      <c r="I400" s="27">
        <v>90000</v>
      </c>
      <c r="J400" s="93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</row>
    <row r="401" spans="1:25" ht="15.75" customHeight="1" x14ac:dyDescent="0.2">
      <c r="A401" s="373" t="s">
        <v>791</v>
      </c>
      <c r="B401" s="43" t="s">
        <v>56</v>
      </c>
      <c r="C401" s="21"/>
      <c r="D401" s="21" t="s">
        <v>57</v>
      </c>
      <c r="E401" s="21"/>
      <c r="F401" s="21"/>
      <c r="G401" s="54"/>
      <c r="H401" s="29">
        <f>H402+H404</f>
        <v>127000</v>
      </c>
      <c r="I401" s="29">
        <f>I402+I404</f>
        <v>127000</v>
      </c>
      <c r="J401" s="93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</row>
    <row r="402" spans="1:25" ht="15.75" customHeight="1" x14ac:dyDescent="0.25">
      <c r="A402" s="373" t="s">
        <v>792</v>
      </c>
      <c r="B402" s="199"/>
      <c r="C402" s="21" t="s">
        <v>176</v>
      </c>
      <c r="D402" s="30"/>
      <c r="E402" s="200" t="s">
        <v>177</v>
      </c>
      <c r="F402" s="201"/>
      <c r="G402" s="230"/>
      <c r="H402" s="29">
        <f>H403</f>
        <v>100000</v>
      </c>
      <c r="I402" s="29">
        <f>I403</f>
        <v>100000</v>
      </c>
      <c r="J402" s="93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</row>
    <row r="403" spans="1:25" ht="15.75" customHeight="1" x14ac:dyDescent="0.2">
      <c r="A403" s="373" t="s">
        <v>793</v>
      </c>
      <c r="B403" s="44"/>
      <c r="C403" s="20"/>
      <c r="D403" s="20" t="s">
        <v>178</v>
      </c>
      <c r="E403" s="20" t="s">
        <v>179</v>
      </c>
      <c r="F403" s="20"/>
      <c r="G403" s="54"/>
      <c r="H403" s="27">
        <v>100000</v>
      </c>
      <c r="I403" s="27">
        <v>100000</v>
      </c>
      <c r="J403" s="93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</row>
    <row r="404" spans="1:25" ht="15.75" customHeight="1" x14ac:dyDescent="0.25">
      <c r="A404" s="373" t="s">
        <v>794</v>
      </c>
      <c r="B404" s="199"/>
      <c r="C404" s="21" t="s">
        <v>212</v>
      </c>
      <c r="D404" s="30"/>
      <c r="E404" s="200" t="s">
        <v>213</v>
      </c>
      <c r="F404" s="30"/>
      <c r="G404" s="230"/>
      <c r="H404" s="29">
        <f>H405</f>
        <v>27000</v>
      </c>
      <c r="I404" s="29">
        <f>I405</f>
        <v>27000</v>
      </c>
      <c r="J404" s="93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</row>
    <row r="405" spans="1:25" ht="15.75" customHeight="1" x14ac:dyDescent="0.2">
      <c r="A405" s="373" t="s">
        <v>795</v>
      </c>
      <c r="B405" s="44"/>
      <c r="C405" s="20"/>
      <c r="D405" s="20" t="s">
        <v>214</v>
      </c>
      <c r="E405" s="20" t="s">
        <v>215</v>
      </c>
      <c r="F405" s="20"/>
      <c r="G405" s="54"/>
      <c r="H405" s="27">
        <v>27000</v>
      </c>
      <c r="I405" s="27">
        <v>27000</v>
      </c>
      <c r="J405" s="93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</row>
    <row r="406" spans="1:25" ht="15.75" customHeight="1" x14ac:dyDescent="0.2">
      <c r="A406" s="373" t="s">
        <v>796</v>
      </c>
      <c r="B406" s="332" t="s">
        <v>63</v>
      </c>
      <c r="C406" s="314"/>
      <c r="D406" s="333" t="s">
        <v>64</v>
      </c>
      <c r="E406" s="314"/>
      <c r="F406" s="20"/>
      <c r="G406" s="54"/>
      <c r="H406" s="29">
        <f>H407+H408</f>
        <v>0</v>
      </c>
      <c r="I406" s="29">
        <f>I407+I408</f>
        <v>390000</v>
      </c>
      <c r="J406" s="93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</row>
    <row r="407" spans="1:25" ht="15.75" customHeight="1" x14ac:dyDescent="0.2">
      <c r="A407" s="373" t="s">
        <v>797</v>
      </c>
      <c r="B407" s="332"/>
      <c r="C407" s="208" t="s">
        <v>247</v>
      </c>
      <c r="D407" s="208"/>
      <c r="E407" s="208" t="s">
        <v>252</v>
      </c>
      <c r="F407" s="208"/>
      <c r="G407" s="54"/>
      <c r="H407" s="27"/>
      <c r="I407" s="27">
        <v>358000</v>
      </c>
      <c r="J407" s="93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</row>
    <row r="408" spans="1:25" ht="15.75" customHeight="1" x14ac:dyDescent="0.2">
      <c r="A408" s="373" t="s">
        <v>798</v>
      </c>
      <c r="B408" s="44"/>
      <c r="C408" s="314" t="s">
        <v>230</v>
      </c>
      <c r="D408" s="314"/>
      <c r="E408" s="314" t="s">
        <v>231</v>
      </c>
      <c r="F408" s="314"/>
      <c r="G408" s="54"/>
      <c r="H408" s="27"/>
      <c r="I408" s="27">
        <v>32000</v>
      </c>
      <c r="J408" s="93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</row>
    <row r="409" spans="1:25" ht="15.75" customHeight="1" x14ac:dyDescent="0.2">
      <c r="A409" s="373" t="s">
        <v>799</v>
      </c>
      <c r="B409" s="44"/>
      <c r="C409" s="20"/>
      <c r="D409" s="20"/>
      <c r="E409" s="20"/>
      <c r="F409" s="20"/>
      <c r="G409" s="54"/>
      <c r="H409" s="27"/>
      <c r="I409" s="27"/>
      <c r="J409" s="93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</row>
    <row r="410" spans="1:25" ht="15.75" customHeight="1" x14ac:dyDescent="0.2">
      <c r="A410" s="436" t="s">
        <v>800</v>
      </c>
      <c r="B410" s="437" t="s">
        <v>357</v>
      </c>
      <c r="C410" s="438"/>
      <c r="D410" s="438"/>
      <c r="E410" s="438"/>
      <c r="F410" s="438"/>
      <c r="G410" s="439"/>
      <c r="H410" s="422">
        <f>H411</f>
        <v>4242000</v>
      </c>
      <c r="I410" s="422">
        <f>I411</f>
        <v>4242000</v>
      </c>
      <c r="J410" s="93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</row>
    <row r="411" spans="1:25" ht="15.75" customHeight="1" x14ac:dyDescent="0.2">
      <c r="A411" s="373" t="s">
        <v>801</v>
      </c>
      <c r="B411" s="209" t="s">
        <v>56</v>
      </c>
      <c r="C411" s="31"/>
      <c r="D411" s="31" t="s">
        <v>57</v>
      </c>
      <c r="E411" s="31"/>
      <c r="F411" s="31"/>
      <c r="G411" s="210"/>
      <c r="H411" s="32">
        <f>H412+H415+H418+H425+H428</f>
        <v>4242000</v>
      </c>
      <c r="I411" s="32">
        <f>I412+I415+I418+I425+I428</f>
        <v>4242000</v>
      </c>
      <c r="J411" s="93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</row>
    <row r="412" spans="1:25" ht="15.75" customHeight="1" x14ac:dyDescent="0.25">
      <c r="A412" s="373" t="s">
        <v>802</v>
      </c>
      <c r="B412" s="199"/>
      <c r="C412" s="21" t="s">
        <v>176</v>
      </c>
      <c r="D412" s="197"/>
      <c r="E412" s="21" t="s">
        <v>177</v>
      </c>
      <c r="F412" s="236"/>
      <c r="G412" s="202"/>
      <c r="H412" s="27">
        <f>+H414+H413</f>
        <v>150000</v>
      </c>
      <c r="I412" s="27">
        <f>+I414+I413</f>
        <v>150000</v>
      </c>
      <c r="J412" s="93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</row>
    <row r="413" spans="1:25" ht="15.75" customHeight="1" x14ac:dyDescent="0.25">
      <c r="A413" s="373" t="s">
        <v>803</v>
      </c>
      <c r="B413" s="199"/>
      <c r="C413" s="21"/>
      <c r="D413" s="197"/>
      <c r="E413" s="20" t="s">
        <v>295</v>
      </c>
      <c r="F413" s="236"/>
      <c r="G413" s="202"/>
      <c r="H413" s="27">
        <v>50000</v>
      </c>
      <c r="I413" s="27">
        <v>50000</v>
      </c>
      <c r="J413" s="93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</row>
    <row r="414" spans="1:25" ht="15.75" customHeight="1" x14ac:dyDescent="0.2">
      <c r="A414" s="373" t="s">
        <v>804</v>
      </c>
      <c r="B414" s="44"/>
      <c r="C414" s="20"/>
      <c r="D414" s="20" t="s">
        <v>180</v>
      </c>
      <c r="E414" s="20" t="s">
        <v>181</v>
      </c>
      <c r="F414" s="20"/>
      <c r="G414" s="54"/>
      <c r="H414" s="27">
        <v>100000</v>
      </c>
      <c r="I414" s="27">
        <v>100000</v>
      </c>
      <c r="J414" s="93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</row>
    <row r="415" spans="1:25" ht="15.75" customHeight="1" x14ac:dyDescent="0.25">
      <c r="A415" s="373" t="s">
        <v>805</v>
      </c>
      <c r="B415" s="199"/>
      <c r="C415" s="21" t="s">
        <v>184</v>
      </c>
      <c r="D415" s="197"/>
      <c r="E415" s="21" t="s">
        <v>185</v>
      </c>
      <c r="F415" s="197"/>
      <c r="G415" s="202"/>
      <c r="H415" s="29">
        <f>H416</f>
        <v>65000</v>
      </c>
      <c r="I415" s="29">
        <f>I416</f>
        <v>65000</v>
      </c>
      <c r="J415" s="93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</row>
    <row r="416" spans="1:25" ht="15.75" customHeight="1" x14ac:dyDescent="0.2">
      <c r="A416" s="373" t="s">
        <v>806</v>
      </c>
      <c r="B416" s="44"/>
      <c r="C416" s="20"/>
      <c r="D416" s="20" t="s">
        <v>189</v>
      </c>
      <c r="E416" s="20" t="s">
        <v>190</v>
      </c>
      <c r="F416" s="20"/>
      <c r="G416" s="54"/>
      <c r="H416" s="27">
        <v>65000</v>
      </c>
      <c r="I416" s="27">
        <v>65000</v>
      </c>
      <c r="J416" s="93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</row>
    <row r="417" spans="1:25" ht="15.75" customHeight="1" x14ac:dyDescent="0.25">
      <c r="A417" s="373" t="s">
        <v>807</v>
      </c>
      <c r="B417" s="44"/>
      <c r="C417" s="20"/>
      <c r="D417" s="20"/>
      <c r="E417" s="20"/>
      <c r="F417" s="197" t="s">
        <v>191</v>
      </c>
      <c r="G417" s="202"/>
      <c r="H417" s="27">
        <v>65000</v>
      </c>
      <c r="I417" s="27">
        <v>65000</v>
      </c>
      <c r="J417" s="93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</row>
    <row r="418" spans="1:25" ht="15.75" customHeight="1" x14ac:dyDescent="0.25">
      <c r="A418" s="373" t="s">
        <v>808</v>
      </c>
      <c r="B418" s="199"/>
      <c r="C418" s="21" t="s">
        <v>192</v>
      </c>
      <c r="D418" s="197"/>
      <c r="E418" s="21" t="s">
        <v>193</v>
      </c>
      <c r="F418" s="197"/>
      <c r="G418" s="202"/>
      <c r="H418" s="29">
        <v>3092000</v>
      </c>
      <c r="I418" s="29">
        <f>I419+J424+I424+I423</f>
        <v>3092000</v>
      </c>
      <c r="J418" s="93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</row>
    <row r="419" spans="1:25" ht="15.75" customHeight="1" x14ac:dyDescent="0.2">
      <c r="A419" s="373" t="s">
        <v>809</v>
      </c>
      <c r="B419" s="44"/>
      <c r="C419" s="20"/>
      <c r="D419" s="20" t="s">
        <v>194</v>
      </c>
      <c r="E419" s="20" t="s">
        <v>195</v>
      </c>
      <c r="F419" s="20"/>
      <c r="G419" s="54"/>
      <c r="H419" s="27">
        <f>H420+H421+H422</f>
        <v>1780000</v>
      </c>
      <c r="I419" s="27">
        <f>I420+I421+I422</f>
        <v>1780000</v>
      </c>
      <c r="J419" s="93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</row>
    <row r="420" spans="1:25" ht="15.75" customHeight="1" x14ac:dyDescent="0.25">
      <c r="A420" s="373" t="s">
        <v>810</v>
      </c>
      <c r="B420" s="44"/>
      <c r="C420" s="20"/>
      <c r="D420" s="20"/>
      <c r="E420" s="20"/>
      <c r="F420" s="197" t="s">
        <v>196</v>
      </c>
      <c r="G420" s="202"/>
      <c r="H420" s="255">
        <v>310000</v>
      </c>
      <c r="I420" s="255">
        <v>310000</v>
      </c>
      <c r="J420" s="93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</row>
    <row r="421" spans="1:25" ht="15.75" customHeight="1" x14ac:dyDescent="0.25">
      <c r="A421" s="373" t="s">
        <v>811</v>
      </c>
      <c r="B421" s="44"/>
      <c r="C421" s="20"/>
      <c r="D421" s="20"/>
      <c r="E421" s="20"/>
      <c r="F421" s="197" t="s">
        <v>197</v>
      </c>
      <c r="G421" s="273"/>
      <c r="H421" s="49">
        <v>1350000</v>
      </c>
      <c r="I421" s="49">
        <v>1350000</v>
      </c>
      <c r="J421" s="93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</row>
    <row r="422" spans="1:25" ht="15.75" customHeight="1" x14ac:dyDescent="0.25">
      <c r="A422" s="373" t="s">
        <v>812</v>
      </c>
      <c r="B422" s="44"/>
      <c r="C422" s="20"/>
      <c r="D422" s="20"/>
      <c r="E422" s="20"/>
      <c r="F422" s="197" t="s">
        <v>198</v>
      </c>
      <c r="G422" s="273"/>
      <c r="H422" s="49">
        <v>120000</v>
      </c>
      <c r="I422" s="49">
        <v>120000</v>
      </c>
      <c r="J422" s="93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</row>
    <row r="423" spans="1:25" ht="15.75" customHeight="1" x14ac:dyDescent="0.2">
      <c r="A423" s="373" t="s">
        <v>813</v>
      </c>
      <c r="B423" s="44"/>
      <c r="C423" s="20"/>
      <c r="D423" s="20" t="s">
        <v>201</v>
      </c>
      <c r="E423" s="20" t="s">
        <v>202</v>
      </c>
      <c r="F423" s="20"/>
      <c r="G423" s="272"/>
      <c r="H423" s="274">
        <v>600000</v>
      </c>
      <c r="I423" s="274">
        <v>600000</v>
      </c>
      <c r="J423" s="93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</row>
    <row r="424" spans="1:25" ht="15.75" customHeight="1" x14ac:dyDescent="0.2">
      <c r="A424" s="373" t="s">
        <v>814</v>
      </c>
      <c r="B424" s="44"/>
      <c r="C424" s="20"/>
      <c r="D424" s="20" t="s">
        <v>203</v>
      </c>
      <c r="E424" s="20" t="s">
        <v>204</v>
      </c>
      <c r="F424" s="20"/>
      <c r="G424" s="272"/>
      <c r="H424" s="49">
        <v>712000</v>
      </c>
      <c r="I424" s="49">
        <v>712000</v>
      </c>
      <c r="J424" s="93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</row>
    <row r="425" spans="1:25" ht="15.75" customHeight="1" x14ac:dyDescent="0.25">
      <c r="A425" s="373" t="s">
        <v>815</v>
      </c>
      <c r="B425" s="44"/>
      <c r="C425" s="21" t="s">
        <v>206</v>
      </c>
      <c r="D425" s="30"/>
      <c r="E425" s="200" t="s">
        <v>207</v>
      </c>
      <c r="F425" s="30"/>
      <c r="G425" s="202"/>
      <c r="H425" s="29">
        <v>15000</v>
      </c>
      <c r="I425" s="29">
        <v>15000</v>
      </c>
      <c r="J425" s="271"/>
      <c r="K425" s="205"/>
      <c r="L425" s="205"/>
      <c r="M425" s="205"/>
      <c r="N425" s="205"/>
      <c r="O425" s="123"/>
      <c r="P425" s="123"/>
      <c r="Q425" s="37"/>
      <c r="R425" s="37"/>
      <c r="S425" s="37"/>
      <c r="T425" s="37"/>
      <c r="U425" s="37"/>
      <c r="V425" s="37"/>
      <c r="W425" s="37"/>
      <c r="X425" s="37"/>
      <c r="Y425" s="37"/>
    </row>
    <row r="426" spans="1:25" ht="15.75" customHeight="1" x14ac:dyDescent="0.25">
      <c r="A426" s="373" t="s">
        <v>816</v>
      </c>
      <c r="B426" s="44"/>
      <c r="C426" s="20"/>
      <c r="D426" s="20" t="s">
        <v>208</v>
      </c>
      <c r="E426" s="20" t="s">
        <v>209</v>
      </c>
      <c r="F426" s="20"/>
      <c r="G426" s="202"/>
      <c r="H426" s="27">
        <v>15000</v>
      </c>
      <c r="I426" s="27">
        <v>15000</v>
      </c>
      <c r="J426" s="271"/>
      <c r="K426" s="205"/>
      <c r="L426" s="205"/>
      <c r="M426" s="205"/>
      <c r="N426" s="205"/>
      <c r="O426" s="123"/>
      <c r="P426" s="123"/>
      <c r="Q426" s="37"/>
      <c r="R426" s="37"/>
      <c r="S426" s="37"/>
      <c r="T426" s="37"/>
      <c r="U426" s="37"/>
      <c r="V426" s="37"/>
      <c r="W426" s="37"/>
      <c r="X426" s="37"/>
      <c r="Y426" s="37"/>
    </row>
    <row r="427" spans="1:25" ht="15.75" customHeight="1" x14ac:dyDescent="0.25">
      <c r="A427" s="373" t="s">
        <v>817</v>
      </c>
      <c r="B427" s="44"/>
      <c r="C427" s="20"/>
      <c r="D427" s="20"/>
      <c r="E427" s="20"/>
      <c r="F427" s="197" t="s">
        <v>210</v>
      </c>
      <c r="G427" s="202"/>
      <c r="H427" s="27">
        <v>15000</v>
      </c>
      <c r="I427" s="27">
        <v>15000</v>
      </c>
      <c r="J427" s="271"/>
      <c r="K427" s="205"/>
      <c r="L427" s="205"/>
      <c r="M427" s="205"/>
      <c r="N427" s="205"/>
      <c r="O427" s="123"/>
      <c r="P427" s="123"/>
      <c r="Q427" s="37"/>
      <c r="R427" s="37"/>
      <c r="S427" s="37"/>
      <c r="T427" s="37"/>
      <c r="U427" s="37"/>
      <c r="V427" s="37"/>
      <c r="W427" s="37"/>
      <c r="X427" s="37"/>
      <c r="Y427" s="37"/>
    </row>
    <row r="428" spans="1:25" ht="15.75" customHeight="1" x14ac:dyDescent="0.25">
      <c r="A428" s="373" t="s">
        <v>818</v>
      </c>
      <c r="B428" s="43"/>
      <c r="C428" s="21" t="s">
        <v>212</v>
      </c>
      <c r="D428" s="30"/>
      <c r="E428" s="200" t="s">
        <v>213</v>
      </c>
      <c r="F428" s="30"/>
      <c r="G428" s="230"/>
      <c r="H428" s="29">
        <f>H429+H430</f>
        <v>920000</v>
      </c>
      <c r="I428" s="29">
        <f>I429+I430</f>
        <v>920000</v>
      </c>
      <c r="J428" s="271"/>
      <c r="K428" s="205"/>
      <c r="L428" s="205"/>
      <c r="M428" s="205"/>
      <c r="N428" s="205"/>
      <c r="O428" s="123"/>
      <c r="P428" s="123"/>
      <c r="Q428" s="37"/>
      <c r="R428" s="37"/>
      <c r="S428" s="37"/>
      <c r="T428" s="37"/>
      <c r="U428" s="37"/>
      <c r="V428" s="37"/>
      <c r="W428" s="37"/>
      <c r="X428" s="37"/>
      <c r="Y428" s="37"/>
    </row>
    <row r="429" spans="1:25" ht="15.75" customHeight="1" x14ac:dyDescent="0.2">
      <c r="A429" s="373" t="s">
        <v>819</v>
      </c>
      <c r="B429" s="43"/>
      <c r="C429" s="20"/>
      <c r="D429" s="20" t="s">
        <v>214</v>
      </c>
      <c r="E429" s="20" t="s">
        <v>215</v>
      </c>
      <c r="F429" s="20"/>
      <c r="G429" s="54"/>
      <c r="H429" s="27">
        <v>919000</v>
      </c>
      <c r="I429" s="27">
        <v>919000</v>
      </c>
      <c r="J429" s="93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</row>
    <row r="430" spans="1:25" ht="15.75" customHeight="1" x14ac:dyDescent="0.2">
      <c r="A430" s="373" t="s">
        <v>820</v>
      </c>
      <c r="B430" s="43"/>
      <c r="C430" s="20"/>
      <c r="D430" s="20" t="s">
        <v>250</v>
      </c>
      <c r="E430" s="20" t="s">
        <v>251</v>
      </c>
      <c r="F430" s="20"/>
      <c r="G430" s="54"/>
      <c r="H430" s="27">
        <v>1000</v>
      </c>
      <c r="I430" s="27">
        <v>1000</v>
      </c>
      <c r="J430" s="93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</row>
    <row r="431" spans="1:25" ht="15.75" customHeight="1" x14ac:dyDescent="0.2">
      <c r="A431" s="436" t="s">
        <v>821</v>
      </c>
      <c r="B431" s="437" t="s">
        <v>290</v>
      </c>
      <c r="C431" s="438"/>
      <c r="D431" s="438"/>
      <c r="E431" s="438"/>
      <c r="F431" s="438"/>
      <c r="G431" s="439">
        <v>1</v>
      </c>
      <c r="H431" s="422">
        <f>H432+H436+H440</f>
        <v>14209049</v>
      </c>
      <c r="I431" s="422">
        <f>I432+I436+I440</f>
        <v>17089049</v>
      </c>
      <c r="J431" s="93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</row>
    <row r="432" spans="1:25" ht="15.75" customHeight="1" x14ac:dyDescent="0.2">
      <c r="A432" s="373" t="s">
        <v>822</v>
      </c>
      <c r="B432" s="43" t="s">
        <v>52</v>
      </c>
      <c r="C432" s="21"/>
      <c r="D432" s="21" t="s">
        <v>159</v>
      </c>
      <c r="E432" s="21"/>
      <c r="F432" s="21"/>
      <c r="G432" s="54"/>
      <c r="H432" s="29">
        <v>1972000</v>
      </c>
      <c r="I432" s="29">
        <v>1972000</v>
      </c>
      <c r="J432" s="93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</row>
    <row r="433" spans="1:25" ht="15.75" customHeight="1" x14ac:dyDescent="0.2">
      <c r="A433" s="373" t="s">
        <v>823</v>
      </c>
      <c r="B433" s="44"/>
      <c r="C433" s="21" t="s">
        <v>160</v>
      </c>
      <c r="D433" s="21"/>
      <c r="E433" s="21" t="s">
        <v>161</v>
      </c>
      <c r="F433" s="21"/>
      <c r="G433" s="54"/>
      <c r="H433" s="29">
        <f>H434+H435</f>
        <v>2096508</v>
      </c>
      <c r="I433" s="29">
        <f>I434+I435</f>
        <v>2096508</v>
      </c>
      <c r="J433" s="93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</row>
    <row r="434" spans="1:25" ht="15.75" customHeight="1" x14ac:dyDescent="0.2">
      <c r="A434" s="373" t="s">
        <v>824</v>
      </c>
      <c r="B434" s="128"/>
      <c r="C434" s="20"/>
      <c r="D434" s="20" t="s">
        <v>162</v>
      </c>
      <c r="E434" s="20" t="s">
        <v>163</v>
      </c>
      <c r="F434" s="20"/>
      <c r="G434" s="54"/>
      <c r="H434" s="27">
        <v>1947508</v>
      </c>
      <c r="I434" s="27">
        <v>1947508</v>
      </c>
      <c r="J434" s="93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</row>
    <row r="435" spans="1:25" ht="15.75" customHeight="1" x14ac:dyDescent="0.2">
      <c r="A435" s="373" t="s">
        <v>825</v>
      </c>
      <c r="B435" s="44"/>
      <c r="C435" s="20"/>
      <c r="D435" s="20" t="s">
        <v>164</v>
      </c>
      <c r="E435" s="20" t="s">
        <v>165</v>
      </c>
      <c r="F435" s="20"/>
      <c r="G435" s="54"/>
      <c r="H435" s="27">
        <v>149000</v>
      </c>
      <c r="I435" s="27">
        <v>149000</v>
      </c>
      <c r="J435" s="278"/>
      <c r="K435" s="271"/>
      <c r="L435" s="246"/>
      <c r="M435" s="246"/>
      <c r="N435" s="246"/>
      <c r="O435" s="246"/>
      <c r="P435" s="123"/>
      <c r="Q435" s="37"/>
      <c r="R435" s="37"/>
      <c r="S435" s="37"/>
      <c r="T435" s="37"/>
      <c r="U435" s="37"/>
      <c r="V435" s="37"/>
      <c r="W435" s="37"/>
      <c r="X435" s="37"/>
      <c r="Y435" s="37"/>
    </row>
    <row r="436" spans="1:25" ht="15.75" customHeight="1" x14ac:dyDescent="0.2">
      <c r="A436" s="373" t="s">
        <v>826</v>
      </c>
      <c r="B436" s="43" t="s">
        <v>54</v>
      </c>
      <c r="C436" s="21"/>
      <c r="D436" s="21" t="s">
        <v>172</v>
      </c>
      <c r="E436" s="198"/>
      <c r="F436" s="198"/>
      <c r="G436" s="54"/>
      <c r="H436" s="29">
        <f>H437+H438+H439</f>
        <v>431000</v>
      </c>
      <c r="I436" s="29">
        <f>I437+I438+I439</f>
        <v>431000</v>
      </c>
      <c r="J436" s="93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</row>
    <row r="437" spans="1:25" ht="15.75" customHeight="1" x14ac:dyDescent="0.2">
      <c r="A437" s="373" t="s">
        <v>827</v>
      </c>
      <c r="B437" s="44"/>
      <c r="C437" s="20"/>
      <c r="D437" s="20"/>
      <c r="E437" s="197" t="s">
        <v>173</v>
      </c>
      <c r="F437" s="20"/>
      <c r="G437" s="54"/>
      <c r="H437" s="27">
        <v>380000</v>
      </c>
      <c r="I437" s="27">
        <v>380000</v>
      </c>
      <c r="J437" s="93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</row>
    <row r="438" spans="1:25" ht="15.75" customHeight="1" x14ac:dyDescent="0.2">
      <c r="A438" s="373" t="s">
        <v>828</v>
      </c>
      <c r="B438" s="44"/>
      <c r="C438" s="20"/>
      <c r="D438" s="20"/>
      <c r="E438" s="197" t="s">
        <v>174</v>
      </c>
      <c r="F438" s="20"/>
      <c r="G438" s="54"/>
      <c r="H438" s="27">
        <v>25000</v>
      </c>
      <c r="I438" s="27">
        <v>25000</v>
      </c>
      <c r="J438" s="93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</row>
    <row r="439" spans="1:25" ht="15.75" customHeight="1" x14ac:dyDescent="0.2">
      <c r="A439" s="373" t="s">
        <v>829</v>
      </c>
      <c r="B439" s="44"/>
      <c r="C439" s="20"/>
      <c r="D439" s="20"/>
      <c r="E439" s="197" t="s">
        <v>175</v>
      </c>
      <c r="F439" s="20"/>
      <c r="G439" s="54"/>
      <c r="H439" s="27">
        <v>26000</v>
      </c>
      <c r="I439" s="27">
        <v>26000</v>
      </c>
      <c r="J439" s="93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</row>
    <row r="440" spans="1:25" ht="15.75" customHeight="1" x14ac:dyDescent="0.2">
      <c r="A440" s="373" t="s">
        <v>830</v>
      </c>
      <c r="B440" s="43" t="s">
        <v>56</v>
      </c>
      <c r="C440" s="21"/>
      <c r="D440" s="21" t="s">
        <v>57</v>
      </c>
      <c r="E440" s="21"/>
      <c r="F440" s="21"/>
      <c r="G440" s="54"/>
      <c r="H440" s="29">
        <f>H441+H443</f>
        <v>11806049</v>
      </c>
      <c r="I440" s="29">
        <f>I441+I443</f>
        <v>14686049</v>
      </c>
      <c r="J440" s="93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</row>
    <row r="441" spans="1:25" ht="15.75" customHeight="1" x14ac:dyDescent="0.25">
      <c r="A441" s="373" t="s">
        <v>831</v>
      </c>
      <c r="B441" s="43"/>
      <c r="C441" s="21" t="s">
        <v>192</v>
      </c>
      <c r="D441" s="30"/>
      <c r="E441" s="200" t="s">
        <v>193</v>
      </c>
      <c r="F441" s="30"/>
      <c r="G441" s="230"/>
      <c r="H441" s="29">
        <f>H442</f>
        <v>9296100</v>
      </c>
      <c r="I441" s="29">
        <f>I442</f>
        <v>12176100</v>
      </c>
      <c r="J441" s="93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</row>
    <row r="442" spans="1:25" ht="15.75" customHeight="1" x14ac:dyDescent="0.2">
      <c r="A442" s="373" t="s">
        <v>832</v>
      </c>
      <c r="B442" s="43"/>
      <c r="C442" s="21"/>
      <c r="D442" s="20" t="s">
        <v>291</v>
      </c>
      <c r="E442" s="20" t="s">
        <v>292</v>
      </c>
      <c r="F442" s="21"/>
      <c r="G442" s="54"/>
      <c r="H442" s="27">
        <v>9296100</v>
      </c>
      <c r="I442" s="27">
        <v>12176100</v>
      </c>
      <c r="J442" s="93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</row>
    <row r="443" spans="1:25" ht="15.75" customHeight="1" x14ac:dyDescent="0.25">
      <c r="A443" s="373" t="s">
        <v>833</v>
      </c>
      <c r="B443" s="199"/>
      <c r="C443" s="21" t="s">
        <v>212</v>
      </c>
      <c r="D443" s="30"/>
      <c r="E443" s="200" t="s">
        <v>213</v>
      </c>
      <c r="F443" s="30"/>
      <c r="G443" s="230"/>
      <c r="H443" s="29">
        <f>H444</f>
        <v>2509949</v>
      </c>
      <c r="I443" s="29">
        <f>I444</f>
        <v>2509949</v>
      </c>
      <c r="J443" s="93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</row>
    <row r="444" spans="1:25" ht="15.75" customHeight="1" x14ac:dyDescent="0.2">
      <c r="A444" s="373" t="s">
        <v>834</v>
      </c>
      <c r="B444" s="43"/>
      <c r="C444" s="20"/>
      <c r="D444" s="20" t="s">
        <v>214</v>
      </c>
      <c r="E444" s="20" t="s">
        <v>215</v>
      </c>
      <c r="F444" s="20"/>
      <c r="G444" s="54"/>
      <c r="H444" s="27">
        <v>2509949</v>
      </c>
      <c r="I444" s="27">
        <v>2509949</v>
      </c>
      <c r="J444" s="93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</row>
    <row r="445" spans="1:25" ht="15.75" customHeight="1" x14ac:dyDescent="0.2">
      <c r="A445" s="373" t="s">
        <v>835</v>
      </c>
      <c r="B445" s="43"/>
      <c r="C445" s="21"/>
      <c r="D445" s="21"/>
      <c r="E445" s="21"/>
      <c r="F445" s="21"/>
      <c r="G445" s="54"/>
      <c r="H445" s="27"/>
      <c r="I445" s="27"/>
      <c r="J445" s="93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</row>
    <row r="446" spans="1:25" ht="15.75" customHeight="1" x14ac:dyDescent="0.2">
      <c r="A446" s="436" t="s">
        <v>836</v>
      </c>
      <c r="B446" s="437" t="s">
        <v>293</v>
      </c>
      <c r="C446" s="438"/>
      <c r="D446" s="438"/>
      <c r="E446" s="438"/>
      <c r="F446" s="438"/>
      <c r="G446" s="439"/>
      <c r="H446" s="422">
        <f>H447</f>
        <v>946000</v>
      </c>
      <c r="I446" s="422">
        <f>I447</f>
        <v>946000</v>
      </c>
      <c r="J446" s="93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</row>
    <row r="447" spans="1:25" ht="15.75" customHeight="1" x14ac:dyDescent="0.2">
      <c r="A447" s="373" t="s">
        <v>837</v>
      </c>
      <c r="B447" s="43" t="s">
        <v>56</v>
      </c>
      <c r="C447" s="21"/>
      <c r="D447" s="21" t="s">
        <v>57</v>
      </c>
      <c r="E447" s="21"/>
      <c r="F447" s="21"/>
      <c r="G447" s="54"/>
      <c r="H447" s="29">
        <f>H448+H450</f>
        <v>946000</v>
      </c>
      <c r="I447" s="29">
        <f>I448+I450</f>
        <v>946000</v>
      </c>
      <c r="J447" s="93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</row>
    <row r="448" spans="1:25" ht="15.75" customHeight="1" x14ac:dyDescent="0.25">
      <c r="A448" s="373" t="s">
        <v>838</v>
      </c>
      <c r="B448" s="43"/>
      <c r="C448" s="21" t="s">
        <v>192</v>
      </c>
      <c r="D448" s="30"/>
      <c r="E448" s="200" t="s">
        <v>193</v>
      </c>
      <c r="F448" s="30"/>
      <c r="G448" s="230"/>
      <c r="H448" s="29">
        <f>H449</f>
        <v>744880</v>
      </c>
      <c r="I448" s="29">
        <f>I449</f>
        <v>744880</v>
      </c>
      <c r="J448" s="93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</row>
    <row r="449" spans="1:25" ht="15.75" customHeight="1" x14ac:dyDescent="0.2">
      <c r="A449" s="373" t="s">
        <v>839</v>
      </c>
      <c r="B449" s="43"/>
      <c r="C449" s="21"/>
      <c r="D449" s="20" t="s">
        <v>291</v>
      </c>
      <c r="E449" s="20" t="s">
        <v>292</v>
      </c>
      <c r="F449" s="21"/>
      <c r="G449" s="54"/>
      <c r="H449" s="27">
        <v>744880</v>
      </c>
      <c r="I449" s="27">
        <v>744880</v>
      </c>
      <c r="J449" s="93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</row>
    <row r="450" spans="1:25" ht="15.75" customHeight="1" x14ac:dyDescent="0.25">
      <c r="A450" s="373" t="s">
        <v>840</v>
      </c>
      <c r="B450" s="199"/>
      <c r="C450" s="21" t="s">
        <v>212</v>
      </c>
      <c r="D450" s="30"/>
      <c r="E450" s="200" t="s">
        <v>213</v>
      </c>
      <c r="F450" s="30"/>
      <c r="G450" s="230"/>
      <c r="H450" s="29">
        <f>H451</f>
        <v>201120</v>
      </c>
      <c r="I450" s="29">
        <f>I451</f>
        <v>201120</v>
      </c>
      <c r="J450" s="93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</row>
    <row r="451" spans="1:25" ht="15.75" customHeight="1" x14ac:dyDescent="0.2">
      <c r="A451" s="373" t="s">
        <v>841</v>
      </c>
      <c r="B451" s="43"/>
      <c r="C451" s="20"/>
      <c r="D451" s="20" t="s">
        <v>214</v>
      </c>
      <c r="E451" s="20" t="s">
        <v>215</v>
      </c>
      <c r="F451" s="20"/>
      <c r="G451" s="54"/>
      <c r="H451" s="27">
        <v>201120</v>
      </c>
      <c r="I451" s="27">
        <v>201120</v>
      </c>
      <c r="J451" s="93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</row>
    <row r="452" spans="1:25" ht="15.75" customHeight="1" x14ac:dyDescent="0.2">
      <c r="A452" s="373" t="s">
        <v>842</v>
      </c>
      <c r="B452" s="43"/>
      <c r="C452" s="21"/>
      <c r="D452" s="21"/>
      <c r="E452" s="21"/>
      <c r="F452" s="21"/>
      <c r="G452" s="54"/>
      <c r="H452" s="27"/>
      <c r="I452" s="27"/>
      <c r="J452" s="93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</row>
    <row r="453" spans="1:25" ht="15.75" customHeight="1" x14ac:dyDescent="0.2">
      <c r="A453" s="436" t="s">
        <v>843</v>
      </c>
      <c r="B453" s="437" t="s">
        <v>52</v>
      </c>
      <c r="C453" s="438"/>
      <c r="D453" s="438" t="s">
        <v>159</v>
      </c>
      <c r="E453" s="438"/>
      <c r="F453" s="438"/>
      <c r="G453" s="439">
        <v>4</v>
      </c>
      <c r="H453" s="422">
        <f>H387+H432</f>
        <v>19430746</v>
      </c>
      <c r="I453" s="422">
        <f>I387+I432</f>
        <v>19563920</v>
      </c>
      <c r="J453" s="93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</row>
    <row r="454" spans="1:25" ht="15.75" customHeight="1" x14ac:dyDescent="0.2">
      <c r="A454" s="436" t="s">
        <v>844</v>
      </c>
      <c r="B454" s="437" t="s">
        <v>54</v>
      </c>
      <c r="C454" s="438"/>
      <c r="D454" s="438" t="s">
        <v>172</v>
      </c>
      <c r="E454" s="440"/>
      <c r="F454" s="440"/>
      <c r="G454" s="439"/>
      <c r="H454" s="422">
        <f>H397+H436</f>
        <v>3821220</v>
      </c>
      <c r="I454" s="422">
        <f>I397+I436</f>
        <v>3844335</v>
      </c>
      <c r="J454" s="93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</row>
    <row r="455" spans="1:25" ht="15.75" customHeight="1" x14ac:dyDescent="0.2">
      <c r="A455" s="436" t="s">
        <v>845</v>
      </c>
      <c r="B455" s="437" t="s">
        <v>56</v>
      </c>
      <c r="C455" s="438"/>
      <c r="D455" s="438" t="s">
        <v>57</v>
      </c>
      <c r="E455" s="438"/>
      <c r="F455" s="438"/>
      <c r="G455" s="439"/>
      <c r="H455" s="422">
        <f>H401+H440+H447+H411</f>
        <v>17121049</v>
      </c>
      <c r="I455" s="422">
        <f>I401+I440+I447+I411</f>
        <v>20001049</v>
      </c>
      <c r="J455" s="93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</row>
    <row r="456" spans="1:25" ht="15.75" customHeight="1" x14ac:dyDescent="0.2">
      <c r="A456" s="436" t="s">
        <v>846</v>
      </c>
      <c r="B456" s="437" t="s">
        <v>63</v>
      </c>
      <c r="C456" s="438"/>
      <c r="D456" s="559" t="s">
        <v>64</v>
      </c>
      <c r="E456" s="567"/>
      <c r="F456" s="568"/>
      <c r="G456" s="439"/>
      <c r="H456" s="422"/>
      <c r="I456" s="422">
        <v>390000</v>
      </c>
      <c r="J456" s="93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</row>
    <row r="457" spans="1:25" ht="15.75" customHeight="1" x14ac:dyDescent="0.2">
      <c r="A457" s="436" t="s">
        <v>847</v>
      </c>
      <c r="B457" s="437" t="s">
        <v>296</v>
      </c>
      <c r="C457" s="438"/>
      <c r="D457" s="438"/>
      <c r="E457" s="438"/>
      <c r="F457" s="438"/>
      <c r="G457" s="439">
        <v>4</v>
      </c>
      <c r="H457" s="422">
        <f>SUM(H453:H456)</f>
        <v>40373015</v>
      </c>
      <c r="I457" s="422">
        <f>SUM(I453:I456)</f>
        <v>43799304</v>
      </c>
      <c r="J457" s="93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</row>
    <row r="458" spans="1:25" ht="15.75" customHeight="1" x14ac:dyDescent="0.2">
      <c r="A458" s="373" t="s">
        <v>848</v>
      </c>
      <c r="B458" s="43"/>
      <c r="C458" s="21"/>
      <c r="D458" s="21"/>
      <c r="E458" s="21"/>
      <c r="F458" s="21"/>
      <c r="G458" s="54"/>
      <c r="H458" s="27"/>
      <c r="I458" s="27"/>
      <c r="J458" s="93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</row>
    <row r="459" spans="1:25" ht="15.75" customHeight="1" x14ac:dyDescent="0.2">
      <c r="A459" s="373" t="s">
        <v>849</v>
      </c>
      <c r="B459" s="43" t="s">
        <v>297</v>
      </c>
      <c r="C459" s="21"/>
      <c r="D459" s="21"/>
      <c r="E459" s="21"/>
      <c r="F459" s="21"/>
      <c r="G459" s="54"/>
      <c r="H459" s="27"/>
      <c r="I459" s="27"/>
      <c r="J459" s="93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</row>
    <row r="460" spans="1:25" ht="15.75" customHeight="1" x14ac:dyDescent="0.2">
      <c r="A460" s="436" t="s">
        <v>850</v>
      </c>
      <c r="B460" s="437" t="s">
        <v>158</v>
      </c>
      <c r="C460" s="451"/>
      <c r="D460" s="451"/>
      <c r="E460" s="451"/>
      <c r="F460" s="451"/>
      <c r="G460" s="452" t="s">
        <v>431</v>
      </c>
      <c r="H460" s="422">
        <f>H461+H472+H476</f>
        <v>113190000</v>
      </c>
      <c r="I460" s="422">
        <f>I461+I472+I476</f>
        <v>122686151</v>
      </c>
      <c r="J460" s="93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</row>
    <row r="461" spans="1:25" ht="15.75" customHeight="1" x14ac:dyDescent="0.2">
      <c r="A461" s="373" t="s">
        <v>851</v>
      </c>
      <c r="B461" s="43" t="s">
        <v>52</v>
      </c>
      <c r="C461" s="21"/>
      <c r="D461" s="21" t="s">
        <v>159</v>
      </c>
      <c r="E461" s="21"/>
      <c r="F461" s="21"/>
      <c r="G461" s="54"/>
      <c r="H461" s="29">
        <f>H462+H470</f>
        <v>83970000</v>
      </c>
      <c r="I461" s="29">
        <v>86067640</v>
      </c>
      <c r="J461" s="93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</row>
    <row r="462" spans="1:25" ht="15.75" customHeight="1" x14ac:dyDescent="0.2">
      <c r="A462" s="373" t="s">
        <v>852</v>
      </c>
      <c r="B462" s="44"/>
      <c r="C462" s="21" t="s">
        <v>160</v>
      </c>
      <c r="D462" s="21"/>
      <c r="E462" s="21" t="s">
        <v>161</v>
      </c>
      <c r="F462" s="21"/>
      <c r="G462" s="54"/>
      <c r="H462" s="29">
        <f>H464+H465+H466+H467+H468+H469+H463</f>
        <v>83565000</v>
      </c>
      <c r="I462" s="29">
        <v>84048093</v>
      </c>
      <c r="J462" s="93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</row>
    <row r="463" spans="1:25" ht="15.75" customHeight="1" x14ac:dyDescent="0.2">
      <c r="A463" s="373" t="s">
        <v>853</v>
      </c>
      <c r="B463" s="128"/>
      <c r="C463" s="20"/>
      <c r="D463" s="20" t="s">
        <v>162</v>
      </c>
      <c r="E463" s="20" t="s">
        <v>163</v>
      </c>
      <c r="F463" s="20"/>
      <c r="G463" s="54"/>
      <c r="H463" s="27">
        <v>73404000</v>
      </c>
      <c r="I463" s="27">
        <v>73309000</v>
      </c>
      <c r="J463" s="93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</row>
    <row r="464" spans="1:25" ht="15.75" customHeight="1" x14ac:dyDescent="0.2">
      <c r="A464" s="373" t="s">
        <v>854</v>
      </c>
      <c r="B464" s="128"/>
      <c r="C464" s="20"/>
      <c r="D464" s="20" t="s">
        <v>232</v>
      </c>
      <c r="E464" s="20" t="s">
        <v>281</v>
      </c>
      <c r="F464" s="20"/>
      <c r="G464" s="54"/>
      <c r="H464" s="27">
        <v>5900000</v>
      </c>
      <c r="I464" s="27">
        <v>5800000</v>
      </c>
      <c r="J464" s="93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</row>
    <row r="465" spans="1:25" ht="15.75" customHeight="1" x14ac:dyDescent="0.2">
      <c r="A465" s="373" t="s">
        <v>855</v>
      </c>
      <c r="B465" s="128"/>
      <c r="C465" s="20"/>
      <c r="D465" s="20" t="s">
        <v>298</v>
      </c>
      <c r="E465" s="20" t="s">
        <v>299</v>
      </c>
      <c r="F465" s="20"/>
      <c r="G465" s="54"/>
      <c r="H465" s="27"/>
      <c r="I465" s="27"/>
      <c r="J465" s="93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</row>
    <row r="466" spans="1:25" ht="15.75" customHeight="1" x14ac:dyDescent="0.2">
      <c r="A466" s="373" t="s">
        <v>856</v>
      </c>
      <c r="B466" s="44"/>
      <c r="C466" s="20"/>
      <c r="D466" s="20" t="s">
        <v>164</v>
      </c>
      <c r="E466" s="20" t="s">
        <v>165</v>
      </c>
      <c r="F466" s="20"/>
      <c r="G466" s="54"/>
      <c r="H466" s="27">
        <v>2981000</v>
      </c>
      <c r="I466" s="27">
        <v>3211000</v>
      </c>
      <c r="J466" s="93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</row>
    <row r="467" spans="1:25" ht="15.75" customHeight="1" x14ac:dyDescent="0.2">
      <c r="A467" s="373" t="s">
        <v>857</v>
      </c>
      <c r="B467" s="44"/>
      <c r="C467" s="20"/>
      <c r="D467" s="20" t="s">
        <v>278</v>
      </c>
      <c r="E467" s="20" t="s">
        <v>279</v>
      </c>
      <c r="F467" s="20"/>
      <c r="G467" s="54"/>
      <c r="H467" s="27">
        <v>713000</v>
      </c>
      <c r="I467" s="27">
        <v>713000</v>
      </c>
      <c r="J467" s="93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</row>
    <row r="468" spans="1:25" ht="15.75" customHeight="1" x14ac:dyDescent="0.2">
      <c r="A468" s="373" t="s">
        <v>858</v>
      </c>
      <c r="B468" s="44"/>
      <c r="C468" s="20"/>
      <c r="D468" s="20" t="s">
        <v>242</v>
      </c>
      <c r="E468" s="20" t="s">
        <v>300</v>
      </c>
      <c r="F468" s="20"/>
      <c r="G468" s="54"/>
      <c r="H468" s="27">
        <v>267000</v>
      </c>
      <c r="I468" s="27">
        <v>503796</v>
      </c>
      <c r="J468" s="93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</row>
    <row r="469" spans="1:25" ht="15" customHeight="1" x14ac:dyDescent="0.2">
      <c r="A469" s="373" t="s">
        <v>859</v>
      </c>
      <c r="B469" s="44"/>
      <c r="C469" s="20"/>
      <c r="D469" s="20" t="s">
        <v>234</v>
      </c>
      <c r="E469" s="20" t="s">
        <v>161</v>
      </c>
      <c r="F469" s="20"/>
      <c r="G469" s="54"/>
      <c r="H469" s="27">
        <v>300000</v>
      </c>
      <c r="I469" s="27">
        <v>653087</v>
      </c>
      <c r="J469" s="93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</row>
    <row r="470" spans="1:25" ht="15" customHeight="1" x14ac:dyDescent="0.2">
      <c r="A470" s="373" t="s">
        <v>860</v>
      </c>
      <c r="B470" s="44"/>
      <c r="C470" s="21" t="s">
        <v>166</v>
      </c>
      <c r="D470" s="21"/>
      <c r="E470" s="21" t="s">
        <v>167</v>
      </c>
      <c r="F470" s="21"/>
      <c r="G470" s="54"/>
      <c r="H470" s="29">
        <v>405000</v>
      </c>
      <c r="I470" s="29">
        <v>4250620</v>
      </c>
      <c r="J470" s="93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</row>
    <row r="471" spans="1:25" ht="15" customHeight="1" x14ac:dyDescent="0.2">
      <c r="A471" s="373" t="s">
        <v>861</v>
      </c>
      <c r="B471" s="44"/>
      <c r="C471" s="20"/>
      <c r="D471" s="20" t="s">
        <v>243</v>
      </c>
      <c r="E471" s="20" t="s">
        <v>244</v>
      </c>
      <c r="F471" s="20"/>
      <c r="G471" s="54"/>
      <c r="H471" s="27"/>
      <c r="I471" s="27"/>
      <c r="J471" s="93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</row>
    <row r="472" spans="1:25" ht="15.75" customHeight="1" x14ac:dyDescent="0.2">
      <c r="A472" s="373" t="s">
        <v>862</v>
      </c>
      <c r="B472" s="43" t="s">
        <v>54</v>
      </c>
      <c r="C472" s="21"/>
      <c r="D472" s="21" t="s">
        <v>172</v>
      </c>
      <c r="E472" s="198"/>
      <c r="F472" s="198"/>
      <c r="G472" s="54"/>
      <c r="H472" s="29">
        <f>H473+H474+H475</f>
        <v>16800000</v>
      </c>
      <c r="I472" s="29">
        <f>I473+I474+I475</f>
        <v>18168052</v>
      </c>
      <c r="J472" s="93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</row>
    <row r="473" spans="1:25" ht="15.75" customHeight="1" x14ac:dyDescent="0.2">
      <c r="A473" s="373" t="s">
        <v>863</v>
      </c>
      <c r="B473" s="44"/>
      <c r="C473" s="20"/>
      <c r="D473" s="20"/>
      <c r="E473" s="197" t="s">
        <v>173</v>
      </c>
      <c r="F473" s="20"/>
      <c r="G473" s="54"/>
      <c r="H473" s="27">
        <v>15603000</v>
      </c>
      <c r="I473" s="27">
        <v>16940178</v>
      </c>
      <c r="J473" s="93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</row>
    <row r="474" spans="1:25" ht="15.75" customHeight="1" x14ac:dyDescent="0.2">
      <c r="A474" s="373" t="s">
        <v>864</v>
      </c>
      <c r="B474" s="44"/>
      <c r="C474" s="20"/>
      <c r="D474" s="20"/>
      <c r="E474" s="197" t="s">
        <v>174</v>
      </c>
      <c r="F474" s="20"/>
      <c r="G474" s="54"/>
      <c r="H474" s="27">
        <v>677000</v>
      </c>
      <c r="I474" s="27">
        <v>677000</v>
      </c>
      <c r="J474" s="93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</row>
    <row r="475" spans="1:25" ht="15.75" customHeight="1" x14ac:dyDescent="0.2">
      <c r="A475" s="373" t="s">
        <v>865</v>
      </c>
      <c r="B475" s="44"/>
      <c r="C475" s="20"/>
      <c r="D475" s="20"/>
      <c r="E475" s="197" t="s">
        <v>175</v>
      </c>
      <c r="F475" s="20"/>
      <c r="G475" s="54"/>
      <c r="H475" s="27">
        <v>520000</v>
      </c>
      <c r="I475" s="27">
        <v>550874</v>
      </c>
      <c r="J475" s="93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</row>
    <row r="476" spans="1:25" ht="15.75" customHeight="1" x14ac:dyDescent="0.2">
      <c r="A476" s="373" t="s">
        <v>866</v>
      </c>
      <c r="B476" s="209" t="s">
        <v>56</v>
      </c>
      <c r="C476" s="31"/>
      <c r="D476" s="31" t="s">
        <v>57</v>
      </c>
      <c r="E476" s="31"/>
      <c r="F476" s="31"/>
      <c r="G476" s="54"/>
      <c r="H476" s="29">
        <f>H477+H481+H485+H490+H492</f>
        <v>12420000</v>
      </c>
      <c r="I476" s="29">
        <f>I477+I481+I485+I490+I492</f>
        <v>18450459</v>
      </c>
      <c r="J476" s="93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</row>
    <row r="477" spans="1:25" ht="15.75" customHeight="1" x14ac:dyDescent="0.2">
      <c r="A477" s="373" t="s">
        <v>867</v>
      </c>
      <c r="B477" s="199"/>
      <c r="C477" s="21" t="s">
        <v>176</v>
      </c>
      <c r="D477" s="197"/>
      <c r="E477" s="21" t="s">
        <v>177</v>
      </c>
      <c r="F477" s="236"/>
      <c r="G477" s="54"/>
      <c r="H477" s="29">
        <f>H478+H479</f>
        <v>2050000</v>
      </c>
      <c r="I477" s="29">
        <f>I478+I479</f>
        <v>2091031</v>
      </c>
      <c r="J477" s="93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</row>
    <row r="478" spans="1:25" ht="15.75" customHeight="1" x14ac:dyDescent="0.2">
      <c r="A478" s="373" t="s">
        <v>868</v>
      </c>
      <c r="B478" s="199"/>
      <c r="C478" s="21"/>
      <c r="D478" s="20" t="s">
        <v>178</v>
      </c>
      <c r="E478" s="20" t="s">
        <v>179</v>
      </c>
      <c r="F478" s="20"/>
      <c r="G478" s="54"/>
      <c r="H478" s="27">
        <v>450000</v>
      </c>
      <c r="I478" s="27">
        <v>450000</v>
      </c>
      <c r="J478" s="93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</row>
    <row r="479" spans="1:25" ht="15.75" customHeight="1" x14ac:dyDescent="0.2">
      <c r="A479" s="373" t="s">
        <v>869</v>
      </c>
      <c r="B479" s="44"/>
      <c r="C479" s="20"/>
      <c r="D479" s="20" t="s">
        <v>180</v>
      </c>
      <c r="E479" s="20" t="s">
        <v>181</v>
      </c>
      <c r="F479" s="20"/>
      <c r="G479" s="54"/>
      <c r="H479" s="27">
        <v>1600000</v>
      </c>
      <c r="I479" s="27">
        <v>1641031</v>
      </c>
      <c r="J479" s="93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</row>
    <row r="480" spans="1:25" ht="15.75" customHeight="1" x14ac:dyDescent="0.2">
      <c r="A480" s="373" t="s">
        <v>870</v>
      </c>
      <c r="B480" s="43"/>
      <c r="C480" s="21"/>
      <c r="D480" s="21"/>
      <c r="E480" s="21"/>
      <c r="F480" s="197" t="s">
        <v>182</v>
      </c>
      <c r="G480" s="54"/>
      <c r="H480" s="27">
        <v>1600000</v>
      </c>
      <c r="I480" s="27">
        <v>1641031</v>
      </c>
      <c r="J480" s="93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</row>
    <row r="481" spans="1:25" ht="15.75" customHeight="1" x14ac:dyDescent="0.2">
      <c r="A481" s="373" t="s">
        <v>871</v>
      </c>
      <c r="B481" s="199"/>
      <c r="C481" s="21" t="s">
        <v>184</v>
      </c>
      <c r="D481" s="197"/>
      <c r="E481" s="21" t="s">
        <v>185</v>
      </c>
      <c r="F481" s="197"/>
      <c r="G481" s="54"/>
      <c r="H481" s="29">
        <f>H482+H483</f>
        <v>1430000</v>
      </c>
      <c r="I481" s="29">
        <f>I482+I483</f>
        <v>1430000</v>
      </c>
      <c r="J481" s="93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</row>
    <row r="482" spans="1:25" ht="15.75" customHeight="1" x14ac:dyDescent="0.2">
      <c r="A482" s="373" t="s">
        <v>872</v>
      </c>
      <c r="B482" s="199"/>
      <c r="C482" s="21"/>
      <c r="D482" s="20" t="s">
        <v>186</v>
      </c>
      <c r="E482" s="20" t="s">
        <v>301</v>
      </c>
      <c r="F482" s="197"/>
      <c r="G482" s="54"/>
      <c r="H482" s="27">
        <v>780000</v>
      </c>
      <c r="I482" s="27">
        <v>780000</v>
      </c>
      <c r="J482" s="93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</row>
    <row r="483" spans="1:25" ht="15.75" customHeight="1" x14ac:dyDescent="0.2">
      <c r="A483" s="373" t="s">
        <v>873</v>
      </c>
      <c r="B483" s="44"/>
      <c r="C483" s="20"/>
      <c r="D483" s="20" t="s">
        <v>189</v>
      </c>
      <c r="E483" s="20" t="s">
        <v>190</v>
      </c>
      <c r="F483" s="20"/>
      <c r="G483" s="54"/>
      <c r="H483" s="27">
        <v>650000</v>
      </c>
      <c r="I483" s="27">
        <v>650000</v>
      </c>
      <c r="J483" s="93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</row>
    <row r="484" spans="1:25" ht="15.75" customHeight="1" x14ac:dyDescent="0.2">
      <c r="A484" s="373" t="s">
        <v>874</v>
      </c>
      <c r="B484" s="44"/>
      <c r="C484" s="20"/>
      <c r="D484" s="20"/>
      <c r="E484" s="20"/>
      <c r="F484" s="197" t="s">
        <v>191</v>
      </c>
      <c r="G484" s="54"/>
      <c r="H484" s="27">
        <v>620000</v>
      </c>
      <c r="I484" s="27">
        <v>620000</v>
      </c>
      <c r="J484" s="93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5.75" customHeight="1" x14ac:dyDescent="0.25">
      <c r="A485" s="373" t="s">
        <v>875</v>
      </c>
      <c r="B485" s="43"/>
      <c r="C485" s="21" t="s">
        <v>192</v>
      </c>
      <c r="D485" s="30"/>
      <c r="E485" s="200" t="s">
        <v>193</v>
      </c>
      <c r="F485" s="30"/>
      <c r="G485" s="230"/>
      <c r="H485" s="29">
        <f>H487+H488+H489+H486</f>
        <v>4940000</v>
      </c>
      <c r="I485" s="29">
        <f>I487+I488+I489+I486</f>
        <v>10852278</v>
      </c>
      <c r="J485" s="93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</row>
    <row r="486" spans="1:25" ht="15.75" customHeight="1" x14ac:dyDescent="0.2">
      <c r="A486" s="373" t="s">
        <v>876</v>
      </c>
      <c r="B486" s="44"/>
      <c r="C486" s="20"/>
      <c r="D486" s="20" t="s">
        <v>199</v>
      </c>
      <c r="E486" s="20" t="s">
        <v>440</v>
      </c>
      <c r="F486" s="20"/>
      <c r="G486" s="334"/>
      <c r="H486" s="27">
        <v>130000</v>
      </c>
      <c r="I486" s="27">
        <v>130000</v>
      </c>
      <c r="J486" s="93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</row>
    <row r="487" spans="1:25" ht="15.75" customHeight="1" x14ac:dyDescent="0.2">
      <c r="A487" s="373" t="s">
        <v>877</v>
      </c>
      <c r="B487" s="43"/>
      <c r="C487" s="21"/>
      <c r="D487" s="20" t="s">
        <v>201</v>
      </c>
      <c r="E487" s="20" t="s">
        <v>202</v>
      </c>
      <c r="F487" s="20"/>
      <c r="G487" s="54"/>
      <c r="H487" s="27">
        <v>60000</v>
      </c>
      <c r="I487" s="27">
        <v>60000</v>
      </c>
      <c r="J487" s="93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</row>
    <row r="488" spans="1:25" ht="15.75" customHeight="1" x14ac:dyDescent="0.2">
      <c r="A488" s="373" t="s">
        <v>878</v>
      </c>
      <c r="B488" s="43"/>
      <c r="C488" s="21"/>
      <c r="D488" s="20" t="s">
        <v>224</v>
      </c>
      <c r="E488" s="20" t="s">
        <v>302</v>
      </c>
      <c r="F488" s="20"/>
      <c r="G488" s="54"/>
      <c r="H488" s="27">
        <v>750000</v>
      </c>
      <c r="I488" s="27">
        <v>750000</v>
      </c>
      <c r="J488" s="93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</row>
    <row r="489" spans="1:25" ht="15.75" customHeight="1" x14ac:dyDescent="0.2">
      <c r="A489" s="373" t="s">
        <v>879</v>
      </c>
      <c r="B489" s="43"/>
      <c r="C489" s="20"/>
      <c r="D489" s="20" t="s">
        <v>203</v>
      </c>
      <c r="E489" s="20" t="s">
        <v>204</v>
      </c>
      <c r="F489" s="20"/>
      <c r="G489" s="54"/>
      <c r="H489" s="27">
        <v>4000000</v>
      </c>
      <c r="I489" s="27">
        <v>9912278</v>
      </c>
      <c r="J489" s="93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</row>
    <row r="490" spans="1:25" ht="15.75" customHeight="1" x14ac:dyDescent="0.25">
      <c r="A490" s="373" t="s">
        <v>880</v>
      </c>
      <c r="B490" s="43"/>
      <c r="C490" s="21" t="s">
        <v>206</v>
      </c>
      <c r="D490" s="30"/>
      <c r="E490" s="200" t="s">
        <v>207</v>
      </c>
      <c r="F490" s="30"/>
      <c r="G490" s="202"/>
      <c r="H490" s="29">
        <f>H491</f>
        <v>200000</v>
      </c>
      <c r="I490" s="29">
        <f>I491</f>
        <v>200000</v>
      </c>
      <c r="J490" s="93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</row>
    <row r="491" spans="1:25" ht="15.75" customHeight="1" x14ac:dyDescent="0.2">
      <c r="A491" s="373" t="s">
        <v>881</v>
      </c>
      <c r="B491" s="43"/>
      <c r="C491" s="20"/>
      <c r="D491" s="20" t="s">
        <v>208</v>
      </c>
      <c r="E491" s="20" t="s">
        <v>209</v>
      </c>
      <c r="F491" s="20"/>
      <c r="G491" s="54"/>
      <c r="H491" s="27">
        <v>200000</v>
      </c>
      <c r="I491" s="27">
        <v>200000</v>
      </c>
      <c r="J491" s="93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</row>
    <row r="492" spans="1:25" ht="15.75" customHeight="1" x14ac:dyDescent="0.25">
      <c r="A492" s="373" t="s">
        <v>882</v>
      </c>
      <c r="B492" s="43"/>
      <c r="C492" s="21" t="s">
        <v>212</v>
      </c>
      <c r="D492" s="30"/>
      <c r="E492" s="200" t="s">
        <v>213</v>
      </c>
      <c r="F492" s="30"/>
      <c r="G492" s="202"/>
      <c r="H492" s="29">
        <f>H493+H494</f>
        <v>3800000</v>
      </c>
      <c r="I492" s="29">
        <f>I493+I494</f>
        <v>3877150</v>
      </c>
      <c r="J492" s="93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</row>
    <row r="493" spans="1:25" ht="15.75" customHeight="1" x14ac:dyDescent="0.2">
      <c r="A493" s="373" t="s">
        <v>883</v>
      </c>
      <c r="B493" s="43"/>
      <c r="C493" s="20"/>
      <c r="D493" s="20" t="s">
        <v>214</v>
      </c>
      <c r="E493" s="20" t="s">
        <v>215</v>
      </c>
      <c r="F493" s="20"/>
      <c r="G493" s="54"/>
      <c r="H493" s="27">
        <v>1800000</v>
      </c>
      <c r="I493" s="27">
        <v>1825962</v>
      </c>
      <c r="J493" s="93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</row>
    <row r="494" spans="1:25" ht="15.75" customHeight="1" x14ac:dyDescent="0.2">
      <c r="A494" s="373" t="s">
        <v>884</v>
      </c>
      <c r="B494" s="43"/>
      <c r="C494" s="21"/>
      <c r="D494" s="20" t="s">
        <v>250</v>
      </c>
      <c r="E494" s="20" t="s">
        <v>251</v>
      </c>
      <c r="F494" s="20"/>
      <c r="G494" s="54"/>
      <c r="H494" s="27">
        <v>2000000</v>
      </c>
      <c r="I494" s="27">
        <v>2051188</v>
      </c>
      <c r="J494" s="93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</row>
    <row r="495" spans="1:25" ht="15.75" customHeight="1" x14ac:dyDescent="0.2">
      <c r="A495" s="436" t="s">
        <v>885</v>
      </c>
      <c r="B495" s="437" t="s">
        <v>52</v>
      </c>
      <c r="C495" s="438"/>
      <c r="D495" s="438" t="s">
        <v>159</v>
      </c>
      <c r="E495" s="438"/>
      <c r="F495" s="438"/>
      <c r="G495" s="439">
        <v>20</v>
      </c>
      <c r="H495" s="422">
        <f>H461</f>
        <v>83970000</v>
      </c>
      <c r="I495" s="422">
        <v>89184541</v>
      </c>
      <c r="J495" s="93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</row>
    <row r="496" spans="1:25" ht="15.75" customHeight="1" x14ac:dyDescent="0.2">
      <c r="A496" s="436" t="s">
        <v>886</v>
      </c>
      <c r="B496" s="437" t="s">
        <v>54</v>
      </c>
      <c r="C496" s="438"/>
      <c r="D496" s="438" t="s">
        <v>172</v>
      </c>
      <c r="E496" s="440"/>
      <c r="F496" s="440"/>
      <c r="G496" s="439"/>
      <c r="H496" s="422">
        <f>H472</f>
        <v>16800000</v>
      </c>
      <c r="I496" s="422">
        <v>17767681</v>
      </c>
      <c r="J496" s="93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</row>
    <row r="497" spans="1:25" ht="15.75" customHeight="1" x14ac:dyDescent="0.2">
      <c r="A497" s="436" t="s">
        <v>887</v>
      </c>
      <c r="B497" s="437" t="s">
        <v>56</v>
      </c>
      <c r="C497" s="438"/>
      <c r="D497" s="438" t="s">
        <v>57</v>
      </c>
      <c r="E497" s="438"/>
      <c r="F497" s="438"/>
      <c r="G497" s="439"/>
      <c r="H497" s="422">
        <f>H476</f>
        <v>12420000</v>
      </c>
      <c r="I497" s="422">
        <v>15680309</v>
      </c>
      <c r="J497" s="93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</row>
    <row r="498" spans="1:25" ht="15.75" customHeight="1" x14ac:dyDescent="0.2">
      <c r="A498" s="436"/>
      <c r="B498" s="413" t="s">
        <v>63</v>
      </c>
      <c r="C498" s="438"/>
      <c r="D498" s="571" t="s">
        <v>954</v>
      </c>
      <c r="E498" s="567"/>
      <c r="F498" s="568"/>
      <c r="G498" s="439"/>
      <c r="H498" s="422"/>
      <c r="I498" s="422">
        <v>53620</v>
      </c>
      <c r="J498" s="93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</row>
    <row r="499" spans="1:25" ht="15.75" customHeight="1" x14ac:dyDescent="0.2">
      <c r="A499" s="436" t="s">
        <v>888</v>
      </c>
      <c r="B499" s="437" t="s">
        <v>303</v>
      </c>
      <c r="C499" s="438"/>
      <c r="D499" s="438"/>
      <c r="E499" s="438"/>
      <c r="F499" s="438"/>
      <c r="G499" s="439">
        <v>20</v>
      </c>
      <c r="H499" s="422">
        <f>SUM(H495:H497)</f>
        <v>113190000</v>
      </c>
      <c r="I499" s="422">
        <f>SUM(I495:I498)</f>
        <v>122686151</v>
      </c>
      <c r="J499" s="93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</row>
    <row r="500" spans="1:25" ht="15.75" customHeight="1" x14ac:dyDescent="0.2">
      <c r="A500" s="373" t="s">
        <v>889</v>
      </c>
      <c r="B500" s="43"/>
      <c r="C500" s="21"/>
      <c r="D500" s="21"/>
      <c r="E500" s="21"/>
      <c r="F500" s="21"/>
      <c r="G500" s="54"/>
      <c r="H500" s="255"/>
      <c r="I500" s="255"/>
      <c r="J500" s="93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</row>
    <row r="501" spans="1:25" ht="15.75" customHeight="1" x14ac:dyDescent="0.2">
      <c r="A501" s="436" t="s">
        <v>890</v>
      </c>
      <c r="B501" s="437" t="s">
        <v>52</v>
      </c>
      <c r="C501" s="438"/>
      <c r="D501" s="438" t="s">
        <v>159</v>
      </c>
      <c r="E501" s="438"/>
      <c r="F501" s="438"/>
      <c r="G501" s="441">
        <v>62</v>
      </c>
      <c r="H501" s="442">
        <f>H453+H374+H495</f>
        <v>198780186</v>
      </c>
      <c r="I501" s="442">
        <f>I453+I374+I495</f>
        <v>208521301</v>
      </c>
      <c r="J501" s="290"/>
      <c r="K501" s="93"/>
      <c r="L501" s="172"/>
      <c r="M501" s="280"/>
      <c r="N501" s="275"/>
      <c r="O501" s="275"/>
      <c r="P501" s="37"/>
      <c r="Q501" s="37"/>
      <c r="R501" s="37"/>
      <c r="S501" s="37"/>
      <c r="T501" s="37"/>
      <c r="U501" s="37"/>
      <c r="V501" s="37"/>
      <c r="W501" s="37"/>
      <c r="X501" s="37"/>
      <c r="Y501" s="37"/>
    </row>
    <row r="502" spans="1:25" ht="15.75" customHeight="1" x14ac:dyDescent="0.2">
      <c r="A502" s="436" t="s">
        <v>891</v>
      </c>
      <c r="B502" s="437" t="s">
        <v>54</v>
      </c>
      <c r="C502" s="438"/>
      <c r="D502" s="438" t="s">
        <v>172</v>
      </c>
      <c r="E502" s="440"/>
      <c r="F502" s="440"/>
      <c r="G502" s="441"/>
      <c r="H502" s="443">
        <f>H496+H454+H375</f>
        <v>39025080</v>
      </c>
      <c r="I502" s="443">
        <f>I496+I454+I375</f>
        <v>40015876</v>
      </c>
      <c r="J502" s="290"/>
      <c r="K502" s="93"/>
      <c r="L502" s="172"/>
      <c r="M502" s="291"/>
      <c r="N502" s="275"/>
      <c r="O502" s="275"/>
      <c r="P502" s="37"/>
      <c r="Q502" s="37"/>
      <c r="R502" s="37"/>
      <c r="S502" s="37"/>
      <c r="T502" s="37"/>
      <c r="U502" s="37"/>
      <c r="V502" s="37"/>
      <c r="W502" s="37"/>
      <c r="X502" s="37"/>
      <c r="Y502" s="37"/>
    </row>
    <row r="503" spans="1:25" ht="15.75" customHeight="1" x14ac:dyDescent="0.2">
      <c r="A503" s="436" t="s">
        <v>892</v>
      </c>
      <c r="B503" s="437" t="s">
        <v>56</v>
      </c>
      <c r="C503" s="438"/>
      <c r="D503" s="438" t="s">
        <v>57</v>
      </c>
      <c r="E503" s="438"/>
      <c r="F503" s="438"/>
      <c r="G503" s="441"/>
      <c r="H503" s="442">
        <f>H376+H455+H497</f>
        <v>180635780</v>
      </c>
      <c r="I503" s="442">
        <f>I376+I455+I497</f>
        <v>223983089</v>
      </c>
      <c r="J503" s="290"/>
      <c r="K503" s="93"/>
      <c r="L503" s="172"/>
      <c r="M503" s="280"/>
      <c r="N503" s="275"/>
      <c r="O503" s="275"/>
      <c r="P503" s="37"/>
      <c r="Q503" s="37"/>
      <c r="R503" s="37"/>
      <c r="S503" s="37"/>
      <c r="T503" s="37"/>
      <c r="U503" s="37"/>
      <c r="V503" s="37"/>
      <c r="W503" s="37"/>
      <c r="X503" s="37"/>
      <c r="Y503" s="37"/>
    </row>
    <row r="504" spans="1:25" ht="15.75" customHeight="1" x14ac:dyDescent="0.2">
      <c r="A504" s="436" t="s">
        <v>893</v>
      </c>
      <c r="B504" s="437" t="s">
        <v>58</v>
      </c>
      <c r="C504" s="444"/>
      <c r="D504" s="438" t="s">
        <v>253</v>
      </c>
      <c r="E504" s="438"/>
      <c r="F504" s="438"/>
      <c r="G504" s="441"/>
      <c r="H504" s="442">
        <f>H377</f>
        <v>4628000</v>
      </c>
      <c r="I504" s="442">
        <f>I377</f>
        <v>4628000</v>
      </c>
      <c r="J504" s="290"/>
      <c r="K504" s="93"/>
      <c r="L504" s="172"/>
      <c r="M504" s="278"/>
      <c r="N504" s="275"/>
      <c r="O504" s="275"/>
      <c r="P504" s="37"/>
      <c r="Q504" s="37"/>
      <c r="R504" s="37"/>
      <c r="S504" s="37"/>
      <c r="T504" s="37"/>
      <c r="U504" s="37"/>
      <c r="V504" s="37"/>
      <c r="W504" s="37"/>
      <c r="X504" s="37"/>
      <c r="Y504" s="37"/>
    </row>
    <row r="505" spans="1:25" ht="15.75" customHeight="1" x14ac:dyDescent="0.2">
      <c r="A505" s="436" t="s">
        <v>894</v>
      </c>
      <c r="B505" s="437" t="s">
        <v>60</v>
      </c>
      <c r="C505" s="438"/>
      <c r="D505" s="438" t="s">
        <v>61</v>
      </c>
      <c r="E505" s="438"/>
      <c r="F505" s="438"/>
      <c r="G505" s="445"/>
      <c r="H505" s="446">
        <f>H378</f>
        <v>19092698</v>
      </c>
      <c r="I505" s="446">
        <f>I378</f>
        <v>22644771</v>
      </c>
      <c r="J505" s="290"/>
      <c r="K505" s="100"/>
      <c r="L505" s="172"/>
      <c r="M505" s="290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</row>
    <row r="506" spans="1:25" ht="15.75" customHeight="1" x14ac:dyDescent="0.2">
      <c r="A506" s="436" t="s">
        <v>895</v>
      </c>
      <c r="B506" s="437" t="s">
        <v>63</v>
      </c>
      <c r="C506" s="438"/>
      <c r="D506" s="559" t="s">
        <v>64</v>
      </c>
      <c r="E506" s="560"/>
      <c r="F506" s="494"/>
      <c r="G506" s="441"/>
      <c r="H506" s="446">
        <f>H456+H379</f>
        <v>24000000</v>
      </c>
      <c r="I506" s="446">
        <f>I456+I379+I498</f>
        <v>27133911</v>
      </c>
      <c r="J506" s="290"/>
      <c r="K506" s="100"/>
      <c r="L506" s="172"/>
      <c r="M506" s="290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</row>
    <row r="507" spans="1:25" ht="15.75" customHeight="1" x14ac:dyDescent="0.2">
      <c r="A507" s="436" t="s">
        <v>896</v>
      </c>
      <c r="B507" s="437" t="s">
        <v>65</v>
      </c>
      <c r="C507" s="438"/>
      <c r="D507" s="559" t="s">
        <v>259</v>
      </c>
      <c r="E507" s="560"/>
      <c r="F507" s="494"/>
      <c r="G507" s="441"/>
      <c r="H507" s="446">
        <f>H380</f>
        <v>509901776</v>
      </c>
      <c r="I507" s="446">
        <f>I380</f>
        <v>524887121</v>
      </c>
      <c r="J507" s="290"/>
      <c r="K507" s="100"/>
      <c r="L507" s="172"/>
      <c r="M507" s="290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</row>
    <row r="508" spans="1:25" ht="15.75" customHeight="1" x14ac:dyDescent="0.2">
      <c r="A508" s="436" t="s">
        <v>897</v>
      </c>
      <c r="B508" s="437" t="s">
        <v>67</v>
      </c>
      <c r="C508" s="438"/>
      <c r="D508" s="447" t="s">
        <v>27</v>
      </c>
      <c r="E508" s="448"/>
      <c r="F508" s="449"/>
      <c r="G508" s="441"/>
      <c r="H508" s="446"/>
      <c r="I508" s="446"/>
      <c r="J508" s="290"/>
      <c r="K508" s="100">
        <v>1197169865</v>
      </c>
      <c r="L508" s="172"/>
      <c r="M508" s="290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</row>
    <row r="509" spans="1:25" ht="15.75" customHeight="1" x14ac:dyDescent="0.2">
      <c r="A509" s="436" t="s">
        <v>898</v>
      </c>
      <c r="B509" s="437" t="s">
        <v>70</v>
      </c>
      <c r="C509" s="438"/>
      <c r="D509" s="438" t="s">
        <v>69</v>
      </c>
      <c r="E509" s="438"/>
      <c r="F509" s="438"/>
      <c r="G509" s="441"/>
      <c r="H509" s="446">
        <v>4422230</v>
      </c>
      <c r="I509" s="446">
        <v>7832011</v>
      </c>
      <c r="J509" s="290"/>
      <c r="K509" s="100">
        <v>-137523785</v>
      </c>
      <c r="L509" s="172"/>
      <c r="M509" s="290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</row>
    <row r="510" spans="1:25" ht="15.75" customHeight="1" x14ac:dyDescent="0.2">
      <c r="A510" s="436" t="s">
        <v>908</v>
      </c>
      <c r="B510" s="450"/>
      <c r="C510" s="438"/>
      <c r="D510" s="438" t="s">
        <v>258</v>
      </c>
      <c r="E510" s="438"/>
      <c r="F510" s="438"/>
      <c r="G510" s="441">
        <v>62</v>
      </c>
      <c r="H510" s="446">
        <f>SUM(H501:H509)</f>
        <v>980485750</v>
      </c>
      <c r="I510" s="446">
        <f>SUM(I501:I509)</f>
        <v>1059646080</v>
      </c>
      <c r="J510" s="290"/>
      <c r="K510" s="290">
        <f>SUM(K508:K509)</f>
        <v>1059646080</v>
      </c>
      <c r="L510" s="172"/>
      <c r="M510" s="290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</row>
    <row r="511" spans="1:25" ht="15.75" customHeight="1" x14ac:dyDescent="0.2">
      <c r="A511" s="374"/>
      <c r="B511" s="317"/>
      <c r="C511" s="238"/>
      <c r="D511" s="238"/>
      <c r="E511" s="238"/>
      <c r="F511" s="238"/>
      <c r="H511" s="238"/>
      <c r="I511" s="93"/>
      <c r="J511" s="93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</row>
    <row r="512" spans="1:25" ht="15.75" customHeight="1" x14ac:dyDescent="0.2">
      <c r="A512" s="374"/>
      <c r="B512" s="317"/>
      <c r="C512" s="238"/>
      <c r="D512" s="238"/>
      <c r="E512" s="238"/>
      <c r="F512" s="238"/>
      <c r="H512" s="238"/>
      <c r="I512" s="93"/>
      <c r="J512" s="93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</row>
    <row r="513" spans="1:25" ht="15.75" customHeight="1" x14ac:dyDescent="0.2">
      <c r="A513" s="374"/>
      <c r="B513" s="317"/>
      <c r="C513" s="238"/>
      <c r="D513" s="238"/>
      <c r="E513" s="238"/>
      <c r="F513" s="238"/>
      <c r="H513" s="238"/>
      <c r="I513" s="93"/>
      <c r="J513" s="93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</row>
    <row r="514" spans="1:25" ht="15.75" customHeight="1" x14ac:dyDescent="0.2">
      <c r="A514" s="374"/>
      <c r="B514" s="317"/>
      <c r="C514" s="238"/>
      <c r="D514" s="238"/>
      <c r="E514" s="238"/>
      <c r="F514" s="238"/>
      <c r="H514" s="238"/>
      <c r="I514" s="93"/>
      <c r="J514" s="93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</row>
    <row r="515" spans="1:25" ht="15.75" customHeight="1" x14ac:dyDescent="0.2">
      <c r="B515" s="237"/>
      <c r="C515" s="238"/>
      <c r="D515" s="238"/>
      <c r="E515" s="238"/>
      <c r="F515" s="238"/>
      <c r="H515" s="238"/>
      <c r="I515" s="93"/>
      <c r="J515" s="93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</row>
    <row r="516" spans="1:25" ht="15.75" customHeight="1" x14ac:dyDescent="0.2">
      <c r="B516" s="237"/>
      <c r="C516" s="238"/>
      <c r="D516" s="238"/>
      <c r="E516" s="238"/>
      <c r="F516" s="238"/>
      <c r="H516" s="238"/>
      <c r="I516" s="93"/>
      <c r="J516" s="93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</row>
    <row r="517" spans="1:25" ht="15.75" customHeight="1" x14ac:dyDescent="0.2">
      <c r="B517" s="237"/>
      <c r="C517" s="238"/>
      <c r="D517" s="238"/>
      <c r="E517" s="238"/>
      <c r="F517" s="238"/>
      <c r="H517" s="238"/>
      <c r="I517" s="93"/>
      <c r="J517" s="93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</row>
    <row r="518" spans="1:25" ht="15.75" customHeight="1" x14ac:dyDescent="0.2">
      <c r="B518" s="237"/>
      <c r="C518" s="238"/>
      <c r="D518" s="238"/>
      <c r="E518" s="238"/>
      <c r="F518" s="238"/>
      <c r="H518" s="238"/>
      <c r="I518" s="93"/>
      <c r="J518" s="93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</row>
    <row r="519" spans="1:25" ht="15.75" customHeight="1" x14ac:dyDescent="0.2">
      <c r="B519" s="237"/>
      <c r="C519" s="238"/>
      <c r="D519" s="238"/>
      <c r="E519" s="238"/>
      <c r="F519" s="238"/>
      <c r="H519" s="238"/>
      <c r="I519" s="93"/>
      <c r="J519" s="93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</row>
    <row r="520" spans="1:25" ht="15.75" customHeight="1" x14ac:dyDescent="0.2">
      <c r="B520" s="237"/>
      <c r="C520" s="238"/>
      <c r="D520" s="238"/>
      <c r="E520" s="238"/>
      <c r="F520" s="238"/>
      <c r="H520" s="238"/>
      <c r="I520" s="93"/>
      <c r="J520" s="93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</row>
    <row r="521" spans="1:25" ht="15.75" customHeight="1" x14ac:dyDescent="0.2">
      <c r="B521" s="237"/>
      <c r="C521" s="238"/>
      <c r="D521" s="238"/>
      <c r="E521" s="238"/>
      <c r="F521" s="238"/>
      <c r="H521" s="238"/>
      <c r="I521" s="93"/>
      <c r="J521" s="93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</row>
    <row r="522" spans="1:25" ht="15.75" customHeight="1" x14ac:dyDescent="0.2">
      <c r="B522" s="237"/>
      <c r="C522" s="238"/>
      <c r="D522" s="238"/>
      <c r="E522" s="238"/>
      <c r="F522" s="238"/>
      <c r="H522" s="238"/>
      <c r="I522" s="93"/>
      <c r="J522" s="93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</row>
    <row r="523" spans="1:25" ht="15.75" customHeight="1" x14ac:dyDescent="0.2">
      <c r="B523" s="237"/>
      <c r="C523" s="238"/>
      <c r="D523" s="238"/>
      <c r="E523" s="238"/>
      <c r="F523" s="238"/>
      <c r="H523" s="238"/>
      <c r="I523" s="93"/>
      <c r="J523" s="93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</row>
    <row r="524" spans="1:25" ht="15.75" customHeight="1" x14ac:dyDescent="0.2">
      <c r="B524" s="237"/>
      <c r="C524" s="238"/>
      <c r="D524" s="238"/>
      <c r="E524" s="238"/>
      <c r="F524" s="238"/>
      <c r="H524" s="238"/>
      <c r="I524" s="93"/>
      <c r="J524" s="93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</row>
    <row r="525" spans="1:25" ht="15.75" customHeight="1" x14ac:dyDescent="0.2">
      <c r="B525" s="237"/>
      <c r="C525" s="238"/>
      <c r="D525" s="238"/>
      <c r="E525" s="238"/>
      <c r="F525" s="238"/>
      <c r="H525" s="238"/>
      <c r="I525" s="93"/>
      <c r="J525" s="93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</row>
    <row r="526" spans="1:25" ht="15.75" customHeight="1" x14ac:dyDescent="0.2">
      <c r="B526" s="237"/>
      <c r="C526" s="238"/>
      <c r="D526" s="238"/>
      <c r="E526" s="238"/>
      <c r="F526" s="238"/>
      <c r="H526" s="238"/>
      <c r="I526" s="93"/>
      <c r="J526" s="93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</row>
    <row r="527" spans="1:25" ht="15.75" customHeight="1" x14ac:dyDescent="0.2">
      <c r="B527" s="237"/>
      <c r="C527" s="238"/>
      <c r="D527" s="238"/>
      <c r="E527" s="238"/>
      <c r="F527" s="238"/>
      <c r="H527" s="238"/>
      <c r="I527" s="93"/>
      <c r="J527" s="93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</row>
    <row r="528" spans="1:25" ht="15.75" customHeight="1" x14ac:dyDescent="0.2">
      <c r="B528" s="237"/>
      <c r="C528" s="238"/>
      <c r="D528" s="238"/>
      <c r="E528" s="238"/>
      <c r="F528" s="238"/>
      <c r="H528" s="238"/>
      <c r="I528" s="93"/>
      <c r="J528" s="93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</row>
    <row r="529" spans="2:25" ht="15.75" customHeight="1" x14ac:dyDescent="0.2">
      <c r="B529" s="237"/>
      <c r="C529" s="238"/>
      <c r="D529" s="238"/>
      <c r="E529" s="238"/>
      <c r="F529" s="238"/>
      <c r="H529" s="238"/>
      <c r="I529" s="93"/>
      <c r="J529" s="93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</row>
    <row r="530" spans="2:25" ht="15.75" customHeight="1" x14ac:dyDescent="0.2">
      <c r="B530" s="237"/>
      <c r="C530" s="238"/>
      <c r="D530" s="238"/>
      <c r="E530" s="238"/>
      <c r="F530" s="238"/>
      <c r="H530" s="238"/>
      <c r="I530" s="93"/>
      <c r="J530" s="93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</row>
    <row r="531" spans="2:25" ht="15.75" customHeight="1" x14ac:dyDescent="0.2">
      <c r="B531" s="237"/>
      <c r="C531" s="238"/>
      <c r="D531" s="238"/>
      <c r="E531" s="238"/>
      <c r="F531" s="238"/>
      <c r="H531" s="238"/>
      <c r="I531" s="93"/>
      <c r="J531" s="93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</row>
    <row r="532" spans="2:25" ht="15.75" customHeight="1" x14ac:dyDescent="0.2">
      <c r="B532" s="237"/>
      <c r="C532" s="238"/>
      <c r="D532" s="238"/>
      <c r="E532" s="238"/>
      <c r="F532" s="238"/>
      <c r="H532" s="238"/>
      <c r="I532" s="93"/>
      <c r="J532" s="93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</row>
    <row r="533" spans="2:25" ht="15.75" customHeight="1" x14ac:dyDescent="0.2">
      <c r="B533" s="237"/>
      <c r="C533" s="238"/>
      <c r="D533" s="238"/>
      <c r="E533" s="238"/>
      <c r="F533" s="238"/>
      <c r="H533" s="238"/>
      <c r="I533" s="93"/>
      <c r="J533" s="93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</row>
    <row r="534" spans="2:25" ht="15.75" customHeight="1" x14ac:dyDescent="0.2">
      <c r="B534" s="237"/>
      <c r="C534" s="238"/>
      <c r="D534" s="238"/>
      <c r="E534" s="238"/>
      <c r="F534" s="238"/>
      <c r="H534" s="238"/>
      <c r="I534" s="93"/>
      <c r="J534" s="93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</row>
    <row r="535" spans="2:25" ht="15.75" customHeight="1" x14ac:dyDescent="0.2">
      <c r="B535" s="237"/>
      <c r="C535" s="238"/>
      <c r="D535" s="238"/>
      <c r="E535" s="238"/>
      <c r="F535" s="238"/>
      <c r="H535" s="238"/>
      <c r="I535" s="93"/>
      <c r="J535" s="93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</row>
    <row r="536" spans="2:25" ht="15.75" customHeight="1" x14ac:dyDescent="0.2">
      <c r="B536" s="237"/>
      <c r="C536" s="238"/>
      <c r="D536" s="238"/>
      <c r="E536" s="238"/>
      <c r="F536" s="238"/>
      <c r="H536" s="238"/>
      <c r="I536" s="93"/>
      <c r="J536" s="93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</row>
    <row r="537" spans="2:25" ht="15.75" customHeight="1" x14ac:dyDescent="0.2">
      <c r="B537" s="237"/>
      <c r="C537" s="238"/>
      <c r="D537" s="238"/>
      <c r="E537" s="238"/>
      <c r="F537" s="238"/>
      <c r="H537" s="238"/>
      <c r="I537" s="93"/>
      <c r="J537" s="93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</row>
    <row r="538" spans="2:25" ht="15.75" customHeight="1" x14ac:dyDescent="0.2">
      <c r="B538" s="237"/>
      <c r="C538" s="238"/>
      <c r="D538" s="238"/>
      <c r="E538" s="238"/>
      <c r="F538" s="238"/>
      <c r="H538" s="238"/>
      <c r="I538" s="93"/>
      <c r="J538" s="93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</row>
    <row r="539" spans="2:25" ht="15.75" customHeight="1" x14ac:dyDescent="0.2">
      <c r="B539" s="237"/>
      <c r="C539" s="238"/>
      <c r="D539" s="238"/>
      <c r="E539" s="238"/>
      <c r="F539" s="238"/>
      <c r="H539" s="238"/>
      <c r="I539" s="93"/>
      <c r="J539" s="93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</row>
    <row r="540" spans="2:25" ht="15.75" customHeight="1" x14ac:dyDescent="0.2">
      <c r="B540" s="237"/>
      <c r="C540" s="238"/>
      <c r="D540" s="238"/>
      <c r="E540" s="238"/>
      <c r="F540" s="238"/>
      <c r="H540" s="238"/>
      <c r="I540" s="93"/>
      <c r="J540" s="93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</row>
    <row r="541" spans="2:25" ht="15.75" customHeight="1" x14ac:dyDescent="0.2">
      <c r="B541" s="237"/>
      <c r="C541" s="238"/>
      <c r="D541" s="238"/>
      <c r="E541" s="238"/>
      <c r="F541" s="238"/>
      <c r="H541" s="238"/>
      <c r="I541" s="93"/>
      <c r="J541" s="93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</row>
    <row r="542" spans="2:25" ht="15.75" customHeight="1" x14ac:dyDescent="0.2">
      <c r="B542" s="237"/>
      <c r="C542" s="238"/>
      <c r="D542" s="238"/>
      <c r="E542" s="238"/>
      <c r="F542" s="238"/>
      <c r="H542" s="238"/>
      <c r="I542" s="93"/>
      <c r="J542" s="93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</row>
    <row r="543" spans="2:25" ht="15.75" customHeight="1" x14ac:dyDescent="0.2">
      <c r="B543" s="237"/>
      <c r="C543" s="238"/>
      <c r="D543" s="238"/>
      <c r="E543" s="238"/>
      <c r="F543" s="238"/>
      <c r="H543" s="238"/>
      <c r="I543" s="93"/>
      <c r="J543" s="93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</row>
    <row r="544" spans="2:25" ht="15.75" customHeight="1" x14ac:dyDescent="0.2">
      <c r="B544" s="237"/>
      <c r="C544" s="238"/>
      <c r="D544" s="238"/>
      <c r="E544" s="238"/>
      <c r="F544" s="238"/>
      <c r="H544" s="238"/>
      <c r="I544" s="93"/>
      <c r="J544" s="93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</row>
    <row r="545" spans="2:25" ht="15.75" customHeight="1" x14ac:dyDescent="0.2">
      <c r="B545" s="237"/>
      <c r="C545" s="238"/>
      <c r="D545" s="238"/>
      <c r="E545" s="238"/>
      <c r="F545" s="238"/>
      <c r="H545" s="238"/>
      <c r="I545" s="93"/>
      <c r="J545" s="93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</row>
    <row r="546" spans="2:25" ht="15.75" customHeight="1" x14ac:dyDescent="0.2">
      <c r="B546" s="237"/>
      <c r="C546" s="238"/>
      <c r="D546" s="238"/>
      <c r="E546" s="238"/>
      <c r="F546" s="238"/>
      <c r="H546" s="238"/>
      <c r="I546" s="93"/>
      <c r="J546" s="93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</row>
    <row r="547" spans="2:25" ht="15.75" customHeight="1" x14ac:dyDescent="0.2">
      <c r="B547" s="237"/>
      <c r="C547" s="238"/>
      <c r="D547" s="238"/>
      <c r="E547" s="238"/>
      <c r="F547" s="238"/>
      <c r="H547" s="238"/>
      <c r="I547" s="93"/>
      <c r="J547" s="93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</row>
    <row r="548" spans="2:25" ht="15.75" customHeight="1" x14ac:dyDescent="0.2">
      <c r="B548" s="237"/>
      <c r="C548" s="238"/>
      <c r="D548" s="238"/>
      <c r="E548" s="238"/>
      <c r="F548" s="238"/>
      <c r="H548" s="238"/>
      <c r="I548" s="93"/>
      <c r="J548" s="93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</row>
    <row r="549" spans="2:25" ht="15.75" customHeight="1" x14ac:dyDescent="0.2">
      <c r="B549" s="237"/>
      <c r="C549" s="238"/>
      <c r="D549" s="238"/>
      <c r="E549" s="238"/>
      <c r="F549" s="238"/>
      <c r="H549" s="238"/>
      <c r="I549" s="93"/>
      <c r="J549" s="93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</row>
    <row r="550" spans="2:25" ht="15.75" customHeight="1" x14ac:dyDescent="0.2">
      <c r="B550" s="237"/>
      <c r="C550" s="238"/>
      <c r="D550" s="238"/>
      <c r="E550" s="238"/>
      <c r="F550" s="238"/>
      <c r="H550" s="238"/>
      <c r="I550" s="93"/>
      <c r="J550" s="93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</row>
    <row r="551" spans="2:25" ht="15.75" customHeight="1" x14ac:dyDescent="0.2">
      <c r="B551" s="237"/>
      <c r="C551" s="238"/>
      <c r="D551" s="238"/>
      <c r="E551" s="238"/>
      <c r="F551" s="238"/>
      <c r="H551" s="238"/>
      <c r="I551" s="93"/>
      <c r="J551" s="93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</row>
    <row r="552" spans="2:25" ht="15.75" customHeight="1" x14ac:dyDescent="0.2">
      <c r="B552" s="237"/>
      <c r="C552" s="238"/>
      <c r="D552" s="238"/>
      <c r="E552" s="238"/>
      <c r="F552" s="238"/>
      <c r="H552" s="238"/>
      <c r="I552" s="93"/>
      <c r="J552" s="93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</row>
    <row r="553" spans="2:25" ht="15.75" customHeight="1" x14ac:dyDescent="0.2">
      <c r="B553" s="237"/>
      <c r="C553" s="238"/>
      <c r="D553" s="238"/>
      <c r="E553" s="238"/>
      <c r="F553" s="238"/>
      <c r="H553" s="238"/>
      <c r="I553" s="93"/>
      <c r="J553" s="93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</row>
    <row r="554" spans="2:25" ht="15.75" customHeight="1" x14ac:dyDescent="0.2">
      <c r="B554" s="237"/>
      <c r="C554" s="238"/>
      <c r="D554" s="238"/>
      <c r="E554" s="238"/>
      <c r="F554" s="238"/>
      <c r="H554" s="238"/>
      <c r="I554" s="93"/>
      <c r="J554" s="93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</row>
    <row r="555" spans="2:25" ht="15.75" customHeight="1" x14ac:dyDescent="0.2">
      <c r="B555" s="237"/>
      <c r="C555" s="238"/>
      <c r="D555" s="238"/>
      <c r="E555" s="238"/>
      <c r="F555" s="238"/>
      <c r="H555" s="238"/>
      <c r="I555" s="93"/>
      <c r="J555" s="93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</row>
    <row r="556" spans="2:25" ht="15.75" customHeight="1" x14ac:dyDescent="0.2">
      <c r="B556" s="237"/>
      <c r="C556" s="238"/>
      <c r="D556" s="238"/>
      <c r="E556" s="238"/>
      <c r="F556" s="238"/>
      <c r="H556" s="238"/>
      <c r="I556" s="93"/>
      <c r="J556" s="93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</row>
    <row r="557" spans="2:25" ht="15.75" customHeight="1" x14ac:dyDescent="0.2">
      <c r="B557" s="237"/>
      <c r="C557" s="238"/>
      <c r="D557" s="238"/>
      <c r="E557" s="238"/>
      <c r="F557" s="238"/>
      <c r="H557" s="238"/>
      <c r="I557" s="93"/>
      <c r="J557" s="93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</row>
    <row r="558" spans="2:25" ht="15.75" customHeight="1" x14ac:dyDescent="0.2">
      <c r="B558" s="237"/>
      <c r="C558" s="238"/>
      <c r="D558" s="238"/>
      <c r="E558" s="238"/>
      <c r="F558" s="238"/>
      <c r="H558" s="238"/>
      <c r="I558" s="93"/>
      <c r="J558" s="93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</row>
    <row r="559" spans="2:25" ht="15.75" customHeight="1" x14ac:dyDescent="0.2">
      <c r="B559" s="237"/>
      <c r="C559" s="238"/>
      <c r="D559" s="238"/>
      <c r="E559" s="238"/>
      <c r="F559" s="238"/>
      <c r="H559" s="238"/>
      <c r="I559" s="93"/>
      <c r="J559" s="93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</row>
    <row r="560" spans="2:25" ht="15.75" customHeight="1" x14ac:dyDescent="0.2">
      <c r="B560" s="237"/>
      <c r="C560" s="238"/>
      <c r="D560" s="238"/>
      <c r="E560" s="238"/>
      <c r="F560" s="238"/>
      <c r="H560" s="238"/>
      <c r="I560" s="93"/>
      <c r="J560" s="93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</row>
    <row r="561" spans="2:25" ht="15.75" customHeight="1" x14ac:dyDescent="0.2">
      <c r="B561" s="237"/>
      <c r="C561" s="238"/>
      <c r="D561" s="238"/>
      <c r="E561" s="238"/>
      <c r="F561" s="238"/>
      <c r="H561" s="238"/>
      <c r="I561" s="93"/>
      <c r="J561" s="93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</row>
    <row r="562" spans="2:25" ht="15.75" customHeight="1" x14ac:dyDescent="0.2">
      <c r="B562" s="237"/>
      <c r="C562" s="238"/>
      <c r="D562" s="238"/>
      <c r="E562" s="238"/>
      <c r="F562" s="238"/>
      <c r="H562" s="238"/>
      <c r="I562" s="93"/>
      <c r="J562" s="93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</row>
    <row r="563" spans="2:25" ht="15.75" customHeight="1" x14ac:dyDescent="0.2">
      <c r="B563" s="237"/>
      <c r="C563" s="238"/>
      <c r="D563" s="238"/>
      <c r="E563" s="238"/>
      <c r="F563" s="238"/>
      <c r="H563" s="238"/>
      <c r="I563" s="93"/>
      <c r="J563" s="93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</row>
    <row r="564" spans="2:25" ht="15.75" customHeight="1" x14ac:dyDescent="0.2">
      <c r="B564" s="237"/>
      <c r="C564" s="238"/>
      <c r="D564" s="238"/>
      <c r="E564" s="238"/>
      <c r="F564" s="238"/>
      <c r="H564" s="238"/>
      <c r="I564" s="93"/>
      <c r="J564" s="93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</row>
    <row r="565" spans="2:25" ht="15.75" customHeight="1" x14ac:dyDescent="0.2">
      <c r="B565" s="237"/>
      <c r="C565" s="238"/>
      <c r="D565" s="238"/>
      <c r="E565" s="238"/>
      <c r="F565" s="238"/>
      <c r="H565" s="238"/>
      <c r="I565" s="93"/>
      <c r="J565" s="93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</row>
    <row r="566" spans="2:25" ht="15.75" customHeight="1" x14ac:dyDescent="0.2">
      <c r="B566" s="237"/>
      <c r="C566" s="238"/>
      <c r="D566" s="238"/>
      <c r="E566" s="238"/>
      <c r="F566" s="238"/>
      <c r="H566" s="238"/>
      <c r="I566" s="93"/>
      <c r="J566" s="93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</row>
    <row r="567" spans="2:25" ht="15.75" customHeight="1" x14ac:dyDescent="0.2">
      <c r="B567" s="237"/>
      <c r="C567" s="238"/>
      <c r="D567" s="238"/>
      <c r="E567" s="238"/>
      <c r="F567" s="238"/>
      <c r="H567" s="238"/>
      <c r="I567" s="93"/>
      <c r="J567" s="93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</row>
    <row r="568" spans="2:25" ht="15.75" customHeight="1" x14ac:dyDescent="0.2">
      <c r="B568" s="237"/>
      <c r="C568" s="238"/>
      <c r="D568" s="238"/>
      <c r="E568" s="238"/>
      <c r="F568" s="238"/>
      <c r="H568" s="238"/>
      <c r="I568" s="93"/>
      <c r="J568" s="93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</row>
    <row r="569" spans="2:25" ht="15.75" customHeight="1" x14ac:dyDescent="0.2">
      <c r="B569" s="237"/>
      <c r="C569" s="238"/>
      <c r="D569" s="238"/>
      <c r="E569" s="238"/>
      <c r="F569" s="238"/>
      <c r="H569" s="238"/>
      <c r="I569" s="93"/>
      <c r="J569" s="93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</row>
    <row r="570" spans="2:25" ht="15.75" customHeight="1" x14ac:dyDescent="0.2">
      <c r="B570" s="237"/>
      <c r="C570" s="238"/>
      <c r="D570" s="238"/>
      <c r="E570" s="238"/>
      <c r="F570" s="238"/>
      <c r="H570" s="238"/>
      <c r="I570" s="93"/>
      <c r="J570" s="93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</row>
    <row r="571" spans="2:25" ht="15.75" customHeight="1" x14ac:dyDescent="0.2">
      <c r="B571" s="237"/>
      <c r="C571" s="238"/>
      <c r="D571" s="238"/>
      <c r="E571" s="238"/>
      <c r="F571" s="238"/>
      <c r="H571" s="238"/>
      <c r="I571" s="93"/>
      <c r="J571" s="93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</row>
    <row r="572" spans="2:25" ht="15.75" customHeight="1" x14ac:dyDescent="0.2">
      <c r="B572" s="237"/>
      <c r="C572" s="238"/>
      <c r="D572" s="238"/>
      <c r="E572" s="238"/>
      <c r="F572" s="238"/>
      <c r="H572" s="238"/>
      <c r="I572" s="93"/>
      <c r="J572" s="93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</row>
    <row r="573" spans="2:25" ht="15.75" customHeight="1" x14ac:dyDescent="0.2">
      <c r="B573" s="237"/>
      <c r="C573" s="238"/>
      <c r="D573" s="238"/>
      <c r="E573" s="238"/>
      <c r="F573" s="238"/>
      <c r="H573" s="238"/>
      <c r="I573" s="93"/>
      <c r="J573" s="93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</row>
    <row r="574" spans="2:25" ht="15.75" customHeight="1" x14ac:dyDescent="0.2">
      <c r="B574" s="237"/>
      <c r="C574" s="238"/>
      <c r="D574" s="238"/>
      <c r="E574" s="238"/>
      <c r="F574" s="238"/>
      <c r="H574" s="238"/>
      <c r="I574" s="93"/>
      <c r="J574" s="93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</row>
    <row r="575" spans="2:25" ht="15.75" customHeight="1" x14ac:dyDescent="0.2">
      <c r="B575" s="237"/>
      <c r="C575" s="238"/>
      <c r="D575" s="238"/>
      <c r="E575" s="238"/>
      <c r="F575" s="238"/>
      <c r="H575" s="238"/>
      <c r="I575" s="93"/>
      <c r="J575" s="93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</row>
    <row r="576" spans="2:25" ht="15.75" customHeight="1" x14ac:dyDescent="0.2">
      <c r="B576" s="237"/>
      <c r="C576" s="238"/>
      <c r="D576" s="238"/>
      <c r="E576" s="238"/>
      <c r="F576" s="238"/>
      <c r="H576" s="238"/>
      <c r="I576" s="93"/>
      <c r="J576" s="93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</row>
    <row r="577" spans="2:25" ht="15.75" customHeight="1" x14ac:dyDescent="0.2">
      <c r="B577" s="237"/>
      <c r="C577" s="238"/>
      <c r="D577" s="238"/>
      <c r="E577" s="238"/>
      <c r="F577" s="238"/>
      <c r="H577" s="238"/>
      <c r="I577" s="93"/>
      <c r="J577" s="93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</row>
    <row r="578" spans="2:25" ht="15.75" customHeight="1" x14ac:dyDescent="0.2">
      <c r="B578" s="237"/>
      <c r="C578" s="238"/>
      <c r="D578" s="238"/>
      <c r="E578" s="238"/>
      <c r="F578" s="238"/>
      <c r="H578" s="238"/>
      <c r="I578" s="93"/>
      <c r="J578" s="93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</row>
    <row r="579" spans="2:25" ht="15.75" customHeight="1" x14ac:dyDescent="0.2">
      <c r="B579" s="237"/>
      <c r="C579" s="238"/>
      <c r="D579" s="238"/>
      <c r="E579" s="238"/>
      <c r="F579" s="238"/>
      <c r="H579" s="238"/>
      <c r="I579" s="93"/>
      <c r="J579" s="93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</row>
    <row r="580" spans="2:25" ht="15.75" customHeight="1" x14ac:dyDescent="0.2">
      <c r="B580" s="237"/>
      <c r="C580" s="238"/>
      <c r="D580" s="238"/>
      <c r="E580" s="238"/>
      <c r="F580" s="238"/>
      <c r="H580" s="238"/>
      <c r="I580" s="93"/>
      <c r="J580" s="93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</row>
    <row r="581" spans="2:25" ht="15.75" customHeight="1" x14ac:dyDescent="0.2">
      <c r="B581" s="237"/>
      <c r="C581" s="238"/>
      <c r="D581" s="238"/>
      <c r="E581" s="238"/>
      <c r="F581" s="238"/>
      <c r="H581" s="238"/>
      <c r="I581" s="93"/>
      <c r="J581" s="93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</row>
    <row r="582" spans="2:25" ht="15.75" customHeight="1" x14ac:dyDescent="0.2">
      <c r="B582" s="237"/>
      <c r="C582" s="238"/>
      <c r="D582" s="238"/>
      <c r="E582" s="238"/>
      <c r="F582" s="238"/>
      <c r="H582" s="238"/>
      <c r="I582" s="93"/>
      <c r="J582" s="93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</row>
    <row r="583" spans="2:25" ht="15.75" customHeight="1" x14ac:dyDescent="0.2">
      <c r="B583" s="237"/>
      <c r="C583" s="238"/>
      <c r="D583" s="238"/>
      <c r="E583" s="238"/>
      <c r="F583" s="238"/>
      <c r="H583" s="238"/>
      <c r="I583" s="93"/>
      <c r="J583" s="93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</row>
    <row r="584" spans="2:25" ht="15.75" customHeight="1" x14ac:dyDescent="0.2">
      <c r="B584" s="237"/>
      <c r="C584" s="238"/>
      <c r="D584" s="238"/>
      <c r="E584" s="238"/>
      <c r="F584" s="238"/>
      <c r="H584" s="238"/>
      <c r="I584" s="93"/>
      <c r="J584" s="93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</row>
    <row r="585" spans="2:25" ht="15.75" customHeight="1" x14ac:dyDescent="0.2">
      <c r="B585" s="237"/>
      <c r="C585" s="238"/>
      <c r="D585" s="238"/>
      <c r="E585" s="238"/>
      <c r="F585" s="238"/>
      <c r="H585" s="238"/>
      <c r="I585" s="93"/>
      <c r="J585" s="93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</row>
    <row r="586" spans="2:25" ht="15.75" customHeight="1" x14ac:dyDescent="0.2">
      <c r="B586" s="237"/>
      <c r="C586" s="238"/>
      <c r="D586" s="238"/>
      <c r="E586" s="238"/>
      <c r="F586" s="238"/>
      <c r="H586" s="238"/>
      <c r="I586" s="93"/>
      <c r="J586" s="93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</row>
    <row r="587" spans="2:25" ht="15.75" customHeight="1" x14ac:dyDescent="0.2">
      <c r="B587" s="237"/>
      <c r="C587" s="238"/>
      <c r="D587" s="238"/>
      <c r="E587" s="238"/>
      <c r="F587" s="238"/>
      <c r="H587" s="238"/>
      <c r="I587" s="93"/>
      <c r="J587" s="93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</row>
    <row r="588" spans="2:25" ht="15.75" customHeight="1" x14ac:dyDescent="0.2">
      <c r="B588" s="237"/>
      <c r="C588" s="238"/>
      <c r="D588" s="238"/>
      <c r="E588" s="238"/>
      <c r="F588" s="238"/>
      <c r="H588" s="238"/>
      <c r="I588" s="93"/>
      <c r="J588" s="93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</row>
    <row r="589" spans="2:25" ht="15.75" customHeight="1" x14ac:dyDescent="0.2">
      <c r="B589" s="237"/>
      <c r="C589" s="238"/>
      <c r="D589" s="238"/>
      <c r="E589" s="238"/>
      <c r="F589" s="238"/>
      <c r="H589" s="238"/>
      <c r="I589" s="93"/>
      <c r="J589" s="93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</row>
    <row r="590" spans="2:25" ht="15.75" customHeight="1" x14ac:dyDescent="0.2">
      <c r="B590" s="237"/>
      <c r="C590" s="238"/>
      <c r="D590" s="238"/>
      <c r="E590" s="238"/>
      <c r="F590" s="238"/>
      <c r="H590" s="238"/>
      <c r="I590" s="93"/>
      <c r="J590" s="93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</row>
    <row r="591" spans="2:25" ht="15.75" customHeight="1" x14ac:dyDescent="0.2">
      <c r="B591" s="237"/>
      <c r="C591" s="238"/>
      <c r="D591" s="238"/>
      <c r="E591" s="238"/>
      <c r="F591" s="238"/>
      <c r="H591" s="238"/>
      <c r="I591" s="93"/>
      <c r="J591" s="93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</row>
    <row r="592" spans="2:25" ht="15.75" customHeight="1" x14ac:dyDescent="0.2">
      <c r="B592" s="237"/>
      <c r="C592" s="238"/>
      <c r="D592" s="238"/>
      <c r="E592" s="238"/>
      <c r="F592" s="238"/>
      <c r="H592" s="238"/>
      <c r="I592" s="93"/>
      <c r="J592" s="93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</row>
    <row r="593" spans="2:25" ht="15.75" customHeight="1" x14ac:dyDescent="0.2">
      <c r="B593" s="237"/>
      <c r="C593" s="238"/>
      <c r="D593" s="238"/>
      <c r="E593" s="238"/>
      <c r="F593" s="238"/>
      <c r="H593" s="238"/>
      <c r="I593" s="93"/>
      <c r="J593" s="93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</row>
    <row r="594" spans="2:25" ht="15.75" customHeight="1" x14ac:dyDescent="0.2">
      <c r="B594" s="237"/>
      <c r="C594" s="238"/>
      <c r="D594" s="238"/>
      <c r="E594" s="238"/>
      <c r="F594" s="238"/>
      <c r="H594" s="238"/>
      <c r="I594" s="93"/>
      <c r="J594" s="93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</row>
    <row r="595" spans="2:25" ht="15.75" customHeight="1" x14ac:dyDescent="0.2">
      <c r="B595" s="237"/>
      <c r="C595" s="238"/>
      <c r="D595" s="238"/>
      <c r="E595" s="238"/>
      <c r="F595" s="238"/>
      <c r="H595" s="238"/>
      <c r="I595" s="93"/>
      <c r="J595" s="93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</row>
    <row r="596" spans="2:25" ht="15.75" customHeight="1" x14ac:dyDescent="0.2">
      <c r="B596" s="237"/>
      <c r="C596" s="238"/>
      <c r="D596" s="238"/>
      <c r="E596" s="238"/>
      <c r="F596" s="238"/>
      <c r="H596" s="238"/>
      <c r="I596" s="93"/>
      <c r="J596" s="93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</row>
    <row r="597" spans="2:25" ht="15.75" customHeight="1" x14ac:dyDescent="0.2">
      <c r="B597" s="237"/>
      <c r="C597" s="238"/>
      <c r="D597" s="238"/>
      <c r="E597" s="238"/>
      <c r="F597" s="238"/>
      <c r="H597" s="238"/>
      <c r="I597" s="93"/>
      <c r="J597" s="93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</row>
    <row r="598" spans="2:25" ht="15.75" customHeight="1" x14ac:dyDescent="0.2">
      <c r="B598" s="237"/>
      <c r="C598" s="238"/>
      <c r="D598" s="238"/>
      <c r="E598" s="238"/>
      <c r="F598" s="238"/>
      <c r="H598" s="238"/>
      <c r="I598" s="93"/>
      <c r="J598" s="93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</row>
    <row r="599" spans="2:25" ht="15.75" customHeight="1" x14ac:dyDescent="0.2">
      <c r="B599" s="237"/>
      <c r="C599" s="238"/>
      <c r="D599" s="238"/>
      <c r="E599" s="238"/>
      <c r="F599" s="238"/>
      <c r="H599" s="238"/>
      <c r="I599" s="93"/>
      <c r="J599" s="93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</row>
    <row r="600" spans="2:25" ht="15.75" customHeight="1" x14ac:dyDescent="0.2">
      <c r="B600" s="237"/>
      <c r="C600" s="238"/>
      <c r="D600" s="238"/>
      <c r="E600" s="238"/>
      <c r="F600" s="238"/>
      <c r="H600" s="238"/>
      <c r="I600" s="93"/>
      <c r="J600" s="93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</row>
    <row r="601" spans="2:25" ht="15.75" customHeight="1" x14ac:dyDescent="0.2">
      <c r="B601" s="237"/>
      <c r="C601" s="238"/>
      <c r="D601" s="238"/>
      <c r="E601" s="238"/>
      <c r="F601" s="238"/>
      <c r="H601" s="238"/>
      <c r="I601" s="93"/>
      <c r="J601" s="93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</row>
    <row r="602" spans="2:25" ht="15.75" customHeight="1" x14ac:dyDescent="0.2">
      <c r="B602" s="237"/>
      <c r="C602" s="238"/>
      <c r="D602" s="238"/>
      <c r="E602" s="238"/>
      <c r="F602" s="238"/>
      <c r="H602" s="238"/>
      <c r="I602" s="93"/>
      <c r="J602" s="93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</row>
    <row r="603" spans="2:25" ht="15.75" customHeight="1" x14ac:dyDescent="0.2">
      <c r="B603" s="237"/>
      <c r="C603" s="238"/>
      <c r="D603" s="238"/>
      <c r="E603" s="238"/>
      <c r="F603" s="238"/>
      <c r="H603" s="238"/>
      <c r="I603" s="93"/>
      <c r="J603" s="93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</row>
    <row r="604" spans="2:25" ht="15.75" customHeight="1" x14ac:dyDescent="0.2">
      <c r="B604" s="237"/>
      <c r="C604" s="238"/>
      <c r="D604" s="238"/>
      <c r="E604" s="238"/>
      <c r="F604" s="238"/>
      <c r="H604" s="238"/>
      <c r="I604" s="93"/>
      <c r="J604" s="93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</row>
    <row r="605" spans="2:25" ht="15.75" customHeight="1" x14ac:dyDescent="0.2">
      <c r="B605" s="237"/>
      <c r="C605" s="238"/>
      <c r="D605" s="238"/>
      <c r="E605" s="238"/>
      <c r="F605" s="238"/>
      <c r="H605" s="238"/>
      <c r="I605" s="93"/>
      <c r="J605" s="93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</row>
    <row r="606" spans="2:25" ht="15.75" customHeight="1" x14ac:dyDescent="0.2">
      <c r="B606" s="237"/>
      <c r="C606" s="238"/>
      <c r="D606" s="238"/>
      <c r="E606" s="238"/>
      <c r="F606" s="238"/>
      <c r="H606" s="238"/>
      <c r="I606" s="93"/>
      <c r="J606" s="93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</row>
    <row r="607" spans="2:25" ht="15.75" customHeight="1" x14ac:dyDescent="0.2">
      <c r="B607" s="237"/>
      <c r="C607" s="238"/>
      <c r="D607" s="238"/>
      <c r="E607" s="238"/>
      <c r="F607" s="238"/>
      <c r="H607" s="238"/>
      <c r="I607" s="93"/>
      <c r="J607" s="93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</row>
    <row r="608" spans="2:25" ht="15.75" customHeight="1" x14ac:dyDescent="0.2">
      <c r="B608" s="237"/>
      <c r="C608" s="238"/>
      <c r="D608" s="238"/>
      <c r="E608" s="238"/>
      <c r="F608" s="238"/>
      <c r="H608" s="238"/>
      <c r="I608" s="93"/>
      <c r="J608" s="93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</row>
    <row r="609" spans="2:25" ht="15.75" customHeight="1" x14ac:dyDescent="0.2">
      <c r="B609" s="237"/>
      <c r="C609" s="238"/>
      <c r="D609" s="238"/>
      <c r="E609" s="238"/>
      <c r="F609" s="238"/>
      <c r="H609" s="238"/>
      <c r="I609" s="93"/>
      <c r="J609" s="93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</row>
    <row r="610" spans="2:25" ht="15.75" customHeight="1" x14ac:dyDescent="0.2">
      <c r="B610" s="237"/>
      <c r="C610" s="238"/>
      <c r="D610" s="238"/>
      <c r="E610" s="238"/>
      <c r="F610" s="238"/>
      <c r="H610" s="238"/>
      <c r="I610" s="93"/>
      <c r="J610" s="93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</row>
    <row r="611" spans="2:25" ht="15.75" customHeight="1" x14ac:dyDescent="0.2">
      <c r="B611" s="237"/>
      <c r="C611" s="238"/>
      <c r="D611" s="238"/>
      <c r="E611" s="238"/>
      <c r="F611" s="238"/>
      <c r="H611" s="238"/>
      <c r="I611" s="93"/>
      <c r="J611" s="93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</row>
    <row r="612" spans="2:25" ht="15.75" customHeight="1" x14ac:dyDescent="0.2">
      <c r="B612" s="237"/>
      <c r="C612" s="238"/>
      <c r="D612" s="238"/>
      <c r="E612" s="238"/>
      <c r="F612" s="238"/>
      <c r="H612" s="238"/>
      <c r="I612" s="93"/>
      <c r="J612" s="93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</row>
    <row r="613" spans="2:25" ht="15.75" customHeight="1" x14ac:dyDescent="0.2">
      <c r="B613" s="237"/>
      <c r="C613" s="238"/>
      <c r="D613" s="238"/>
      <c r="E613" s="238"/>
      <c r="F613" s="238"/>
      <c r="H613" s="238"/>
      <c r="I613" s="93"/>
      <c r="J613" s="93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</row>
    <row r="614" spans="2:25" ht="15.75" customHeight="1" x14ac:dyDescent="0.2">
      <c r="B614" s="237"/>
      <c r="C614" s="238"/>
      <c r="D614" s="238"/>
      <c r="E614" s="238"/>
      <c r="F614" s="238"/>
      <c r="H614" s="238"/>
      <c r="I614" s="93"/>
      <c r="J614" s="93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</row>
    <row r="615" spans="2:25" ht="15.75" customHeight="1" x14ac:dyDescent="0.2">
      <c r="B615" s="237"/>
      <c r="C615" s="238"/>
      <c r="D615" s="238"/>
      <c r="E615" s="238"/>
      <c r="F615" s="238"/>
      <c r="H615" s="238"/>
      <c r="I615" s="93"/>
      <c r="J615" s="93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</row>
    <row r="616" spans="2:25" ht="15.75" customHeight="1" x14ac:dyDescent="0.2">
      <c r="B616" s="237"/>
      <c r="C616" s="238"/>
      <c r="D616" s="238"/>
      <c r="E616" s="238"/>
      <c r="F616" s="238"/>
      <c r="H616" s="238"/>
      <c r="I616" s="93"/>
      <c r="J616" s="93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</row>
    <row r="617" spans="2:25" ht="15.75" customHeight="1" x14ac:dyDescent="0.2">
      <c r="B617" s="237"/>
      <c r="C617" s="238"/>
      <c r="D617" s="238"/>
      <c r="E617" s="238"/>
      <c r="F617" s="238"/>
      <c r="H617" s="238"/>
      <c r="I617" s="93"/>
      <c r="J617" s="93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</row>
    <row r="618" spans="2:25" ht="15.75" customHeight="1" x14ac:dyDescent="0.2">
      <c r="B618" s="237"/>
      <c r="C618" s="238"/>
      <c r="D618" s="238"/>
      <c r="E618" s="238"/>
      <c r="F618" s="238"/>
      <c r="H618" s="238"/>
      <c r="I618" s="93"/>
      <c r="J618" s="93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</row>
    <row r="619" spans="2:25" ht="15.75" customHeight="1" x14ac:dyDescent="0.2">
      <c r="B619" s="237"/>
      <c r="C619" s="238"/>
      <c r="D619" s="238"/>
      <c r="E619" s="238"/>
      <c r="F619" s="238"/>
      <c r="H619" s="238"/>
      <c r="I619" s="93"/>
      <c r="J619" s="93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</row>
    <row r="620" spans="2:25" ht="15.75" customHeight="1" x14ac:dyDescent="0.2">
      <c r="B620" s="237"/>
      <c r="C620" s="238"/>
      <c r="D620" s="238"/>
      <c r="E620" s="238"/>
      <c r="F620" s="238"/>
      <c r="H620" s="238"/>
      <c r="I620" s="93"/>
      <c r="J620" s="93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</row>
    <row r="621" spans="2:25" ht="15.75" customHeight="1" x14ac:dyDescent="0.2">
      <c r="B621" s="237"/>
      <c r="C621" s="238"/>
      <c r="D621" s="238"/>
      <c r="E621" s="238"/>
      <c r="F621" s="238"/>
      <c r="H621" s="238"/>
      <c r="I621" s="93"/>
      <c r="J621" s="93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</row>
    <row r="622" spans="2:25" ht="15.75" customHeight="1" x14ac:dyDescent="0.2">
      <c r="B622" s="237"/>
      <c r="C622" s="238"/>
      <c r="D622" s="238"/>
      <c r="E622" s="238"/>
      <c r="F622" s="238"/>
      <c r="H622" s="238"/>
      <c r="I622" s="93"/>
      <c r="J622" s="93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</row>
    <row r="623" spans="2:25" ht="15.75" customHeight="1" x14ac:dyDescent="0.2">
      <c r="B623" s="237"/>
      <c r="C623" s="238"/>
      <c r="D623" s="238"/>
      <c r="E623" s="238"/>
      <c r="F623" s="238"/>
      <c r="H623" s="238"/>
      <c r="I623" s="93"/>
      <c r="J623" s="93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</row>
    <row r="624" spans="2:25" ht="15.75" customHeight="1" x14ac:dyDescent="0.2">
      <c r="B624" s="237"/>
      <c r="C624" s="238"/>
      <c r="D624" s="238"/>
      <c r="E624" s="238"/>
      <c r="F624" s="238"/>
      <c r="H624" s="238"/>
      <c r="I624" s="93"/>
      <c r="J624" s="93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</row>
    <row r="625" spans="2:25" ht="15.75" customHeight="1" x14ac:dyDescent="0.2">
      <c r="B625" s="237"/>
      <c r="C625" s="238"/>
      <c r="D625" s="238"/>
      <c r="E625" s="238"/>
      <c r="F625" s="238"/>
      <c r="H625" s="238"/>
      <c r="I625" s="93"/>
      <c r="J625" s="93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</row>
    <row r="626" spans="2:25" ht="15.75" customHeight="1" x14ac:dyDescent="0.2">
      <c r="B626" s="237"/>
      <c r="C626" s="238"/>
      <c r="D626" s="238"/>
      <c r="E626" s="238"/>
      <c r="F626" s="238"/>
      <c r="H626" s="238"/>
      <c r="I626" s="93"/>
      <c r="J626" s="93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</row>
    <row r="627" spans="2:25" ht="15.75" customHeight="1" x14ac:dyDescent="0.2">
      <c r="B627" s="237"/>
      <c r="C627" s="238"/>
      <c r="D627" s="238"/>
      <c r="E627" s="238"/>
      <c r="F627" s="238"/>
      <c r="H627" s="238"/>
      <c r="I627" s="93"/>
      <c r="J627" s="93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</row>
    <row r="628" spans="2:25" ht="15.75" customHeight="1" x14ac:dyDescent="0.2">
      <c r="B628" s="237"/>
      <c r="C628" s="238"/>
      <c r="D628" s="238"/>
      <c r="E628" s="238"/>
      <c r="F628" s="238"/>
      <c r="H628" s="238"/>
      <c r="I628" s="93"/>
      <c r="J628" s="93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</row>
    <row r="629" spans="2:25" ht="15.75" customHeight="1" x14ac:dyDescent="0.2">
      <c r="B629" s="237"/>
      <c r="C629" s="238"/>
      <c r="D629" s="238"/>
      <c r="E629" s="238"/>
      <c r="F629" s="238"/>
      <c r="H629" s="238"/>
      <c r="I629" s="93"/>
      <c r="J629" s="93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</row>
    <row r="630" spans="2:25" ht="15.75" customHeight="1" x14ac:dyDescent="0.2">
      <c r="B630" s="237"/>
      <c r="C630" s="238"/>
      <c r="D630" s="238"/>
      <c r="E630" s="238"/>
      <c r="F630" s="238"/>
      <c r="H630" s="238"/>
      <c r="I630" s="93"/>
      <c r="J630" s="93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</row>
    <row r="631" spans="2:25" ht="15.75" customHeight="1" x14ac:dyDescent="0.2">
      <c r="B631" s="237"/>
      <c r="C631" s="238"/>
      <c r="D631" s="238"/>
      <c r="E631" s="238"/>
      <c r="F631" s="238"/>
      <c r="H631" s="238"/>
      <c r="I631" s="93"/>
      <c r="J631" s="93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</row>
    <row r="632" spans="2:25" ht="15.75" customHeight="1" x14ac:dyDescent="0.2">
      <c r="B632" s="237"/>
      <c r="C632" s="238"/>
      <c r="D632" s="238"/>
      <c r="E632" s="238"/>
      <c r="F632" s="238"/>
      <c r="H632" s="238"/>
      <c r="I632" s="93"/>
      <c r="J632" s="93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</row>
    <row r="633" spans="2:25" ht="15.75" customHeight="1" x14ac:dyDescent="0.2">
      <c r="B633" s="237"/>
      <c r="C633" s="238"/>
      <c r="D633" s="238"/>
      <c r="E633" s="238"/>
      <c r="F633" s="238"/>
      <c r="H633" s="238"/>
      <c r="I633" s="93"/>
      <c r="J633" s="93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</row>
    <row r="634" spans="2:25" ht="15.75" customHeight="1" x14ac:dyDescent="0.2">
      <c r="B634" s="237"/>
      <c r="C634" s="238"/>
      <c r="D634" s="238"/>
      <c r="E634" s="238"/>
      <c r="F634" s="238"/>
      <c r="H634" s="238"/>
      <c r="I634" s="93"/>
      <c r="J634" s="93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</row>
    <row r="635" spans="2:25" ht="15.75" customHeight="1" x14ac:dyDescent="0.2">
      <c r="B635" s="237"/>
      <c r="C635" s="238"/>
      <c r="D635" s="238"/>
      <c r="E635" s="238"/>
      <c r="F635" s="238"/>
      <c r="H635" s="238"/>
      <c r="I635" s="93"/>
      <c r="J635" s="93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</row>
    <row r="636" spans="2:25" ht="15.75" customHeight="1" x14ac:dyDescent="0.2">
      <c r="B636" s="237"/>
      <c r="C636" s="238"/>
      <c r="D636" s="238"/>
      <c r="E636" s="238"/>
      <c r="F636" s="238"/>
      <c r="H636" s="238"/>
      <c r="I636" s="93"/>
      <c r="J636" s="93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</row>
    <row r="637" spans="2:25" ht="15.75" customHeight="1" x14ac:dyDescent="0.2">
      <c r="B637" s="237"/>
      <c r="C637" s="238"/>
      <c r="D637" s="238"/>
      <c r="E637" s="238"/>
      <c r="F637" s="238"/>
      <c r="H637" s="238"/>
      <c r="I637" s="93"/>
      <c r="J637" s="93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</row>
    <row r="638" spans="2:25" ht="15.75" customHeight="1" x14ac:dyDescent="0.2">
      <c r="B638" s="237"/>
      <c r="C638" s="238"/>
      <c r="D638" s="238"/>
      <c r="E638" s="238"/>
      <c r="F638" s="238"/>
      <c r="H638" s="238"/>
      <c r="I638" s="93"/>
      <c r="J638" s="93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</row>
    <row r="639" spans="2:25" ht="15.75" customHeight="1" x14ac:dyDescent="0.2">
      <c r="B639" s="237"/>
      <c r="C639" s="238"/>
      <c r="D639" s="238"/>
      <c r="E639" s="238"/>
      <c r="F639" s="238"/>
      <c r="H639" s="238"/>
      <c r="I639" s="93"/>
      <c r="J639" s="93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</row>
    <row r="640" spans="2:25" ht="15.75" customHeight="1" x14ac:dyDescent="0.2">
      <c r="B640" s="237"/>
      <c r="C640" s="238"/>
      <c r="D640" s="238"/>
      <c r="E640" s="238"/>
      <c r="F640" s="238"/>
      <c r="H640" s="238"/>
      <c r="I640" s="93"/>
      <c r="J640" s="93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</row>
    <row r="641" spans="2:25" ht="15.75" customHeight="1" x14ac:dyDescent="0.2">
      <c r="B641" s="237"/>
      <c r="C641" s="238"/>
      <c r="D641" s="238"/>
      <c r="E641" s="238"/>
      <c r="F641" s="238"/>
      <c r="H641" s="238"/>
      <c r="I641" s="93"/>
      <c r="J641" s="93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</row>
    <row r="642" spans="2:25" ht="15.75" customHeight="1" x14ac:dyDescent="0.2">
      <c r="B642" s="237"/>
      <c r="C642" s="238"/>
      <c r="D642" s="238"/>
      <c r="E642" s="238"/>
      <c r="F642" s="238"/>
      <c r="H642" s="238"/>
      <c r="I642" s="93"/>
      <c r="J642" s="93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</row>
    <row r="643" spans="2:25" ht="15.75" customHeight="1" x14ac:dyDescent="0.2">
      <c r="B643" s="237"/>
      <c r="C643" s="238"/>
      <c r="D643" s="238"/>
      <c r="E643" s="238"/>
      <c r="F643" s="238"/>
      <c r="H643" s="238"/>
      <c r="I643" s="93"/>
      <c r="J643" s="93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</row>
    <row r="644" spans="2:25" ht="15.75" customHeight="1" x14ac:dyDescent="0.2">
      <c r="B644" s="237"/>
      <c r="C644" s="238"/>
      <c r="D644" s="238"/>
      <c r="E644" s="238"/>
      <c r="F644" s="238"/>
      <c r="H644" s="238"/>
      <c r="I644" s="93"/>
      <c r="J644" s="93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</row>
    <row r="645" spans="2:25" ht="15.75" customHeight="1" x14ac:dyDescent="0.2">
      <c r="B645" s="237"/>
      <c r="C645" s="238"/>
      <c r="D645" s="238"/>
      <c r="E645" s="238"/>
      <c r="F645" s="238"/>
      <c r="H645" s="238"/>
      <c r="I645" s="93"/>
      <c r="J645" s="93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</row>
    <row r="646" spans="2:25" ht="15.75" customHeight="1" x14ac:dyDescent="0.2">
      <c r="B646" s="237"/>
      <c r="C646" s="238"/>
      <c r="D646" s="238"/>
      <c r="E646" s="238"/>
      <c r="F646" s="238"/>
      <c r="H646" s="238"/>
      <c r="I646" s="93"/>
      <c r="J646" s="93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</row>
    <row r="647" spans="2:25" ht="15.75" customHeight="1" x14ac:dyDescent="0.2">
      <c r="B647" s="237"/>
      <c r="C647" s="238"/>
      <c r="D647" s="238"/>
      <c r="E647" s="238"/>
      <c r="F647" s="238"/>
      <c r="H647" s="238"/>
      <c r="I647" s="93"/>
      <c r="J647" s="93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</row>
    <row r="648" spans="2:25" ht="15.75" customHeight="1" x14ac:dyDescent="0.2">
      <c r="B648" s="237"/>
      <c r="C648" s="238"/>
      <c r="D648" s="238"/>
      <c r="E648" s="238"/>
      <c r="F648" s="238"/>
      <c r="H648" s="238"/>
      <c r="I648" s="93"/>
      <c r="J648" s="93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</row>
    <row r="649" spans="2:25" ht="15.75" customHeight="1" x14ac:dyDescent="0.2">
      <c r="B649" s="237"/>
      <c r="C649" s="238"/>
      <c r="D649" s="238"/>
      <c r="E649" s="238"/>
      <c r="F649" s="238"/>
      <c r="H649" s="238"/>
      <c r="I649" s="93"/>
      <c r="J649" s="93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</row>
    <row r="650" spans="2:25" ht="15.75" customHeight="1" x14ac:dyDescent="0.2">
      <c r="B650" s="237"/>
      <c r="C650" s="238"/>
      <c r="D650" s="238"/>
      <c r="E650" s="238"/>
      <c r="F650" s="238"/>
      <c r="H650" s="238"/>
      <c r="I650" s="93"/>
      <c r="J650" s="93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</row>
    <row r="651" spans="2:25" ht="15.75" customHeight="1" x14ac:dyDescent="0.2">
      <c r="B651" s="237"/>
      <c r="C651" s="238"/>
      <c r="D651" s="238"/>
      <c r="E651" s="238"/>
      <c r="F651" s="238"/>
      <c r="H651" s="238"/>
      <c r="I651" s="93"/>
      <c r="J651" s="93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</row>
    <row r="652" spans="2:25" ht="15.75" customHeight="1" x14ac:dyDescent="0.2">
      <c r="B652" s="237"/>
      <c r="C652" s="238"/>
      <c r="D652" s="238"/>
      <c r="E652" s="238"/>
      <c r="F652" s="238"/>
      <c r="H652" s="238"/>
      <c r="I652" s="93"/>
      <c r="J652" s="93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</row>
    <row r="653" spans="2:25" ht="15.75" customHeight="1" x14ac:dyDescent="0.2">
      <c r="B653" s="237"/>
      <c r="C653" s="238"/>
      <c r="D653" s="238"/>
      <c r="E653" s="238"/>
      <c r="F653" s="238"/>
      <c r="H653" s="238"/>
      <c r="I653" s="93"/>
      <c r="J653" s="93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</row>
    <row r="654" spans="2:25" ht="15.75" customHeight="1" x14ac:dyDescent="0.2">
      <c r="B654" s="237"/>
      <c r="C654" s="238"/>
      <c r="D654" s="238"/>
      <c r="E654" s="238"/>
      <c r="F654" s="238"/>
      <c r="H654" s="238"/>
      <c r="I654" s="93"/>
      <c r="J654" s="93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</row>
    <row r="655" spans="2:25" ht="15.75" customHeight="1" x14ac:dyDescent="0.2">
      <c r="B655" s="237"/>
      <c r="C655" s="238"/>
      <c r="D655" s="238"/>
      <c r="E655" s="238"/>
      <c r="F655" s="238"/>
      <c r="H655" s="238"/>
      <c r="I655" s="93"/>
      <c r="J655" s="93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</row>
    <row r="656" spans="2:25" ht="15.75" customHeight="1" x14ac:dyDescent="0.2">
      <c r="B656" s="237"/>
      <c r="C656" s="238"/>
      <c r="D656" s="238"/>
      <c r="E656" s="238"/>
      <c r="F656" s="238"/>
      <c r="H656" s="238"/>
      <c r="I656" s="93"/>
      <c r="J656" s="93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</row>
    <row r="657" spans="2:25" ht="15.75" customHeight="1" x14ac:dyDescent="0.2">
      <c r="B657" s="237"/>
      <c r="C657" s="238"/>
      <c r="D657" s="238"/>
      <c r="E657" s="238"/>
      <c r="F657" s="238"/>
      <c r="H657" s="238"/>
      <c r="I657" s="93"/>
      <c r="J657" s="93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</row>
    <row r="658" spans="2:25" ht="15.75" customHeight="1" x14ac:dyDescent="0.2">
      <c r="B658" s="237"/>
      <c r="C658" s="238"/>
      <c r="D658" s="238"/>
      <c r="E658" s="238"/>
      <c r="F658" s="238"/>
      <c r="H658" s="238"/>
      <c r="I658" s="93"/>
      <c r="J658" s="93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</row>
    <row r="659" spans="2:25" ht="15.75" customHeight="1" x14ac:dyDescent="0.2">
      <c r="B659" s="237"/>
      <c r="C659" s="238"/>
      <c r="D659" s="238"/>
      <c r="E659" s="238"/>
      <c r="F659" s="238"/>
      <c r="H659" s="238"/>
      <c r="I659" s="93"/>
      <c r="J659" s="93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</row>
    <row r="660" spans="2:25" ht="15.75" customHeight="1" x14ac:dyDescent="0.2">
      <c r="B660" s="237"/>
      <c r="C660" s="238"/>
      <c r="D660" s="238"/>
      <c r="E660" s="238"/>
      <c r="F660" s="238"/>
      <c r="H660" s="238"/>
      <c r="I660" s="93"/>
      <c r="J660" s="93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</row>
    <row r="661" spans="2:25" ht="15.75" customHeight="1" x14ac:dyDescent="0.2">
      <c r="B661" s="237"/>
      <c r="C661" s="238"/>
      <c r="D661" s="238"/>
      <c r="E661" s="238"/>
      <c r="F661" s="238"/>
      <c r="H661" s="238"/>
      <c r="I661" s="93"/>
      <c r="J661" s="93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</row>
    <row r="662" spans="2:25" ht="15.75" customHeight="1" x14ac:dyDescent="0.2">
      <c r="B662" s="237"/>
      <c r="C662" s="238"/>
      <c r="D662" s="238"/>
      <c r="E662" s="238"/>
      <c r="F662" s="238"/>
      <c r="H662" s="238"/>
      <c r="I662" s="93"/>
      <c r="J662" s="93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</row>
    <row r="663" spans="2:25" ht="15.75" customHeight="1" x14ac:dyDescent="0.2">
      <c r="B663" s="237"/>
      <c r="C663" s="238"/>
      <c r="D663" s="238"/>
      <c r="E663" s="238"/>
      <c r="F663" s="238"/>
      <c r="H663" s="238"/>
      <c r="I663" s="93"/>
      <c r="J663" s="93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</row>
    <row r="664" spans="2:25" ht="15.75" customHeight="1" x14ac:dyDescent="0.2">
      <c r="B664" s="237"/>
      <c r="C664" s="238"/>
      <c r="D664" s="238"/>
      <c r="E664" s="238"/>
      <c r="F664" s="238"/>
      <c r="H664" s="238"/>
      <c r="I664" s="93"/>
      <c r="J664" s="93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</row>
    <row r="665" spans="2:25" ht="15.75" customHeight="1" x14ac:dyDescent="0.2">
      <c r="B665" s="237"/>
      <c r="C665" s="238"/>
      <c r="D665" s="238"/>
      <c r="E665" s="238"/>
      <c r="F665" s="238"/>
      <c r="H665" s="238"/>
      <c r="I665" s="93"/>
      <c r="J665" s="93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</row>
    <row r="666" spans="2:25" ht="15.75" customHeight="1" x14ac:dyDescent="0.2">
      <c r="B666" s="237"/>
      <c r="C666" s="238"/>
      <c r="D666" s="238"/>
      <c r="E666" s="238"/>
      <c r="F666" s="238"/>
      <c r="H666" s="238"/>
      <c r="I666" s="93"/>
      <c r="J666" s="93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</row>
    <row r="667" spans="2:25" ht="15.75" customHeight="1" x14ac:dyDescent="0.2">
      <c r="B667" s="237"/>
      <c r="C667" s="238"/>
      <c r="D667" s="238"/>
      <c r="E667" s="238"/>
      <c r="F667" s="238"/>
      <c r="H667" s="238"/>
      <c r="I667" s="93"/>
      <c r="J667" s="93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</row>
    <row r="668" spans="2:25" ht="15.75" customHeight="1" x14ac:dyDescent="0.2">
      <c r="B668" s="237"/>
      <c r="C668" s="238"/>
      <c r="D668" s="238"/>
      <c r="E668" s="238"/>
      <c r="F668" s="238"/>
      <c r="H668" s="238"/>
      <c r="I668" s="93"/>
      <c r="J668" s="93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</row>
    <row r="669" spans="2:25" ht="15.75" customHeight="1" x14ac:dyDescent="0.2">
      <c r="B669" s="237"/>
      <c r="C669" s="238"/>
      <c r="D669" s="238"/>
      <c r="E669" s="238"/>
      <c r="F669" s="238"/>
      <c r="H669" s="238"/>
      <c r="I669" s="93"/>
      <c r="J669" s="93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</row>
    <row r="670" spans="2:25" ht="15.75" customHeight="1" x14ac:dyDescent="0.2">
      <c r="B670" s="237"/>
      <c r="C670" s="238"/>
      <c r="D670" s="238"/>
      <c r="E670" s="238"/>
      <c r="F670" s="238"/>
      <c r="H670" s="238"/>
      <c r="I670" s="93"/>
      <c r="J670" s="93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</row>
    <row r="671" spans="2:25" ht="15.75" customHeight="1" x14ac:dyDescent="0.2">
      <c r="B671" s="237"/>
      <c r="C671" s="238"/>
      <c r="D671" s="238"/>
      <c r="E671" s="238"/>
      <c r="F671" s="238"/>
      <c r="H671" s="238"/>
      <c r="I671" s="93"/>
      <c r="J671" s="93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</row>
    <row r="672" spans="2:25" ht="15.75" customHeight="1" x14ac:dyDescent="0.2">
      <c r="B672" s="237"/>
      <c r="C672" s="238"/>
      <c r="D672" s="238"/>
      <c r="E672" s="238"/>
      <c r="F672" s="238"/>
      <c r="H672" s="238"/>
      <c r="I672" s="93"/>
      <c r="J672" s="93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</row>
    <row r="673" spans="2:25" ht="15.75" customHeight="1" x14ac:dyDescent="0.2">
      <c r="B673" s="237"/>
      <c r="C673" s="238"/>
      <c r="D673" s="238"/>
      <c r="E673" s="238"/>
      <c r="F673" s="238"/>
      <c r="H673" s="238"/>
      <c r="I673" s="93"/>
      <c r="J673" s="93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</row>
    <row r="674" spans="2:25" ht="15.75" customHeight="1" x14ac:dyDescent="0.2">
      <c r="B674" s="237"/>
      <c r="C674" s="238"/>
      <c r="D674" s="238"/>
      <c r="E674" s="238"/>
      <c r="F674" s="238"/>
      <c r="H674" s="238"/>
      <c r="I674" s="93"/>
      <c r="J674" s="93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</row>
    <row r="675" spans="2:25" ht="15.75" customHeight="1" x14ac:dyDescent="0.2">
      <c r="B675" s="237"/>
      <c r="C675" s="238"/>
      <c r="D675" s="238"/>
      <c r="E675" s="238"/>
      <c r="F675" s="238"/>
      <c r="H675" s="238"/>
      <c r="I675" s="93"/>
      <c r="J675" s="93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</row>
    <row r="676" spans="2:25" ht="15.75" customHeight="1" x14ac:dyDescent="0.2">
      <c r="B676" s="237"/>
      <c r="C676" s="238"/>
      <c r="D676" s="238"/>
      <c r="E676" s="238"/>
      <c r="F676" s="238"/>
      <c r="H676" s="238"/>
      <c r="I676" s="93"/>
      <c r="J676" s="93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</row>
    <row r="677" spans="2:25" ht="15.75" customHeight="1" x14ac:dyDescent="0.2">
      <c r="B677" s="237"/>
      <c r="C677" s="238"/>
      <c r="D677" s="238"/>
      <c r="E677" s="238"/>
      <c r="F677" s="238"/>
      <c r="H677" s="238"/>
      <c r="I677" s="93"/>
      <c r="J677" s="93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</row>
    <row r="678" spans="2:25" ht="15.75" customHeight="1" x14ac:dyDescent="0.2">
      <c r="B678" s="237"/>
      <c r="C678" s="238"/>
      <c r="D678" s="238"/>
      <c r="E678" s="238"/>
      <c r="F678" s="238"/>
      <c r="H678" s="238"/>
      <c r="I678" s="93"/>
      <c r="J678" s="93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</row>
    <row r="679" spans="2:25" ht="15.75" customHeight="1" x14ac:dyDescent="0.2">
      <c r="B679" s="237"/>
      <c r="C679" s="238"/>
      <c r="D679" s="238"/>
      <c r="E679" s="238"/>
      <c r="F679" s="238"/>
      <c r="H679" s="238"/>
      <c r="I679" s="93"/>
      <c r="J679" s="93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</row>
    <row r="680" spans="2:25" ht="15.75" customHeight="1" x14ac:dyDescent="0.2">
      <c r="B680" s="237"/>
      <c r="C680" s="238"/>
      <c r="D680" s="238"/>
      <c r="E680" s="238"/>
      <c r="F680" s="238"/>
      <c r="H680" s="238"/>
      <c r="I680" s="93"/>
      <c r="J680" s="93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</row>
    <row r="681" spans="2:25" ht="15.75" customHeight="1" x14ac:dyDescent="0.2">
      <c r="B681" s="237"/>
      <c r="C681" s="238"/>
      <c r="D681" s="238"/>
      <c r="E681" s="238"/>
      <c r="F681" s="238"/>
      <c r="H681" s="238"/>
      <c r="I681" s="93"/>
      <c r="J681" s="93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</row>
    <row r="682" spans="2:25" ht="15.75" customHeight="1" x14ac:dyDescent="0.2">
      <c r="B682" s="237"/>
      <c r="C682" s="238"/>
      <c r="D682" s="238"/>
      <c r="E682" s="238"/>
      <c r="F682" s="238"/>
      <c r="H682" s="238"/>
      <c r="I682" s="93"/>
      <c r="J682" s="93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</row>
    <row r="683" spans="2:25" ht="15.75" customHeight="1" x14ac:dyDescent="0.2">
      <c r="B683" s="237"/>
      <c r="C683" s="238"/>
      <c r="D683" s="238"/>
      <c r="E683" s="238"/>
      <c r="F683" s="238"/>
      <c r="H683" s="238"/>
      <c r="I683" s="93"/>
      <c r="J683" s="93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</row>
    <row r="684" spans="2:25" ht="15.75" customHeight="1" x14ac:dyDescent="0.2">
      <c r="B684" s="237"/>
      <c r="C684" s="238"/>
      <c r="D684" s="238"/>
      <c r="E684" s="238"/>
      <c r="F684" s="238"/>
      <c r="H684" s="238"/>
      <c r="I684" s="93"/>
      <c r="J684" s="93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</row>
    <row r="685" spans="2:25" ht="15.75" customHeight="1" x14ac:dyDescent="0.2">
      <c r="B685" s="237"/>
      <c r="C685" s="238"/>
      <c r="D685" s="238"/>
      <c r="E685" s="238"/>
      <c r="F685" s="238"/>
      <c r="H685" s="238"/>
      <c r="I685" s="93"/>
      <c r="J685" s="93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</row>
    <row r="686" spans="2:25" ht="15.75" customHeight="1" x14ac:dyDescent="0.2">
      <c r="B686" s="237"/>
      <c r="C686" s="238"/>
      <c r="D686" s="238"/>
      <c r="E686" s="238"/>
      <c r="F686" s="238"/>
      <c r="H686" s="238"/>
      <c r="I686" s="93"/>
      <c r="J686" s="93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</row>
    <row r="687" spans="2:25" ht="15.75" customHeight="1" x14ac:dyDescent="0.2">
      <c r="B687" s="237"/>
      <c r="C687" s="238"/>
      <c r="D687" s="238"/>
      <c r="E687" s="238"/>
      <c r="F687" s="238"/>
      <c r="H687" s="238"/>
      <c r="I687" s="93"/>
      <c r="J687" s="93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</row>
    <row r="688" spans="2:25" ht="15.75" customHeight="1" x14ac:dyDescent="0.2">
      <c r="B688" s="237"/>
      <c r="C688" s="238"/>
      <c r="D688" s="238"/>
      <c r="E688" s="238"/>
      <c r="F688" s="238"/>
      <c r="H688" s="238"/>
      <c r="I688" s="93"/>
      <c r="J688" s="93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</row>
    <row r="689" spans="2:25" ht="15.75" customHeight="1" x14ac:dyDescent="0.2">
      <c r="B689" s="237"/>
      <c r="C689" s="238"/>
      <c r="D689" s="238"/>
      <c r="E689" s="238"/>
      <c r="F689" s="238"/>
      <c r="H689" s="238"/>
      <c r="I689" s="93"/>
      <c r="J689" s="93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</row>
    <row r="690" spans="2:25" ht="15.75" customHeight="1" x14ac:dyDescent="0.2">
      <c r="B690" s="237"/>
      <c r="C690" s="238"/>
      <c r="D690" s="238"/>
      <c r="E690" s="238"/>
      <c r="F690" s="238"/>
      <c r="H690" s="238"/>
      <c r="I690" s="93"/>
      <c r="J690" s="93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</row>
    <row r="691" spans="2:25" ht="15.75" customHeight="1" x14ac:dyDescent="0.2">
      <c r="B691" s="237"/>
      <c r="C691" s="238"/>
      <c r="D691" s="238"/>
      <c r="E691" s="238"/>
      <c r="F691" s="238"/>
      <c r="H691" s="238"/>
      <c r="I691" s="93"/>
      <c r="J691" s="93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</row>
    <row r="692" spans="2:25" ht="15.75" customHeight="1" x14ac:dyDescent="0.2">
      <c r="B692" s="237"/>
      <c r="C692" s="238"/>
      <c r="D692" s="238"/>
      <c r="E692" s="238"/>
      <c r="F692" s="238"/>
      <c r="H692" s="238"/>
      <c r="I692" s="93"/>
      <c r="J692" s="93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</row>
    <row r="693" spans="2:25" ht="15.75" customHeight="1" x14ac:dyDescent="0.2">
      <c r="B693" s="237"/>
      <c r="C693" s="238"/>
      <c r="D693" s="238"/>
      <c r="E693" s="238"/>
      <c r="F693" s="238"/>
      <c r="H693" s="238"/>
      <c r="I693" s="93"/>
      <c r="J693" s="93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</row>
    <row r="694" spans="2:25" ht="15.75" customHeight="1" x14ac:dyDescent="0.2">
      <c r="B694" s="237"/>
      <c r="C694" s="238"/>
      <c r="D694" s="238"/>
      <c r="E694" s="238"/>
      <c r="F694" s="238"/>
      <c r="H694" s="238"/>
      <c r="I694" s="93"/>
      <c r="J694" s="93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</row>
    <row r="695" spans="2:25" ht="15.75" customHeight="1" x14ac:dyDescent="0.2">
      <c r="B695" s="237"/>
      <c r="C695" s="238"/>
      <c r="D695" s="238"/>
      <c r="E695" s="238"/>
      <c r="F695" s="238"/>
      <c r="H695" s="238"/>
      <c r="I695" s="93"/>
      <c r="J695" s="93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</row>
    <row r="696" spans="2:25" ht="15.75" customHeight="1" x14ac:dyDescent="0.2">
      <c r="B696" s="237"/>
      <c r="C696" s="238"/>
      <c r="D696" s="238"/>
      <c r="E696" s="238"/>
      <c r="F696" s="238"/>
      <c r="H696" s="238"/>
      <c r="I696" s="93"/>
      <c r="J696" s="93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</row>
    <row r="697" spans="2:25" ht="15.75" customHeight="1" x14ac:dyDescent="0.2">
      <c r="B697" s="237"/>
      <c r="C697" s="238"/>
      <c r="D697" s="238"/>
      <c r="E697" s="238"/>
      <c r="F697" s="238"/>
      <c r="H697" s="238"/>
      <c r="I697" s="93"/>
      <c r="J697" s="93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</row>
    <row r="698" spans="2:25" ht="15.75" customHeight="1" x14ac:dyDescent="0.2">
      <c r="B698" s="237"/>
      <c r="C698" s="238"/>
      <c r="D698" s="238"/>
      <c r="E698" s="238"/>
      <c r="F698" s="238"/>
      <c r="H698" s="238"/>
      <c r="I698" s="93"/>
      <c r="J698" s="93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</row>
    <row r="699" spans="2:25" ht="15.75" customHeight="1" x14ac:dyDescent="0.2">
      <c r="B699" s="237"/>
      <c r="C699" s="238"/>
      <c r="D699" s="238"/>
      <c r="E699" s="238"/>
      <c r="F699" s="238"/>
      <c r="H699" s="238"/>
      <c r="I699" s="93"/>
      <c r="J699" s="93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</row>
    <row r="700" spans="2:25" ht="15.75" customHeight="1" x14ac:dyDescent="0.2">
      <c r="B700" s="237"/>
      <c r="C700" s="238"/>
      <c r="D700" s="238"/>
      <c r="E700" s="238"/>
      <c r="F700" s="238"/>
      <c r="H700" s="238"/>
      <c r="I700" s="93"/>
      <c r="J700" s="93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</row>
    <row r="701" spans="2:25" ht="15.75" customHeight="1" x14ac:dyDescent="0.2">
      <c r="B701" s="237"/>
      <c r="C701" s="238"/>
      <c r="D701" s="238"/>
      <c r="E701" s="238"/>
      <c r="F701" s="238"/>
      <c r="H701" s="238"/>
      <c r="I701" s="93"/>
      <c r="J701" s="93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</row>
    <row r="702" spans="2:25" ht="15.75" customHeight="1" x14ac:dyDescent="0.2">
      <c r="B702" s="237"/>
      <c r="C702" s="238"/>
      <c r="D702" s="238"/>
      <c r="E702" s="238"/>
      <c r="F702" s="238"/>
      <c r="H702" s="238"/>
      <c r="I702" s="93"/>
      <c r="J702" s="93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</row>
    <row r="703" spans="2:25" ht="15.75" customHeight="1" x14ac:dyDescent="0.2">
      <c r="B703" s="237"/>
      <c r="C703" s="238"/>
      <c r="D703" s="238"/>
      <c r="E703" s="238"/>
      <c r="F703" s="238"/>
      <c r="H703" s="238"/>
      <c r="I703" s="93"/>
      <c r="J703" s="93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</row>
    <row r="704" spans="2:25" ht="15.75" customHeight="1" x14ac:dyDescent="0.2">
      <c r="B704" s="237"/>
      <c r="C704" s="238"/>
      <c r="D704" s="238"/>
      <c r="E704" s="238"/>
      <c r="F704" s="238"/>
      <c r="H704" s="238"/>
      <c r="I704" s="93"/>
      <c r="J704" s="93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</row>
    <row r="705" spans="2:25" ht="15.75" customHeight="1" x14ac:dyDescent="0.2">
      <c r="B705" s="237"/>
      <c r="C705" s="238"/>
      <c r="D705" s="238"/>
      <c r="E705" s="238"/>
      <c r="F705" s="238"/>
      <c r="H705" s="238"/>
      <c r="I705" s="93"/>
      <c r="J705" s="93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</row>
    <row r="706" spans="2:25" ht="15.75" customHeight="1" x14ac:dyDescent="0.2">
      <c r="B706" s="237"/>
      <c r="C706" s="238"/>
      <c r="D706" s="238"/>
      <c r="E706" s="238"/>
      <c r="F706" s="238"/>
      <c r="H706" s="238"/>
      <c r="I706" s="93"/>
      <c r="J706" s="93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</row>
    <row r="707" spans="2:25" ht="15.75" customHeight="1" x14ac:dyDescent="0.2">
      <c r="B707" s="237"/>
      <c r="C707" s="238"/>
      <c r="D707" s="238"/>
      <c r="E707" s="238"/>
      <c r="F707" s="238"/>
      <c r="H707" s="238"/>
      <c r="I707" s="93"/>
      <c r="J707" s="93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</row>
    <row r="708" spans="2:25" ht="15.75" customHeight="1" x14ac:dyDescent="0.2">
      <c r="B708" s="237"/>
      <c r="C708" s="238"/>
      <c r="D708" s="238"/>
      <c r="E708" s="238"/>
      <c r="F708" s="238"/>
      <c r="H708" s="238"/>
      <c r="I708" s="93"/>
      <c r="J708" s="93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</row>
    <row r="709" spans="2:25" ht="15.75" customHeight="1" x14ac:dyDescent="0.2">
      <c r="B709" s="237"/>
      <c r="C709" s="238"/>
      <c r="D709" s="238"/>
      <c r="E709" s="238"/>
      <c r="F709" s="238"/>
      <c r="H709" s="238"/>
      <c r="I709" s="93"/>
      <c r="J709" s="93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</row>
    <row r="710" spans="2:25" ht="15.75" customHeight="1" x14ac:dyDescent="0.2">
      <c r="B710" s="237"/>
      <c r="C710" s="238"/>
      <c r="D710" s="238"/>
      <c r="E710" s="238"/>
      <c r="F710" s="238"/>
      <c r="H710" s="238"/>
      <c r="I710" s="93"/>
      <c r="J710" s="93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</row>
    <row r="711" spans="2:25" ht="15.75" customHeight="1" x14ac:dyDescent="0.2">
      <c r="B711" s="237"/>
      <c r="C711" s="238"/>
      <c r="D711" s="238"/>
      <c r="E711" s="238"/>
      <c r="F711" s="238"/>
      <c r="H711" s="238"/>
      <c r="I711" s="93"/>
      <c r="J711" s="93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</row>
    <row r="712" spans="2:25" ht="15.75" customHeight="1" x14ac:dyDescent="0.2">
      <c r="B712" s="237"/>
      <c r="C712" s="238"/>
      <c r="D712" s="238"/>
      <c r="E712" s="238"/>
      <c r="F712" s="238"/>
      <c r="H712" s="238"/>
      <c r="I712" s="93"/>
      <c r="J712" s="93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</row>
    <row r="713" spans="2:25" ht="15.75" customHeight="1" x14ac:dyDescent="0.2">
      <c r="B713" s="237"/>
      <c r="C713" s="238"/>
      <c r="D713" s="238"/>
      <c r="E713" s="238"/>
      <c r="F713" s="238"/>
      <c r="H713" s="238"/>
      <c r="I713" s="93"/>
      <c r="J713" s="93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</row>
    <row r="714" spans="2:25" ht="15.75" customHeight="1" x14ac:dyDescent="0.2">
      <c r="B714" s="237"/>
      <c r="C714" s="238"/>
      <c r="D714" s="238"/>
      <c r="E714" s="238"/>
      <c r="F714" s="238"/>
      <c r="H714" s="238"/>
      <c r="I714" s="93"/>
      <c r="J714" s="93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</row>
    <row r="715" spans="2:25" ht="15.75" customHeight="1" x14ac:dyDescent="0.2">
      <c r="B715" s="237"/>
      <c r="C715" s="238"/>
      <c r="D715" s="238"/>
      <c r="E715" s="238"/>
      <c r="F715" s="238"/>
      <c r="H715" s="238"/>
      <c r="I715" s="93"/>
      <c r="J715" s="93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</row>
    <row r="716" spans="2:25" ht="15.75" customHeight="1" x14ac:dyDescent="0.2">
      <c r="B716" s="237"/>
      <c r="C716" s="238"/>
      <c r="D716" s="238"/>
      <c r="E716" s="238"/>
      <c r="F716" s="238"/>
      <c r="H716" s="238"/>
      <c r="I716" s="93"/>
      <c r="J716" s="93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</row>
    <row r="717" spans="2:25" ht="15.75" customHeight="1" x14ac:dyDescent="0.2">
      <c r="B717" s="237"/>
      <c r="C717" s="238"/>
      <c r="D717" s="238"/>
      <c r="E717" s="238"/>
      <c r="F717" s="238"/>
      <c r="H717" s="238"/>
      <c r="I717" s="93"/>
      <c r="J717" s="93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</row>
    <row r="718" spans="2:25" ht="15.75" customHeight="1" x14ac:dyDescent="0.2">
      <c r="B718" s="237"/>
      <c r="C718" s="238"/>
      <c r="D718" s="238"/>
      <c r="E718" s="238"/>
      <c r="F718" s="238"/>
      <c r="H718" s="238"/>
      <c r="I718" s="93"/>
      <c r="J718" s="93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</row>
    <row r="719" spans="2:25" ht="15.75" customHeight="1" x14ac:dyDescent="0.2">
      <c r="B719" s="237"/>
      <c r="C719" s="238"/>
      <c r="D719" s="238"/>
      <c r="E719" s="238"/>
      <c r="F719" s="238"/>
      <c r="H719" s="238"/>
      <c r="I719" s="93"/>
      <c r="J719" s="93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</row>
    <row r="720" spans="2:25" ht="15.75" customHeight="1" x14ac:dyDescent="0.2">
      <c r="B720" s="237"/>
      <c r="C720" s="238"/>
      <c r="D720" s="238"/>
      <c r="E720" s="238"/>
      <c r="F720" s="238"/>
      <c r="H720" s="238"/>
      <c r="I720" s="93"/>
      <c r="J720" s="93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</row>
    <row r="721" spans="2:25" ht="15.75" customHeight="1" x14ac:dyDescent="0.2">
      <c r="B721" s="237"/>
      <c r="C721" s="238"/>
      <c r="D721" s="238"/>
      <c r="E721" s="238"/>
      <c r="F721" s="238"/>
      <c r="H721" s="238"/>
      <c r="I721" s="93"/>
      <c r="J721" s="93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</row>
    <row r="722" spans="2:25" ht="15.75" customHeight="1" x14ac:dyDescent="0.2">
      <c r="B722" s="237"/>
      <c r="C722" s="238"/>
      <c r="D722" s="238"/>
      <c r="E722" s="238"/>
      <c r="F722" s="238"/>
      <c r="H722" s="238"/>
      <c r="I722" s="93"/>
      <c r="J722" s="93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</row>
    <row r="723" spans="2:25" ht="15.75" customHeight="1" x14ac:dyDescent="0.2">
      <c r="B723" s="237"/>
      <c r="C723" s="238"/>
      <c r="D723" s="238"/>
      <c r="E723" s="238"/>
      <c r="F723" s="238"/>
      <c r="H723" s="238"/>
      <c r="I723" s="93"/>
      <c r="J723" s="93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</row>
    <row r="724" spans="2:25" ht="15.75" customHeight="1" x14ac:dyDescent="0.2">
      <c r="B724" s="237"/>
      <c r="C724" s="238"/>
      <c r="D724" s="238"/>
      <c r="E724" s="238"/>
      <c r="F724" s="238"/>
      <c r="H724" s="238"/>
      <c r="I724" s="93"/>
      <c r="J724" s="93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</row>
    <row r="725" spans="2:25" ht="15.75" customHeight="1" x14ac:dyDescent="0.2">
      <c r="B725" s="237"/>
      <c r="C725" s="238"/>
      <c r="D725" s="238"/>
      <c r="E725" s="238"/>
      <c r="F725" s="238"/>
      <c r="H725" s="238"/>
      <c r="I725" s="93"/>
      <c r="J725" s="93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</row>
    <row r="726" spans="2:25" ht="15.75" customHeight="1" x14ac:dyDescent="0.2">
      <c r="B726" s="237"/>
      <c r="C726" s="238"/>
      <c r="D726" s="238"/>
      <c r="E726" s="238"/>
      <c r="F726" s="238"/>
      <c r="H726" s="238"/>
      <c r="I726" s="93"/>
      <c r="J726" s="93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</row>
    <row r="727" spans="2:25" ht="15.75" customHeight="1" x14ac:dyDescent="0.2">
      <c r="B727" s="237"/>
      <c r="C727" s="238"/>
      <c r="D727" s="238"/>
      <c r="E727" s="238"/>
      <c r="F727" s="238"/>
      <c r="H727" s="238"/>
      <c r="I727" s="93"/>
      <c r="J727" s="93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</row>
    <row r="728" spans="2:25" ht="15.75" customHeight="1" x14ac:dyDescent="0.2">
      <c r="B728" s="237"/>
      <c r="C728" s="238"/>
      <c r="D728" s="238"/>
      <c r="E728" s="238"/>
      <c r="F728" s="238"/>
      <c r="H728" s="238"/>
      <c r="I728" s="93"/>
      <c r="J728" s="93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</row>
    <row r="729" spans="2:25" ht="15.75" customHeight="1" x14ac:dyDescent="0.2">
      <c r="B729" s="237"/>
      <c r="C729" s="238"/>
      <c r="D729" s="238"/>
      <c r="E729" s="238"/>
      <c r="F729" s="238"/>
      <c r="H729" s="238"/>
      <c r="I729" s="93"/>
      <c r="J729" s="93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</row>
    <row r="730" spans="2:25" ht="15.75" customHeight="1" x14ac:dyDescent="0.2">
      <c r="B730" s="237"/>
      <c r="C730" s="238"/>
      <c r="D730" s="238"/>
      <c r="E730" s="238"/>
      <c r="F730" s="238"/>
      <c r="H730" s="238"/>
      <c r="I730" s="93"/>
      <c r="J730" s="93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</row>
    <row r="731" spans="2:25" ht="15.75" customHeight="1" x14ac:dyDescent="0.2">
      <c r="B731" s="237"/>
      <c r="C731" s="238"/>
      <c r="D731" s="238"/>
      <c r="E731" s="238"/>
      <c r="F731" s="238"/>
      <c r="H731" s="238"/>
      <c r="I731" s="93"/>
      <c r="J731" s="93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2:25" ht="15.75" customHeight="1" x14ac:dyDescent="0.2">
      <c r="B732" s="237"/>
      <c r="C732" s="238"/>
      <c r="D732" s="238"/>
      <c r="E732" s="238"/>
      <c r="F732" s="238"/>
      <c r="H732" s="238"/>
      <c r="I732" s="93"/>
      <c r="J732" s="93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</row>
    <row r="733" spans="2:25" ht="15.75" customHeight="1" x14ac:dyDescent="0.2">
      <c r="B733" s="237"/>
      <c r="C733" s="238"/>
      <c r="D733" s="238"/>
      <c r="E733" s="238"/>
      <c r="F733" s="238"/>
      <c r="H733" s="238"/>
      <c r="I733" s="93"/>
      <c r="J733" s="93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</row>
    <row r="734" spans="2:25" ht="15.75" customHeight="1" x14ac:dyDescent="0.2">
      <c r="B734" s="237"/>
      <c r="C734" s="238"/>
      <c r="D734" s="238"/>
      <c r="E734" s="238"/>
      <c r="F734" s="238"/>
      <c r="H734" s="238"/>
      <c r="I734" s="93"/>
      <c r="J734" s="93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</row>
    <row r="735" spans="2:25" ht="15.75" customHeight="1" x14ac:dyDescent="0.2">
      <c r="B735" s="237"/>
      <c r="C735" s="238"/>
      <c r="D735" s="238"/>
      <c r="E735" s="238"/>
      <c r="F735" s="238"/>
      <c r="H735" s="238"/>
      <c r="I735" s="93"/>
      <c r="J735" s="93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</row>
    <row r="736" spans="2:25" ht="15.75" customHeight="1" x14ac:dyDescent="0.2">
      <c r="B736" s="237"/>
      <c r="C736" s="238"/>
      <c r="D736" s="238"/>
      <c r="E736" s="238"/>
      <c r="F736" s="238"/>
      <c r="H736" s="238"/>
      <c r="I736" s="93"/>
      <c r="J736" s="93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</row>
    <row r="737" spans="2:25" ht="15.75" customHeight="1" x14ac:dyDescent="0.2">
      <c r="B737" s="237"/>
      <c r="C737" s="238"/>
      <c r="D737" s="238"/>
      <c r="E737" s="238"/>
      <c r="F737" s="238"/>
      <c r="H737" s="238"/>
      <c r="I737" s="93"/>
      <c r="J737" s="93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</row>
    <row r="738" spans="2:25" ht="15.75" customHeight="1" x14ac:dyDescent="0.2">
      <c r="B738" s="237"/>
      <c r="C738" s="238"/>
      <c r="D738" s="238"/>
      <c r="E738" s="238"/>
      <c r="F738" s="238"/>
      <c r="H738" s="238"/>
      <c r="I738" s="93"/>
      <c r="J738" s="93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</row>
    <row r="739" spans="2:25" ht="15.75" customHeight="1" x14ac:dyDescent="0.2">
      <c r="B739" s="237"/>
      <c r="C739" s="238"/>
      <c r="D739" s="238"/>
      <c r="E739" s="238"/>
      <c r="F739" s="238"/>
      <c r="H739" s="238"/>
      <c r="I739" s="93"/>
      <c r="J739" s="93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</row>
    <row r="740" spans="2:25" ht="15.75" customHeight="1" x14ac:dyDescent="0.2">
      <c r="B740" s="237"/>
      <c r="C740" s="238"/>
      <c r="D740" s="238"/>
      <c r="E740" s="238"/>
      <c r="F740" s="238"/>
      <c r="H740" s="238"/>
      <c r="I740" s="93"/>
      <c r="J740" s="93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</row>
    <row r="741" spans="2:25" ht="15.75" customHeight="1" x14ac:dyDescent="0.2">
      <c r="B741" s="237"/>
      <c r="C741" s="238"/>
      <c r="D741" s="238"/>
      <c r="E741" s="238"/>
      <c r="F741" s="238"/>
      <c r="H741" s="238"/>
      <c r="I741" s="93"/>
      <c r="J741" s="93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</row>
    <row r="742" spans="2:25" ht="15.75" customHeight="1" x14ac:dyDescent="0.2">
      <c r="B742" s="237"/>
      <c r="C742" s="238"/>
      <c r="D742" s="238"/>
      <c r="E742" s="238"/>
      <c r="F742" s="238"/>
      <c r="H742" s="238"/>
      <c r="I742" s="93"/>
      <c r="J742" s="93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</row>
    <row r="743" spans="2:25" ht="15.75" customHeight="1" x14ac:dyDescent="0.2">
      <c r="B743" s="237"/>
      <c r="C743" s="238"/>
      <c r="D743" s="238"/>
      <c r="E743" s="238"/>
      <c r="F743" s="238"/>
      <c r="H743" s="238"/>
      <c r="I743" s="93"/>
      <c r="J743" s="93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</row>
    <row r="744" spans="2:25" ht="15.75" customHeight="1" x14ac:dyDescent="0.2">
      <c r="B744" s="237"/>
      <c r="C744" s="238"/>
      <c r="D744" s="238"/>
      <c r="E744" s="238"/>
      <c r="F744" s="238"/>
      <c r="H744" s="238"/>
      <c r="I744" s="93"/>
      <c r="J744" s="93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</row>
    <row r="745" spans="2:25" ht="15.75" customHeight="1" x14ac:dyDescent="0.2">
      <c r="B745" s="237"/>
      <c r="C745" s="238"/>
      <c r="D745" s="238"/>
      <c r="E745" s="238"/>
      <c r="F745" s="238"/>
      <c r="H745" s="238"/>
      <c r="I745" s="93"/>
      <c r="J745" s="93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</row>
    <row r="746" spans="2:25" ht="15.75" customHeight="1" x14ac:dyDescent="0.2">
      <c r="B746" s="237"/>
      <c r="C746" s="238"/>
      <c r="D746" s="238"/>
      <c r="E746" s="238"/>
      <c r="F746" s="238"/>
      <c r="H746" s="238"/>
      <c r="I746" s="93"/>
      <c r="J746" s="93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</row>
    <row r="747" spans="2:25" ht="15.75" customHeight="1" x14ac:dyDescent="0.2">
      <c r="B747" s="237"/>
      <c r="C747" s="238"/>
      <c r="D747" s="238"/>
      <c r="E747" s="238"/>
      <c r="F747" s="238"/>
      <c r="H747" s="238"/>
      <c r="I747" s="93"/>
      <c r="J747" s="93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</row>
    <row r="748" spans="2:25" ht="15.75" customHeight="1" x14ac:dyDescent="0.2">
      <c r="B748" s="237"/>
      <c r="C748" s="238"/>
      <c r="D748" s="238"/>
      <c r="E748" s="238"/>
      <c r="F748" s="238"/>
      <c r="H748" s="238"/>
      <c r="I748" s="93"/>
      <c r="J748" s="93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</row>
    <row r="749" spans="2:25" ht="15.75" customHeight="1" x14ac:dyDescent="0.2">
      <c r="B749" s="237"/>
      <c r="C749" s="238"/>
      <c r="D749" s="238"/>
      <c r="E749" s="238"/>
      <c r="F749" s="238"/>
      <c r="H749" s="238"/>
      <c r="I749" s="93"/>
      <c r="J749" s="93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</row>
    <row r="750" spans="2:25" ht="15.75" customHeight="1" x14ac:dyDescent="0.2">
      <c r="B750" s="237"/>
      <c r="C750" s="238"/>
      <c r="D750" s="238"/>
      <c r="E750" s="238"/>
      <c r="F750" s="238"/>
      <c r="H750" s="238"/>
      <c r="I750" s="93"/>
      <c r="J750" s="93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</row>
    <row r="751" spans="2:25" ht="15.75" customHeight="1" x14ac:dyDescent="0.2">
      <c r="B751" s="237"/>
      <c r="C751" s="238"/>
      <c r="D751" s="238"/>
      <c r="E751" s="238"/>
      <c r="F751" s="238"/>
      <c r="H751" s="238"/>
      <c r="I751" s="93"/>
      <c r="J751" s="93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</row>
    <row r="752" spans="2:25" ht="15.75" customHeight="1" x14ac:dyDescent="0.2">
      <c r="B752" s="237"/>
      <c r="C752" s="238"/>
      <c r="D752" s="238"/>
      <c r="E752" s="238"/>
      <c r="F752" s="238"/>
      <c r="H752" s="238"/>
      <c r="I752" s="93"/>
      <c r="J752" s="93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</row>
    <row r="753" spans="2:25" ht="15.75" customHeight="1" x14ac:dyDescent="0.2">
      <c r="B753" s="237"/>
      <c r="C753" s="238"/>
      <c r="D753" s="238"/>
      <c r="E753" s="238"/>
      <c r="F753" s="238"/>
      <c r="H753" s="238"/>
      <c r="I753" s="93"/>
      <c r="J753" s="93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</row>
    <row r="754" spans="2:25" ht="15.75" customHeight="1" x14ac:dyDescent="0.2">
      <c r="B754" s="237"/>
      <c r="C754" s="238"/>
      <c r="D754" s="238"/>
      <c r="E754" s="238"/>
      <c r="F754" s="238"/>
      <c r="H754" s="238"/>
      <c r="I754" s="93"/>
      <c r="J754" s="93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</row>
    <row r="755" spans="2:25" ht="15.75" customHeight="1" x14ac:dyDescent="0.2">
      <c r="B755" s="237"/>
      <c r="C755" s="238"/>
      <c r="D755" s="238"/>
      <c r="E755" s="238"/>
      <c r="F755" s="238"/>
      <c r="H755" s="238"/>
      <c r="I755" s="93"/>
      <c r="J755" s="93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</row>
    <row r="756" spans="2:25" ht="15.75" customHeight="1" x14ac:dyDescent="0.2">
      <c r="B756" s="237"/>
      <c r="C756" s="238"/>
      <c r="D756" s="238"/>
      <c r="E756" s="238"/>
      <c r="F756" s="238"/>
      <c r="H756" s="238"/>
      <c r="I756" s="93"/>
      <c r="J756" s="93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</row>
    <row r="757" spans="2:25" ht="15.75" customHeight="1" x14ac:dyDescent="0.2">
      <c r="B757" s="237"/>
      <c r="C757" s="238"/>
      <c r="D757" s="238"/>
      <c r="E757" s="238"/>
      <c r="F757" s="238"/>
      <c r="H757" s="238"/>
      <c r="I757" s="93"/>
      <c r="J757" s="93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</row>
    <row r="758" spans="2:25" ht="15.75" customHeight="1" x14ac:dyDescent="0.2">
      <c r="B758" s="237"/>
      <c r="C758" s="238"/>
      <c r="D758" s="238"/>
      <c r="E758" s="238"/>
      <c r="F758" s="238"/>
      <c r="H758" s="238"/>
      <c r="I758" s="93"/>
      <c r="J758" s="93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</row>
    <row r="759" spans="2:25" ht="15.75" customHeight="1" x14ac:dyDescent="0.2">
      <c r="B759" s="237"/>
      <c r="C759" s="238"/>
      <c r="D759" s="238"/>
      <c r="E759" s="238"/>
      <c r="F759" s="238"/>
      <c r="H759" s="238"/>
      <c r="I759" s="93"/>
      <c r="J759" s="93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</row>
    <row r="760" spans="2:25" ht="15.75" customHeight="1" x14ac:dyDescent="0.2">
      <c r="B760" s="237"/>
      <c r="C760" s="238"/>
      <c r="D760" s="238"/>
      <c r="E760" s="238"/>
      <c r="F760" s="238"/>
      <c r="H760" s="238"/>
      <c r="I760" s="93"/>
      <c r="J760" s="93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</row>
    <row r="761" spans="2:25" ht="15.75" customHeight="1" x14ac:dyDescent="0.2">
      <c r="B761" s="237"/>
      <c r="C761" s="238"/>
      <c r="D761" s="238"/>
      <c r="E761" s="238"/>
      <c r="F761" s="238"/>
      <c r="H761" s="238"/>
      <c r="I761" s="93"/>
      <c r="J761" s="93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</row>
    <row r="762" spans="2:25" ht="15.75" customHeight="1" x14ac:dyDescent="0.2">
      <c r="B762" s="237"/>
      <c r="C762" s="238"/>
      <c r="D762" s="238"/>
      <c r="E762" s="238"/>
      <c r="F762" s="238"/>
      <c r="H762" s="238"/>
      <c r="I762" s="93"/>
      <c r="J762" s="93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</row>
    <row r="763" spans="2:25" ht="15.75" customHeight="1" x14ac:dyDescent="0.2">
      <c r="B763" s="237"/>
      <c r="C763" s="238"/>
      <c r="D763" s="238"/>
      <c r="E763" s="238"/>
      <c r="F763" s="238"/>
      <c r="H763" s="238"/>
      <c r="I763" s="93"/>
      <c r="J763" s="93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</row>
    <row r="764" spans="2:25" ht="15.75" customHeight="1" x14ac:dyDescent="0.2">
      <c r="B764" s="237"/>
      <c r="C764" s="238"/>
      <c r="D764" s="238"/>
      <c r="E764" s="238"/>
      <c r="F764" s="238"/>
      <c r="H764" s="238"/>
      <c r="I764" s="93"/>
      <c r="J764" s="93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</row>
    <row r="765" spans="2:25" ht="15.75" customHeight="1" x14ac:dyDescent="0.2">
      <c r="B765" s="237"/>
      <c r="C765" s="238"/>
      <c r="D765" s="238"/>
      <c r="E765" s="238"/>
      <c r="F765" s="238"/>
      <c r="H765" s="238"/>
      <c r="I765" s="93"/>
      <c r="J765" s="93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</row>
    <row r="766" spans="2:25" ht="15.75" customHeight="1" x14ac:dyDescent="0.2">
      <c r="B766" s="237"/>
      <c r="C766" s="238"/>
      <c r="D766" s="238"/>
      <c r="E766" s="238"/>
      <c r="F766" s="238"/>
      <c r="H766" s="238"/>
      <c r="I766" s="93"/>
      <c r="J766" s="93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</row>
    <row r="767" spans="2:25" ht="15.75" customHeight="1" x14ac:dyDescent="0.2">
      <c r="B767" s="237"/>
      <c r="C767" s="238"/>
      <c r="D767" s="238"/>
      <c r="E767" s="238"/>
      <c r="F767" s="238"/>
      <c r="H767" s="238"/>
      <c r="I767" s="93"/>
      <c r="J767" s="93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</row>
    <row r="768" spans="2:25" ht="15.75" customHeight="1" x14ac:dyDescent="0.2">
      <c r="B768" s="237"/>
      <c r="C768" s="238"/>
      <c r="D768" s="238"/>
      <c r="E768" s="238"/>
      <c r="F768" s="238"/>
      <c r="H768" s="238"/>
      <c r="I768" s="93"/>
      <c r="J768" s="93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</row>
    <row r="769" spans="2:25" ht="15.75" customHeight="1" x14ac:dyDescent="0.2">
      <c r="B769" s="237"/>
      <c r="C769" s="238"/>
      <c r="D769" s="238"/>
      <c r="E769" s="238"/>
      <c r="F769" s="238"/>
      <c r="H769" s="238"/>
      <c r="I769" s="93"/>
      <c r="J769" s="93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</row>
    <row r="770" spans="2:25" ht="15.75" customHeight="1" x14ac:dyDescent="0.2">
      <c r="B770" s="237"/>
      <c r="C770" s="238"/>
      <c r="D770" s="238"/>
      <c r="E770" s="238"/>
      <c r="F770" s="238"/>
      <c r="H770" s="238"/>
      <c r="I770" s="93"/>
      <c r="J770" s="93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</row>
    <row r="771" spans="2:25" ht="15.75" customHeight="1" x14ac:dyDescent="0.2">
      <c r="B771" s="237"/>
      <c r="C771" s="238"/>
      <c r="D771" s="238"/>
      <c r="E771" s="238"/>
      <c r="F771" s="238"/>
      <c r="H771" s="238"/>
      <c r="I771" s="93"/>
      <c r="J771" s="93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</row>
    <row r="772" spans="2:25" ht="15.75" customHeight="1" x14ac:dyDescent="0.2">
      <c r="B772" s="237"/>
      <c r="C772" s="238"/>
      <c r="D772" s="238"/>
      <c r="E772" s="238"/>
      <c r="F772" s="238"/>
      <c r="H772" s="238"/>
      <c r="I772" s="93"/>
      <c r="J772" s="93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</row>
    <row r="773" spans="2:25" ht="15.75" customHeight="1" x14ac:dyDescent="0.2">
      <c r="B773" s="237"/>
      <c r="C773" s="238"/>
      <c r="D773" s="238"/>
      <c r="E773" s="238"/>
      <c r="F773" s="238"/>
      <c r="H773" s="238"/>
      <c r="I773" s="93"/>
      <c r="J773" s="93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</row>
    <row r="774" spans="2:25" ht="15.75" customHeight="1" x14ac:dyDescent="0.2">
      <c r="B774" s="237"/>
      <c r="C774" s="238"/>
      <c r="D774" s="238"/>
      <c r="E774" s="238"/>
      <c r="F774" s="238"/>
      <c r="H774" s="238"/>
      <c r="I774" s="93"/>
      <c r="J774" s="93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</row>
    <row r="775" spans="2:25" ht="15.75" customHeight="1" x14ac:dyDescent="0.2">
      <c r="B775" s="237"/>
      <c r="C775" s="238"/>
      <c r="D775" s="238"/>
      <c r="E775" s="238"/>
      <c r="F775" s="238"/>
      <c r="H775" s="238"/>
      <c r="I775" s="93"/>
      <c r="J775" s="93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</row>
    <row r="776" spans="2:25" ht="15.75" customHeight="1" x14ac:dyDescent="0.2">
      <c r="B776" s="237"/>
      <c r="C776" s="238"/>
      <c r="D776" s="238"/>
      <c r="E776" s="238"/>
      <c r="F776" s="238"/>
      <c r="H776" s="238"/>
      <c r="I776" s="93"/>
      <c r="J776" s="93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</row>
    <row r="777" spans="2:25" ht="15.75" customHeight="1" x14ac:dyDescent="0.2">
      <c r="B777" s="237"/>
      <c r="C777" s="238"/>
      <c r="D777" s="238"/>
      <c r="E777" s="238"/>
      <c r="F777" s="238"/>
      <c r="H777" s="238"/>
      <c r="I777" s="93"/>
      <c r="J777" s="93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</row>
    <row r="778" spans="2:25" ht="15.75" customHeight="1" x14ac:dyDescent="0.2">
      <c r="B778" s="237"/>
      <c r="C778" s="238"/>
      <c r="D778" s="238"/>
      <c r="E778" s="238"/>
      <c r="F778" s="238"/>
      <c r="H778" s="238"/>
      <c r="I778" s="93"/>
      <c r="J778" s="93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</row>
    <row r="779" spans="2:25" ht="15.75" customHeight="1" x14ac:dyDescent="0.2">
      <c r="B779" s="237"/>
      <c r="C779" s="238"/>
      <c r="D779" s="238"/>
      <c r="E779" s="238"/>
      <c r="F779" s="238"/>
      <c r="H779" s="238"/>
      <c r="I779" s="93"/>
      <c r="J779" s="93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</row>
    <row r="780" spans="2:25" ht="15.75" customHeight="1" x14ac:dyDescent="0.2">
      <c r="B780" s="237"/>
      <c r="C780" s="238"/>
      <c r="D780" s="238"/>
      <c r="E780" s="238"/>
      <c r="F780" s="238"/>
      <c r="H780" s="238"/>
      <c r="I780" s="93"/>
      <c r="J780" s="93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</row>
    <row r="781" spans="2:25" ht="15.75" customHeight="1" x14ac:dyDescent="0.2">
      <c r="B781" s="237"/>
      <c r="C781" s="238"/>
      <c r="D781" s="238"/>
      <c r="E781" s="238"/>
      <c r="F781" s="238"/>
      <c r="H781" s="238"/>
      <c r="I781" s="93"/>
      <c r="J781" s="93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</row>
    <row r="782" spans="2:25" ht="15.75" customHeight="1" x14ac:dyDescent="0.2">
      <c r="B782" s="237"/>
      <c r="C782" s="238"/>
      <c r="D782" s="238"/>
      <c r="E782" s="238"/>
      <c r="F782" s="238"/>
      <c r="H782" s="238"/>
      <c r="I782" s="93"/>
      <c r="J782" s="93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</row>
    <row r="783" spans="2:25" ht="15.75" customHeight="1" x14ac:dyDescent="0.2">
      <c r="B783" s="237"/>
      <c r="C783" s="238"/>
      <c r="D783" s="238"/>
      <c r="E783" s="238"/>
      <c r="F783" s="238"/>
      <c r="H783" s="238"/>
      <c r="I783" s="93"/>
      <c r="J783" s="93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</row>
    <row r="784" spans="2:25" ht="15.75" customHeight="1" x14ac:dyDescent="0.2">
      <c r="B784" s="237"/>
      <c r="C784" s="238"/>
      <c r="D784" s="238"/>
      <c r="E784" s="238"/>
      <c r="F784" s="238"/>
      <c r="H784" s="238"/>
      <c r="I784" s="93"/>
      <c r="J784" s="93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</row>
    <row r="785" spans="2:25" ht="15.75" customHeight="1" x14ac:dyDescent="0.2">
      <c r="B785" s="237"/>
      <c r="C785" s="238"/>
      <c r="D785" s="238"/>
      <c r="E785" s="238"/>
      <c r="F785" s="238"/>
      <c r="H785" s="238"/>
      <c r="I785" s="93"/>
      <c r="J785" s="93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</row>
    <row r="786" spans="2:25" ht="15.75" customHeight="1" x14ac:dyDescent="0.2">
      <c r="B786" s="237"/>
      <c r="C786" s="238"/>
      <c r="D786" s="238"/>
      <c r="E786" s="238"/>
      <c r="F786" s="238"/>
      <c r="H786" s="238"/>
      <c r="I786" s="93"/>
      <c r="J786" s="93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</row>
    <row r="787" spans="2:25" ht="15.75" customHeight="1" x14ac:dyDescent="0.2">
      <c r="B787" s="237"/>
      <c r="C787" s="238"/>
      <c r="D787" s="238"/>
      <c r="E787" s="238"/>
      <c r="F787" s="238"/>
      <c r="H787" s="238"/>
      <c r="I787" s="93"/>
      <c r="J787" s="93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</row>
    <row r="788" spans="2:25" ht="15.75" customHeight="1" x14ac:dyDescent="0.2">
      <c r="B788" s="237"/>
      <c r="C788" s="238"/>
      <c r="D788" s="238"/>
      <c r="E788" s="238"/>
      <c r="F788" s="238"/>
      <c r="H788" s="238"/>
      <c r="I788" s="93"/>
      <c r="J788" s="93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</row>
    <row r="789" spans="2:25" ht="15.75" customHeight="1" x14ac:dyDescent="0.2">
      <c r="B789" s="237"/>
      <c r="C789" s="238"/>
      <c r="D789" s="238"/>
      <c r="E789" s="238"/>
      <c r="F789" s="238"/>
      <c r="H789" s="238"/>
      <c r="I789" s="93"/>
      <c r="J789" s="93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</row>
    <row r="790" spans="2:25" ht="15.75" customHeight="1" x14ac:dyDescent="0.2">
      <c r="B790" s="237"/>
      <c r="C790" s="238"/>
      <c r="D790" s="238"/>
      <c r="E790" s="238"/>
      <c r="F790" s="238"/>
      <c r="H790" s="238"/>
      <c r="I790" s="93"/>
      <c r="J790" s="93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</row>
    <row r="791" spans="2:25" ht="15.75" customHeight="1" x14ac:dyDescent="0.2">
      <c r="B791" s="237"/>
      <c r="C791" s="238"/>
      <c r="D791" s="238"/>
      <c r="E791" s="238"/>
      <c r="F791" s="238"/>
      <c r="H791" s="238"/>
      <c r="I791" s="93"/>
      <c r="J791" s="93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</row>
    <row r="792" spans="2:25" ht="15.75" customHeight="1" x14ac:dyDescent="0.2">
      <c r="B792" s="237"/>
      <c r="C792" s="238"/>
      <c r="D792" s="238"/>
      <c r="E792" s="238"/>
      <c r="F792" s="238"/>
      <c r="H792" s="238"/>
      <c r="I792" s="93"/>
      <c r="J792" s="93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</row>
    <row r="793" spans="2:25" ht="15.75" customHeight="1" x14ac:dyDescent="0.2">
      <c r="B793" s="237"/>
      <c r="C793" s="238"/>
      <c r="D793" s="238"/>
      <c r="E793" s="238"/>
      <c r="F793" s="238"/>
      <c r="H793" s="238"/>
      <c r="I793" s="93"/>
      <c r="J793" s="93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</row>
    <row r="794" spans="2:25" ht="15.75" customHeight="1" x14ac:dyDescent="0.2">
      <c r="B794" s="237"/>
      <c r="C794" s="238"/>
      <c r="D794" s="238"/>
      <c r="E794" s="238"/>
      <c r="F794" s="238"/>
      <c r="H794" s="238"/>
      <c r="I794" s="93"/>
      <c r="J794" s="93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</row>
    <row r="795" spans="2:25" ht="15.75" customHeight="1" x14ac:dyDescent="0.2">
      <c r="B795" s="237"/>
      <c r="C795" s="238"/>
      <c r="D795" s="238"/>
      <c r="E795" s="238"/>
      <c r="F795" s="238"/>
      <c r="H795" s="238"/>
      <c r="I795" s="93"/>
      <c r="J795" s="93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</row>
    <row r="796" spans="2:25" ht="15.75" customHeight="1" x14ac:dyDescent="0.2">
      <c r="B796" s="237"/>
      <c r="C796" s="238"/>
      <c r="D796" s="238"/>
      <c r="E796" s="238"/>
      <c r="F796" s="238"/>
      <c r="H796" s="238"/>
      <c r="I796" s="93"/>
      <c r="J796" s="93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</row>
    <row r="797" spans="2:25" ht="15.75" customHeight="1" x14ac:dyDescent="0.2">
      <c r="B797" s="237"/>
      <c r="C797" s="238"/>
      <c r="D797" s="238"/>
      <c r="E797" s="238"/>
      <c r="F797" s="238"/>
      <c r="H797" s="238"/>
      <c r="I797" s="93"/>
      <c r="J797" s="93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</row>
    <row r="798" spans="2:25" ht="15.75" customHeight="1" x14ac:dyDescent="0.2">
      <c r="B798" s="237"/>
      <c r="C798" s="238"/>
      <c r="D798" s="238"/>
      <c r="E798" s="238"/>
      <c r="F798" s="238"/>
      <c r="H798" s="238"/>
      <c r="I798" s="93"/>
      <c r="J798" s="93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</row>
  </sheetData>
  <mergeCells count="17">
    <mergeCell ref="D507:F507"/>
    <mergeCell ref="A6:A7"/>
    <mergeCell ref="B6:F7"/>
    <mergeCell ref="G6:G7"/>
    <mergeCell ref="H6:H7"/>
    <mergeCell ref="D379:F379"/>
    <mergeCell ref="E392:F392"/>
    <mergeCell ref="D506:F506"/>
    <mergeCell ref="D456:F456"/>
    <mergeCell ref="E393:F393"/>
    <mergeCell ref="D380:F380"/>
    <mergeCell ref="D498:F498"/>
    <mergeCell ref="A1:I1"/>
    <mergeCell ref="A2:I2"/>
    <mergeCell ref="A3:I3"/>
    <mergeCell ref="A4:I4"/>
    <mergeCell ref="I6:I7"/>
  </mergeCells>
  <phoneticPr fontId="0" type="noConversion"/>
  <hyperlinks>
    <hyperlink ref="E102" r:id="rId1" location="lbj463idc5e8" display="https://net.jogtar.hu/jr/gen/hjegy_doc.cgi?docid=A1300004.KOR - lbj463idc5e8" xr:uid="{00000000-0004-0000-0400-000000000000}"/>
  </hyperlinks>
  <pageMargins left="0.51181102362204722" right="0.51181102362204722" top="0.74803149606299213" bottom="0.55118110236220474" header="0.31496062992125984" footer="0.31496062992125984"/>
  <pageSetup paperSize="9" scale="67" orientation="portrait" r:id="rId2"/>
  <rowBreaks count="6" manualBreakCount="6">
    <brk id="65" max="8" man="1"/>
    <brk id="203" max="8" man="1"/>
    <brk id="265" max="8" man="1"/>
    <brk id="326" max="8" man="1"/>
    <brk id="384" max="8" man="1"/>
    <brk id="457" max="8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59"/>
  <sheetViews>
    <sheetView zoomScale="110" zoomScaleNormal="110" workbookViewId="0">
      <selection activeCell="D6" sqref="D6:G6"/>
    </sheetView>
  </sheetViews>
  <sheetFormatPr defaultColWidth="17.28515625" defaultRowHeight="15" customHeight="1" x14ac:dyDescent="0.2"/>
  <cols>
    <col min="1" max="1" width="5.5703125" style="298" customWidth="1"/>
    <col min="2" max="2" width="6.7109375" style="73" customWidth="1"/>
    <col min="3" max="3" width="33.85546875" style="73" customWidth="1"/>
    <col min="4" max="4" width="12.28515625" style="96" customWidth="1"/>
    <col min="5" max="5" width="12.140625" style="96" customWidth="1"/>
    <col min="6" max="6" width="8" style="96" customWidth="1"/>
    <col min="7" max="7" width="12.7109375" style="96" customWidth="1"/>
    <col min="8" max="8" width="9.85546875" style="73" customWidth="1"/>
    <col min="9" max="18" width="9.140625" style="73" customWidth="1"/>
    <col min="19" max="26" width="8" style="73" customWidth="1"/>
    <col min="27" max="16384" width="17.28515625" style="73"/>
  </cols>
  <sheetData>
    <row r="1" spans="1:26" ht="12.75" customHeight="1" x14ac:dyDescent="0.2">
      <c r="C1" s="574" t="s">
        <v>978</v>
      </c>
      <c r="D1" s="575"/>
      <c r="E1" s="575"/>
      <c r="F1" s="575"/>
      <c r="G1" s="57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s="481" customFormat="1" ht="12.75" customHeight="1" x14ac:dyDescent="0.2">
      <c r="A2" s="298"/>
      <c r="C2" s="492"/>
      <c r="D2" s="211"/>
      <c r="E2" s="211"/>
      <c r="F2" s="211"/>
      <c r="G2" s="211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2.75" customHeight="1" x14ac:dyDescent="0.2">
      <c r="A3" s="556" t="s">
        <v>262</v>
      </c>
      <c r="B3" s="518"/>
      <c r="C3" s="518"/>
      <c r="D3" s="518"/>
      <c r="E3" s="518"/>
      <c r="F3" s="518"/>
      <c r="G3" s="51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2.75" customHeight="1" x14ac:dyDescent="0.2">
      <c r="A4" s="557" t="s">
        <v>968</v>
      </c>
      <c r="B4" s="518"/>
      <c r="C4" s="518"/>
      <c r="D4" s="518"/>
      <c r="E4" s="518"/>
      <c r="F4" s="518"/>
      <c r="G4" s="518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2.75" customHeight="1" x14ac:dyDescent="0.2">
      <c r="A5" s="556" t="s">
        <v>151</v>
      </c>
      <c r="B5" s="518"/>
      <c r="C5" s="518"/>
      <c r="D5" s="518"/>
      <c r="E5" s="518"/>
      <c r="F5" s="518"/>
      <c r="G5" s="518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ht="12.75" customHeight="1" x14ac:dyDescent="0.2">
      <c r="C6" s="37"/>
      <c r="D6" s="576" t="s">
        <v>402</v>
      </c>
      <c r="E6" s="576"/>
      <c r="F6" s="576"/>
      <c r="G6" s="576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ht="12.75" customHeight="1" x14ac:dyDescent="0.2">
      <c r="A7" s="577" t="s">
        <v>304</v>
      </c>
      <c r="B7" s="579" t="s">
        <v>358</v>
      </c>
      <c r="C7" s="581" t="s">
        <v>31</v>
      </c>
      <c r="D7" s="572" t="s">
        <v>152</v>
      </c>
      <c r="E7" s="572" t="s">
        <v>153</v>
      </c>
      <c r="F7" s="572" t="s">
        <v>972</v>
      </c>
      <c r="G7" s="572" t="s">
        <v>154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ht="12.75" customHeight="1" x14ac:dyDescent="0.2">
      <c r="A8" s="577"/>
      <c r="B8" s="580"/>
      <c r="C8" s="582"/>
      <c r="D8" s="573"/>
      <c r="E8" s="583"/>
      <c r="F8" s="573"/>
      <c r="G8" s="573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ht="12.75" customHeight="1" x14ac:dyDescent="0.2">
      <c r="A9" s="577"/>
      <c r="B9" s="580"/>
      <c r="C9" s="582"/>
      <c r="D9" s="573"/>
      <c r="E9" s="583"/>
      <c r="F9" s="573"/>
      <c r="G9" s="573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ht="24" customHeight="1" x14ac:dyDescent="0.2">
      <c r="A10" s="578"/>
      <c r="B10" s="580"/>
      <c r="C10" s="582"/>
      <c r="D10" s="573"/>
      <c r="E10" s="583"/>
      <c r="F10" s="573"/>
      <c r="G10" s="573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2.75" customHeight="1" x14ac:dyDescent="0.2">
      <c r="A11" s="299">
        <v>1</v>
      </c>
      <c r="B11" s="76">
        <v>2</v>
      </c>
      <c r="C11" s="71">
        <v>3</v>
      </c>
      <c r="D11" s="92">
        <v>4</v>
      </c>
      <c r="E11" s="92">
        <v>5</v>
      </c>
      <c r="F11" s="92">
        <v>6</v>
      </c>
      <c r="G11" s="92">
        <v>7</v>
      </c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26.25" customHeight="1" x14ac:dyDescent="0.2">
      <c r="A12" s="300" t="s">
        <v>305</v>
      </c>
      <c r="B12" s="77" t="s">
        <v>359</v>
      </c>
      <c r="C12" s="78" t="s">
        <v>383</v>
      </c>
      <c r="D12" s="86">
        <v>35149755</v>
      </c>
      <c r="E12" s="86">
        <v>2393400</v>
      </c>
      <c r="F12" s="87"/>
      <c r="G12" s="87">
        <f t="shared" ref="G12:G31" si="0">SUM(D12:F12)</f>
        <v>37543155</v>
      </c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12.75" customHeight="1" x14ac:dyDescent="0.2">
      <c r="A13" s="300" t="s">
        <v>306</v>
      </c>
      <c r="B13" s="79" t="s">
        <v>384</v>
      </c>
      <c r="C13" s="80" t="s">
        <v>385</v>
      </c>
      <c r="D13" s="86">
        <v>914000</v>
      </c>
      <c r="E13" s="89"/>
      <c r="F13" s="89"/>
      <c r="G13" s="89">
        <f t="shared" si="0"/>
        <v>914000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28.5" customHeight="1" x14ac:dyDescent="0.2">
      <c r="A14" s="300" t="s">
        <v>307</v>
      </c>
      <c r="B14" s="79" t="s">
        <v>361</v>
      </c>
      <c r="C14" s="81" t="s">
        <v>401</v>
      </c>
      <c r="D14" s="88">
        <v>110749968</v>
      </c>
      <c r="E14" s="89">
        <v>1500000</v>
      </c>
      <c r="F14" s="89"/>
      <c r="G14" s="89">
        <f t="shared" si="0"/>
        <v>112249968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27" customHeight="1" x14ac:dyDescent="0.2">
      <c r="A15" s="300" t="s">
        <v>308</v>
      </c>
      <c r="B15" s="79" t="s">
        <v>363</v>
      </c>
      <c r="C15" s="349" t="s">
        <v>451</v>
      </c>
      <c r="D15" s="245">
        <v>9562611</v>
      </c>
      <c r="E15" s="15"/>
      <c r="F15" s="89"/>
      <c r="G15" s="89">
        <f t="shared" si="0"/>
        <v>9562611</v>
      </c>
      <c r="H15" s="37"/>
      <c r="I15" s="123"/>
      <c r="J15" s="244"/>
      <c r="K15" s="244"/>
      <c r="L15" s="244"/>
      <c r="M15" s="244"/>
      <c r="N15" s="244"/>
      <c r="O15" s="123"/>
      <c r="P15" s="123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27" customHeight="1" x14ac:dyDescent="0.2">
      <c r="A16" s="300" t="s">
        <v>309</v>
      </c>
      <c r="B16" s="79" t="s">
        <v>365</v>
      </c>
      <c r="C16" s="368" t="s">
        <v>409</v>
      </c>
      <c r="D16" s="216">
        <v>135300451</v>
      </c>
      <c r="E16" s="244"/>
      <c r="F16" s="89"/>
      <c r="G16" s="89">
        <f t="shared" si="0"/>
        <v>135300451</v>
      </c>
      <c r="H16" s="37"/>
      <c r="I16" s="123"/>
      <c r="J16" s="244"/>
      <c r="K16" s="244"/>
      <c r="L16" s="244"/>
      <c r="M16" s="244"/>
      <c r="N16" s="244"/>
      <c r="O16" s="123"/>
      <c r="P16" s="123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2.75" customHeight="1" x14ac:dyDescent="0.2">
      <c r="A17" s="300" t="s">
        <v>310</v>
      </c>
      <c r="B17" s="79" t="s">
        <v>367</v>
      </c>
      <c r="C17" s="80" t="s">
        <v>368</v>
      </c>
      <c r="D17" s="88"/>
      <c r="E17" s="89"/>
      <c r="F17" s="89"/>
      <c r="G17" s="89">
        <f t="shared" si="0"/>
        <v>0</v>
      </c>
      <c r="H17" s="37"/>
      <c r="I17" s="37"/>
      <c r="J17" s="173"/>
      <c r="K17" s="173"/>
      <c r="L17" s="173"/>
      <c r="M17" s="173"/>
      <c r="N17" s="173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ht="12.75" customHeight="1" x14ac:dyDescent="0.2">
      <c r="A18" s="300" t="s">
        <v>311</v>
      </c>
      <c r="B18" s="79" t="s">
        <v>452</v>
      </c>
      <c r="C18" s="80" t="s">
        <v>453</v>
      </c>
      <c r="D18" s="88"/>
      <c r="E18" s="89"/>
      <c r="F18" s="89"/>
      <c r="G18" s="89">
        <f t="shared" si="0"/>
        <v>0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30" customHeight="1" x14ac:dyDescent="0.2">
      <c r="A19" s="300" t="s">
        <v>312</v>
      </c>
      <c r="B19" s="79" t="s">
        <v>386</v>
      </c>
      <c r="C19" s="81" t="s">
        <v>387</v>
      </c>
      <c r="D19" s="88">
        <v>635000</v>
      </c>
      <c r="E19" s="89"/>
      <c r="F19" s="89"/>
      <c r="G19" s="89">
        <f t="shared" si="0"/>
        <v>635000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ht="14.25" customHeight="1" x14ac:dyDescent="0.2">
      <c r="A20" s="300" t="s">
        <v>313</v>
      </c>
      <c r="B20" s="79" t="s">
        <v>4</v>
      </c>
      <c r="C20" s="297" t="s">
        <v>5</v>
      </c>
      <c r="D20" s="88"/>
      <c r="E20" s="89"/>
      <c r="F20" s="89"/>
      <c r="G20" s="89">
        <f t="shared" si="0"/>
        <v>0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12.75" customHeight="1" x14ac:dyDescent="0.2">
      <c r="A21" s="300" t="s">
        <v>314</v>
      </c>
      <c r="B21" s="79" t="s">
        <v>388</v>
      </c>
      <c r="C21" s="80" t="s">
        <v>389</v>
      </c>
      <c r="D21" s="88">
        <v>7874000</v>
      </c>
      <c r="E21" s="89"/>
      <c r="F21" s="89"/>
      <c r="G21" s="89">
        <f t="shared" si="0"/>
        <v>7874000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2.75" customHeight="1" x14ac:dyDescent="0.2">
      <c r="A22" s="300" t="s">
        <v>315</v>
      </c>
      <c r="B22" s="79" t="s">
        <v>390</v>
      </c>
      <c r="C22" s="80" t="s">
        <v>391</v>
      </c>
      <c r="D22" s="88">
        <v>3810000</v>
      </c>
      <c r="E22" s="89"/>
      <c r="F22" s="89"/>
      <c r="G22" s="89">
        <f t="shared" si="0"/>
        <v>3810000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33.75" customHeight="1" x14ac:dyDescent="0.2">
      <c r="A23" s="300" t="s">
        <v>316</v>
      </c>
      <c r="B23" s="79" t="s">
        <v>369</v>
      </c>
      <c r="C23" s="81" t="s">
        <v>370</v>
      </c>
      <c r="D23" s="88">
        <v>67054872</v>
      </c>
      <c r="E23" s="89">
        <v>960142</v>
      </c>
      <c r="F23" s="89"/>
      <c r="G23" s="89">
        <f t="shared" si="0"/>
        <v>68015014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2.75" customHeight="1" x14ac:dyDescent="0.2">
      <c r="A24" s="300" t="s">
        <v>317</v>
      </c>
      <c r="B24" s="79" t="s">
        <v>392</v>
      </c>
      <c r="C24" s="80" t="s">
        <v>393</v>
      </c>
      <c r="D24" s="88">
        <v>1450000</v>
      </c>
      <c r="E24" s="89"/>
      <c r="F24" s="89"/>
      <c r="G24" s="89">
        <f t="shared" si="0"/>
        <v>1450000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2.75" customHeight="1" x14ac:dyDescent="0.2">
      <c r="A25" s="300" t="s">
        <v>318</v>
      </c>
      <c r="B25" s="79" t="s">
        <v>371</v>
      </c>
      <c r="C25" s="80" t="s">
        <v>372</v>
      </c>
      <c r="D25" s="88">
        <v>4663540</v>
      </c>
      <c r="E25" s="89"/>
      <c r="F25" s="89"/>
      <c r="G25" s="89">
        <f t="shared" si="0"/>
        <v>4663540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2.75" customHeight="1" x14ac:dyDescent="0.2">
      <c r="A26" s="300" t="s">
        <v>319</v>
      </c>
      <c r="B26" s="79" t="s">
        <v>373</v>
      </c>
      <c r="C26" s="80" t="s">
        <v>374</v>
      </c>
      <c r="D26" s="90"/>
      <c r="E26" s="89">
        <v>94121177</v>
      </c>
      <c r="F26" s="89"/>
      <c r="G26" s="89">
        <f t="shared" si="0"/>
        <v>94121177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2.75" customHeight="1" x14ac:dyDescent="0.2">
      <c r="A27" s="300" t="s">
        <v>320</v>
      </c>
      <c r="B27" s="79" t="s">
        <v>375</v>
      </c>
      <c r="C27" s="80" t="s">
        <v>376</v>
      </c>
      <c r="D27" s="88">
        <v>3887000</v>
      </c>
      <c r="E27" s="89"/>
      <c r="F27" s="89"/>
      <c r="G27" s="89">
        <f t="shared" si="0"/>
        <v>3887000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35.25" customHeight="1" x14ac:dyDescent="0.2">
      <c r="A28" s="300" t="s">
        <v>321</v>
      </c>
      <c r="B28" s="79" t="s">
        <v>377</v>
      </c>
      <c r="C28" s="82" t="s">
        <v>378</v>
      </c>
      <c r="D28" s="88"/>
      <c r="E28" s="88">
        <v>537502494</v>
      </c>
      <c r="F28" s="91"/>
      <c r="G28" s="89">
        <f t="shared" si="0"/>
        <v>537502494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2.75" customHeight="1" x14ac:dyDescent="0.2">
      <c r="A29" s="300" t="s">
        <v>322</v>
      </c>
      <c r="B29" s="115" t="s">
        <v>6</v>
      </c>
      <c r="C29" s="226" t="s">
        <v>7</v>
      </c>
      <c r="D29" s="88"/>
      <c r="E29" s="89"/>
      <c r="F29" s="89"/>
      <c r="G29" s="89">
        <f t="shared" si="0"/>
        <v>0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2.75" customHeight="1" x14ac:dyDescent="0.2">
      <c r="A30" s="300" t="s">
        <v>323</v>
      </c>
      <c r="B30" s="388" t="s">
        <v>379</v>
      </c>
      <c r="C30" s="389" t="s">
        <v>380</v>
      </c>
      <c r="D30" s="117">
        <v>7400000</v>
      </c>
      <c r="E30" s="118"/>
      <c r="F30" s="118"/>
      <c r="G30" s="118">
        <v>7400000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30" customHeight="1" x14ac:dyDescent="0.2">
      <c r="A31" s="300" t="s">
        <v>324</v>
      </c>
      <c r="B31" s="115">
        <v>107060</v>
      </c>
      <c r="C31" s="116" t="s">
        <v>394</v>
      </c>
      <c r="D31" s="117">
        <v>4628000</v>
      </c>
      <c r="E31" s="118">
        <v>1128000</v>
      </c>
      <c r="F31" s="118"/>
      <c r="G31" s="118">
        <f t="shared" si="0"/>
        <v>5756000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2.75" customHeight="1" x14ac:dyDescent="0.2">
      <c r="A32" s="463" t="s">
        <v>325</v>
      </c>
      <c r="B32" s="464"/>
      <c r="C32" s="465" t="s">
        <v>412</v>
      </c>
      <c r="D32" s="442">
        <f>SUM(D12:D31)</f>
        <v>393079197</v>
      </c>
      <c r="E32" s="446">
        <f>SUM(E12:E31)</f>
        <v>637605213</v>
      </c>
      <c r="F32" s="446">
        <f>SUM(F12:F31)</f>
        <v>0</v>
      </c>
      <c r="G32" s="446">
        <f>SUM(D32:F32)</f>
        <v>1030684410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2.75" customHeight="1" x14ac:dyDescent="0.25">
      <c r="A33" s="300" t="s">
        <v>326</v>
      </c>
      <c r="B33" s="175" t="s">
        <v>408</v>
      </c>
      <c r="C33" s="157"/>
      <c r="D33" s="93"/>
      <c r="E33" s="93"/>
      <c r="F33" s="93"/>
      <c r="G33" s="93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2.75" customHeight="1" x14ac:dyDescent="0.2">
      <c r="A34" s="300" t="s">
        <v>327</v>
      </c>
      <c r="B34" s="79" t="s">
        <v>395</v>
      </c>
      <c r="C34" s="83" t="s">
        <v>396</v>
      </c>
      <c r="D34" s="94">
        <v>22932255</v>
      </c>
      <c r="E34" s="95">
        <v>150000</v>
      </c>
      <c r="F34" s="95"/>
      <c r="G34" s="120">
        <f>SUM(D34:F34)</f>
        <v>23082255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2.75" customHeight="1" x14ac:dyDescent="0.2">
      <c r="A35" s="300" t="s">
        <v>328</v>
      </c>
      <c r="B35" s="79" t="s">
        <v>397</v>
      </c>
      <c r="C35" s="74" t="s">
        <v>398</v>
      </c>
      <c r="D35" s="49">
        <v>4242000</v>
      </c>
      <c r="E35" s="49"/>
      <c r="F35" s="49"/>
      <c r="G35" s="119">
        <f>SUM(D35:F35)</f>
        <v>4242000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12.75" customHeight="1" x14ac:dyDescent="0.2">
      <c r="A36" s="300" t="s">
        <v>329</v>
      </c>
      <c r="B36" s="79" t="s">
        <v>399</v>
      </c>
      <c r="C36" s="84" t="s">
        <v>381</v>
      </c>
      <c r="D36" s="49">
        <v>15529049</v>
      </c>
      <c r="E36" s="49"/>
      <c r="F36" s="49"/>
      <c r="G36" s="119">
        <f>SUM(D36:F36)</f>
        <v>15529049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12.75" customHeight="1" x14ac:dyDescent="0.2">
      <c r="A37" s="300" t="s">
        <v>330</v>
      </c>
      <c r="B37" s="85" t="s">
        <v>400</v>
      </c>
      <c r="C37" s="84" t="s">
        <v>382</v>
      </c>
      <c r="D37" s="49"/>
      <c r="E37" s="49">
        <v>946000</v>
      </c>
      <c r="F37" s="49"/>
      <c r="G37" s="119">
        <f>SUM(D37:F37)</f>
        <v>946000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12.75" customHeight="1" x14ac:dyDescent="0.2">
      <c r="A38" s="463" t="s">
        <v>331</v>
      </c>
      <c r="B38" s="466" t="s">
        <v>413</v>
      </c>
      <c r="C38" s="467"/>
      <c r="D38" s="403">
        <f>SUM(D34:D37)</f>
        <v>42703304</v>
      </c>
      <c r="E38" s="403">
        <f>SUM(E34:E37)</f>
        <v>1096000</v>
      </c>
      <c r="F38" s="468"/>
      <c r="G38" s="403">
        <f>SUM(D38:F38)</f>
        <v>43799304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12.75" customHeight="1" x14ac:dyDescent="0.2">
      <c r="A39" s="300" t="s">
        <v>332</v>
      </c>
      <c r="B39" s="23" t="s">
        <v>297</v>
      </c>
      <c r="C39" s="23"/>
      <c r="D39" s="93"/>
      <c r="E39" s="93"/>
      <c r="F39" s="93"/>
      <c r="G39" s="93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12.75" customHeight="1" x14ac:dyDescent="0.2">
      <c r="A40" s="300" t="s">
        <v>333</v>
      </c>
      <c r="B40" s="79" t="s">
        <v>359</v>
      </c>
      <c r="C40" s="97" t="s">
        <v>383</v>
      </c>
      <c r="D40" s="49">
        <v>117236513</v>
      </c>
      <c r="E40" s="49">
        <v>5449638</v>
      </c>
      <c r="F40" s="49"/>
      <c r="G40" s="119">
        <f>SUM(D40:F40)</f>
        <v>122686151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2.75" customHeight="1" x14ac:dyDescent="0.2">
      <c r="A41" s="463" t="s">
        <v>334</v>
      </c>
      <c r="B41" s="469" t="s">
        <v>414</v>
      </c>
      <c r="C41" s="469"/>
      <c r="D41" s="403">
        <f>SUM(D40)</f>
        <v>117236513</v>
      </c>
      <c r="E41" s="403"/>
      <c r="F41" s="403"/>
      <c r="G41" s="403">
        <f>SUM(G40)</f>
        <v>122686151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2.75" customHeight="1" x14ac:dyDescent="0.2">
      <c r="A42" s="301"/>
      <c r="B42" s="37"/>
      <c r="C42" s="37"/>
      <c r="D42" s="93"/>
      <c r="E42" s="93"/>
      <c r="F42" s="93"/>
      <c r="G42" s="172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2.75" customHeight="1" x14ac:dyDescent="0.2">
      <c r="A43" s="301"/>
      <c r="B43" s="37"/>
      <c r="C43" s="37"/>
      <c r="D43" s="93"/>
      <c r="E43" s="93"/>
      <c r="F43" s="93"/>
      <c r="G43" s="93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2.75" customHeight="1" x14ac:dyDescent="0.2">
      <c r="A44" s="301"/>
      <c r="B44" s="37"/>
      <c r="C44" s="37"/>
      <c r="D44" s="93"/>
      <c r="E44" s="93"/>
      <c r="F44" s="93"/>
      <c r="G44" s="93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2.75" customHeight="1" x14ac:dyDescent="0.2">
      <c r="A45" s="301"/>
      <c r="B45" s="37"/>
      <c r="C45" s="37"/>
      <c r="D45" s="93"/>
      <c r="E45" s="93"/>
      <c r="F45" s="93"/>
      <c r="G45" s="93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12.75" customHeight="1" x14ac:dyDescent="0.2">
      <c r="A46" s="301"/>
      <c r="B46" s="37"/>
      <c r="C46" s="37"/>
      <c r="D46" s="93"/>
      <c r="E46" s="93"/>
      <c r="F46" s="93"/>
      <c r="G46" s="93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2.75" customHeight="1" x14ac:dyDescent="0.2">
      <c r="A47" s="301"/>
      <c r="B47" s="37"/>
      <c r="C47" s="37"/>
      <c r="D47" s="93"/>
      <c r="E47" s="93"/>
      <c r="F47" s="93"/>
      <c r="G47" s="93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12.75" customHeight="1" x14ac:dyDescent="0.2">
      <c r="A48" s="301"/>
      <c r="B48" s="37"/>
      <c r="C48" s="37"/>
      <c r="D48" s="93"/>
      <c r="E48" s="93"/>
      <c r="F48" s="93"/>
      <c r="G48" s="93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12.75" customHeight="1" x14ac:dyDescent="0.2">
      <c r="A49" s="301"/>
      <c r="B49" s="37"/>
      <c r="C49" s="37"/>
      <c r="D49" s="93"/>
      <c r="E49" s="93"/>
      <c r="F49" s="93"/>
      <c r="G49" s="93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2.75" customHeight="1" x14ac:dyDescent="0.2">
      <c r="A50" s="301"/>
      <c r="B50" s="37"/>
      <c r="C50" s="37"/>
      <c r="D50" s="93"/>
      <c r="E50" s="93"/>
      <c r="F50" s="93"/>
      <c r="G50" s="93"/>
      <c r="H50" s="37"/>
      <c r="I50" s="37"/>
      <c r="J50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2.75" customHeight="1" x14ac:dyDescent="0.2">
      <c r="A51" s="301"/>
      <c r="B51" s="37"/>
      <c r="C51" s="37"/>
      <c r="D51" s="93"/>
      <c r="E51" s="93"/>
      <c r="F51" s="93"/>
      <c r="G51" s="93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2.75" customHeight="1" x14ac:dyDescent="0.2">
      <c r="A52" s="301"/>
      <c r="B52" s="37"/>
      <c r="C52" s="37"/>
      <c r="D52" s="93"/>
      <c r="E52" s="93"/>
      <c r="F52" s="93"/>
      <c r="G52" s="93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2.75" customHeight="1" x14ac:dyDescent="0.2">
      <c r="A53" s="301"/>
      <c r="B53" s="37"/>
      <c r="C53" s="37"/>
      <c r="D53" s="93"/>
      <c r="E53" s="93"/>
      <c r="F53" s="93"/>
      <c r="G53" s="93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2.75" customHeight="1" x14ac:dyDescent="0.2">
      <c r="A54" s="301"/>
      <c r="B54" s="37"/>
      <c r="C54" s="37"/>
      <c r="D54" s="93"/>
      <c r="E54" s="93"/>
      <c r="F54" s="93"/>
      <c r="G54" s="93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12.75" customHeight="1" x14ac:dyDescent="0.2">
      <c r="A55" s="301"/>
      <c r="B55" s="37"/>
      <c r="C55" s="37"/>
      <c r="D55" s="93"/>
      <c r="E55" s="93"/>
      <c r="F55" s="93"/>
      <c r="G55" s="93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2.75" customHeight="1" x14ac:dyDescent="0.2">
      <c r="A56" s="301"/>
      <c r="B56" s="37"/>
      <c r="C56" s="37"/>
      <c r="D56" s="93"/>
      <c r="E56" s="93"/>
      <c r="F56" s="93"/>
      <c r="G56" s="93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12.75" customHeight="1" x14ac:dyDescent="0.2">
      <c r="A57" s="301"/>
      <c r="B57" s="37"/>
      <c r="C57" s="37"/>
      <c r="D57" s="93"/>
      <c r="E57" s="93"/>
      <c r="F57" s="93"/>
      <c r="G57" s="93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2.75" customHeight="1" x14ac:dyDescent="0.2">
      <c r="A58" s="301"/>
      <c r="B58" s="37"/>
      <c r="C58" s="37"/>
      <c r="D58" s="93"/>
      <c r="E58" s="93"/>
      <c r="F58" s="93"/>
      <c r="G58" s="93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2.75" customHeight="1" x14ac:dyDescent="0.2">
      <c r="A59" s="301"/>
      <c r="B59" s="37"/>
      <c r="C59" s="37"/>
      <c r="D59" s="93"/>
      <c r="E59" s="93"/>
      <c r="F59" s="93"/>
      <c r="G59" s="93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2.75" customHeight="1" x14ac:dyDescent="0.2">
      <c r="A60" s="301"/>
      <c r="B60" s="37"/>
      <c r="C60" s="37"/>
      <c r="D60" s="93"/>
      <c r="E60" s="93"/>
      <c r="F60" s="93"/>
      <c r="G60" s="93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2.75" customHeight="1" x14ac:dyDescent="0.2">
      <c r="A61" s="301"/>
      <c r="B61" s="37"/>
      <c r="C61" s="37"/>
      <c r="D61" s="93"/>
      <c r="E61" s="93"/>
      <c r="F61" s="93"/>
      <c r="G61" s="93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2.75" customHeight="1" x14ac:dyDescent="0.2">
      <c r="A62" s="301"/>
      <c r="B62" s="37"/>
      <c r="C62" s="37"/>
      <c r="D62" s="93"/>
      <c r="E62" s="93"/>
      <c r="F62" s="93"/>
      <c r="G62" s="93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2.75" customHeight="1" x14ac:dyDescent="0.2">
      <c r="A63" s="301"/>
      <c r="B63" s="37"/>
      <c r="C63" s="37"/>
      <c r="D63" s="93"/>
      <c r="E63" s="93"/>
      <c r="F63" s="93"/>
      <c r="G63" s="93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2.75" customHeight="1" x14ac:dyDescent="0.2">
      <c r="A64" s="301"/>
      <c r="B64" s="37"/>
      <c r="C64" s="37"/>
      <c r="D64" s="93"/>
      <c r="E64" s="93"/>
      <c r="F64" s="93"/>
      <c r="G64" s="93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2.75" customHeight="1" x14ac:dyDescent="0.2">
      <c r="A65" s="301"/>
      <c r="B65" s="37"/>
      <c r="C65" s="37"/>
      <c r="D65" s="93"/>
      <c r="E65" s="93"/>
      <c r="F65" s="93"/>
      <c r="G65" s="93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2.75" customHeight="1" x14ac:dyDescent="0.2">
      <c r="A66" s="301"/>
      <c r="B66" s="37"/>
      <c r="C66" s="37"/>
      <c r="D66" s="93"/>
      <c r="E66" s="93"/>
      <c r="F66" s="93"/>
      <c r="G66" s="93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2.75" customHeight="1" x14ac:dyDescent="0.2">
      <c r="A67" s="301"/>
      <c r="B67" s="37"/>
      <c r="C67" s="37"/>
      <c r="D67" s="93"/>
      <c r="E67" s="93"/>
      <c r="F67" s="93"/>
      <c r="G67" s="93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2.75" customHeight="1" x14ac:dyDescent="0.2">
      <c r="A68" s="301"/>
      <c r="B68" s="37"/>
      <c r="C68" s="37"/>
      <c r="D68" s="93"/>
      <c r="E68" s="93"/>
      <c r="F68" s="93"/>
      <c r="G68" s="93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2.75" customHeight="1" x14ac:dyDescent="0.2">
      <c r="A69" s="301"/>
      <c r="B69" s="37"/>
      <c r="C69" s="37"/>
      <c r="D69" s="93"/>
      <c r="E69" s="93"/>
      <c r="F69" s="93"/>
      <c r="G69" s="93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2.75" customHeight="1" x14ac:dyDescent="0.2">
      <c r="A70" s="301"/>
      <c r="B70" s="37"/>
      <c r="C70" s="37"/>
      <c r="D70" s="93"/>
      <c r="E70" s="93"/>
      <c r="F70" s="93"/>
      <c r="G70" s="93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2.75" customHeight="1" x14ac:dyDescent="0.2">
      <c r="A71" s="301"/>
      <c r="B71" s="37"/>
      <c r="C71" s="37"/>
      <c r="D71" s="93"/>
      <c r="E71" s="93"/>
      <c r="F71" s="93"/>
      <c r="G71" s="93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2.75" customHeight="1" x14ac:dyDescent="0.2">
      <c r="A72" s="301"/>
      <c r="B72" s="37"/>
      <c r="C72" s="37"/>
      <c r="D72" s="93"/>
      <c r="E72" s="93"/>
      <c r="F72" s="93"/>
      <c r="G72" s="93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2.75" customHeight="1" x14ac:dyDescent="0.2">
      <c r="A73" s="301"/>
      <c r="B73" s="37"/>
      <c r="C73" s="37"/>
      <c r="D73" s="93"/>
      <c r="E73" s="93"/>
      <c r="F73" s="93"/>
      <c r="G73" s="93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2.75" customHeight="1" x14ac:dyDescent="0.2">
      <c r="A74" s="301"/>
      <c r="B74" s="37"/>
      <c r="C74" s="37"/>
      <c r="D74" s="93"/>
      <c r="E74" s="93"/>
      <c r="F74" s="93"/>
      <c r="G74" s="93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2.75" customHeight="1" x14ac:dyDescent="0.2">
      <c r="A75" s="301"/>
      <c r="B75" s="37"/>
      <c r="C75" s="37"/>
      <c r="D75" s="93"/>
      <c r="E75" s="93"/>
      <c r="F75" s="93"/>
      <c r="G75" s="93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2.75" customHeight="1" x14ac:dyDescent="0.2">
      <c r="A76" s="301"/>
      <c r="B76" s="37"/>
      <c r="C76" s="37"/>
      <c r="D76" s="93"/>
      <c r="E76" s="93"/>
      <c r="F76" s="93"/>
      <c r="G76" s="93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2.75" customHeight="1" x14ac:dyDescent="0.2">
      <c r="A77" s="301"/>
      <c r="B77" s="37"/>
      <c r="C77" s="37"/>
      <c r="D77" s="93"/>
      <c r="E77" s="93"/>
      <c r="F77" s="93"/>
      <c r="G77" s="93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2.75" customHeight="1" x14ac:dyDescent="0.2">
      <c r="A78" s="301"/>
      <c r="B78" s="37"/>
      <c r="C78" s="37"/>
      <c r="D78" s="93"/>
      <c r="E78" s="93"/>
      <c r="F78" s="93"/>
      <c r="G78" s="93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2.75" customHeight="1" x14ac:dyDescent="0.2">
      <c r="A79" s="301"/>
      <c r="B79" s="37"/>
      <c r="C79" s="37"/>
      <c r="D79" s="93"/>
      <c r="E79" s="93"/>
      <c r="F79" s="93"/>
      <c r="G79" s="93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2.75" customHeight="1" x14ac:dyDescent="0.2">
      <c r="A80" s="301"/>
      <c r="B80" s="37"/>
      <c r="C80" s="37"/>
      <c r="D80" s="93"/>
      <c r="E80" s="93"/>
      <c r="F80" s="93"/>
      <c r="G80" s="93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2.75" customHeight="1" x14ac:dyDescent="0.2">
      <c r="A81" s="301"/>
      <c r="B81" s="37"/>
      <c r="C81" s="37"/>
      <c r="D81" s="93"/>
      <c r="E81" s="93"/>
      <c r="F81" s="93"/>
      <c r="G81" s="93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2.75" customHeight="1" x14ac:dyDescent="0.2">
      <c r="A82" s="301"/>
      <c r="B82" s="37"/>
      <c r="C82" s="37"/>
      <c r="D82" s="93"/>
      <c r="E82" s="93"/>
      <c r="F82" s="93"/>
      <c r="G82" s="93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2.75" customHeight="1" x14ac:dyDescent="0.2">
      <c r="A83" s="301"/>
      <c r="B83" s="37"/>
      <c r="C83" s="37"/>
      <c r="D83" s="93"/>
      <c r="E83" s="93"/>
      <c r="F83" s="93"/>
      <c r="G83" s="93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2.75" customHeight="1" x14ac:dyDescent="0.2">
      <c r="A84" s="301"/>
      <c r="B84" s="37"/>
      <c r="C84" s="37"/>
      <c r="D84" s="93"/>
      <c r="E84" s="93"/>
      <c r="F84" s="93"/>
      <c r="G84" s="93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2.75" customHeight="1" x14ac:dyDescent="0.2">
      <c r="A85" s="301"/>
      <c r="B85" s="37"/>
      <c r="C85" s="37"/>
      <c r="D85" s="93"/>
      <c r="E85" s="93"/>
      <c r="F85" s="93"/>
      <c r="G85" s="93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2.75" customHeight="1" x14ac:dyDescent="0.2">
      <c r="A86" s="301"/>
      <c r="B86" s="37"/>
      <c r="C86" s="37"/>
      <c r="D86" s="93"/>
      <c r="E86" s="93"/>
      <c r="F86" s="93"/>
      <c r="G86" s="93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2.75" customHeight="1" x14ac:dyDescent="0.2">
      <c r="A87" s="301"/>
      <c r="B87" s="37"/>
      <c r="C87" s="37"/>
      <c r="D87" s="93"/>
      <c r="E87" s="93"/>
      <c r="F87" s="93"/>
      <c r="G87" s="93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2.75" customHeight="1" x14ac:dyDescent="0.2">
      <c r="A88" s="301"/>
      <c r="B88" s="37"/>
      <c r="C88" s="37"/>
      <c r="D88" s="93"/>
      <c r="E88" s="93"/>
      <c r="F88" s="93"/>
      <c r="G88" s="93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2.75" customHeight="1" x14ac:dyDescent="0.2">
      <c r="A89" s="301"/>
      <c r="B89" s="37"/>
      <c r="C89" s="37"/>
      <c r="D89" s="93"/>
      <c r="E89" s="93"/>
      <c r="F89" s="93"/>
      <c r="G89" s="93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2.75" customHeight="1" x14ac:dyDescent="0.2">
      <c r="A90" s="301"/>
      <c r="B90" s="37"/>
      <c r="C90" s="37"/>
      <c r="D90" s="93"/>
      <c r="E90" s="93"/>
      <c r="F90" s="93"/>
      <c r="G90" s="93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2.75" customHeight="1" x14ac:dyDescent="0.2">
      <c r="A91" s="301"/>
      <c r="B91" s="37"/>
      <c r="C91" s="37"/>
      <c r="D91" s="93"/>
      <c r="E91" s="93"/>
      <c r="F91" s="93"/>
      <c r="G91" s="93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2.75" customHeight="1" x14ac:dyDescent="0.2">
      <c r="A92" s="301"/>
      <c r="B92" s="37"/>
      <c r="C92" s="37"/>
      <c r="D92" s="93"/>
      <c r="E92" s="93"/>
      <c r="F92" s="93"/>
      <c r="G92" s="93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2.75" customHeight="1" x14ac:dyDescent="0.2">
      <c r="A93" s="301"/>
      <c r="B93" s="37"/>
      <c r="C93" s="37"/>
      <c r="D93" s="93"/>
      <c r="E93" s="93"/>
      <c r="F93" s="93"/>
      <c r="G93" s="93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2.75" customHeight="1" x14ac:dyDescent="0.2">
      <c r="A94" s="301"/>
      <c r="B94" s="37"/>
      <c r="C94" s="37"/>
      <c r="D94" s="93"/>
      <c r="E94" s="93"/>
      <c r="F94" s="93"/>
      <c r="G94" s="93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2.75" customHeight="1" x14ac:dyDescent="0.2">
      <c r="A95" s="301"/>
      <c r="B95" s="37"/>
      <c r="C95" s="37"/>
      <c r="D95" s="93"/>
      <c r="E95" s="93"/>
      <c r="F95" s="93"/>
      <c r="G95" s="93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2.75" customHeight="1" x14ac:dyDescent="0.2">
      <c r="A96" s="301"/>
      <c r="B96" s="37"/>
      <c r="C96" s="37"/>
      <c r="D96" s="93"/>
      <c r="E96" s="93"/>
      <c r="F96" s="93"/>
      <c r="G96" s="93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2.75" customHeight="1" x14ac:dyDescent="0.2">
      <c r="A97" s="301"/>
      <c r="B97" s="37"/>
      <c r="C97" s="37"/>
      <c r="D97" s="93"/>
      <c r="E97" s="93"/>
      <c r="F97" s="93"/>
      <c r="G97" s="93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2.75" customHeight="1" x14ac:dyDescent="0.2">
      <c r="A98" s="301"/>
      <c r="B98" s="37"/>
      <c r="C98" s="37"/>
      <c r="D98" s="93"/>
      <c r="E98" s="93"/>
      <c r="F98" s="93"/>
      <c r="G98" s="93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2.75" customHeight="1" x14ac:dyDescent="0.2">
      <c r="A99" s="301"/>
      <c r="B99" s="37"/>
      <c r="C99" s="37"/>
      <c r="D99" s="93"/>
      <c r="E99" s="93"/>
      <c r="F99" s="93"/>
      <c r="G99" s="93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2.75" customHeight="1" x14ac:dyDescent="0.2">
      <c r="A100" s="301"/>
      <c r="B100" s="37"/>
      <c r="C100" s="37"/>
      <c r="D100" s="93"/>
      <c r="E100" s="93"/>
      <c r="F100" s="93"/>
      <c r="G100" s="93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2.75" customHeight="1" x14ac:dyDescent="0.2">
      <c r="A101" s="301"/>
      <c r="B101" s="37"/>
      <c r="C101" s="37"/>
      <c r="D101" s="93"/>
      <c r="E101" s="93"/>
      <c r="F101" s="93"/>
      <c r="G101" s="93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2.75" customHeight="1" x14ac:dyDescent="0.2">
      <c r="A102" s="301"/>
      <c r="B102" s="37"/>
      <c r="C102" s="37"/>
      <c r="D102" s="93"/>
      <c r="E102" s="93"/>
      <c r="F102" s="93"/>
      <c r="G102" s="93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2.75" customHeight="1" x14ac:dyDescent="0.2">
      <c r="A103" s="301"/>
      <c r="B103" s="37"/>
      <c r="C103" s="37"/>
      <c r="D103" s="93"/>
      <c r="E103" s="93"/>
      <c r="F103" s="93"/>
      <c r="G103" s="93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2.75" customHeight="1" x14ac:dyDescent="0.2">
      <c r="A104" s="301"/>
      <c r="B104" s="37"/>
      <c r="C104" s="37"/>
      <c r="D104" s="93"/>
      <c r="E104" s="93"/>
      <c r="F104" s="93"/>
      <c r="G104" s="93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2.75" customHeight="1" x14ac:dyDescent="0.2">
      <c r="A105" s="301"/>
      <c r="B105" s="37"/>
      <c r="C105" s="37"/>
      <c r="D105" s="93"/>
      <c r="E105" s="93"/>
      <c r="F105" s="93"/>
      <c r="G105" s="93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1:26" ht="12.75" customHeight="1" x14ac:dyDescent="0.2">
      <c r="A106" s="301"/>
      <c r="B106" s="37"/>
      <c r="C106" s="37"/>
      <c r="D106" s="93"/>
      <c r="E106" s="93"/>
      <c r="F106" s="93"/>
      <c r="G106" s="93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1:26" ht="12.75" customHeight="1" x14ac:dyDescent="0.2">
      <c r="A107" s="301"/>
      <c r="B107" s="37"/>
      <c r="C107" s="37"/>
      <c r="D107" s="93"/>
      <c r="E107" s="93"/>
      <c r="F107" s="93"/>
      <c r="G107" s="93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1:26" ht="12.75" customHeight="1" x14ac:dyDescent="0.2">
      <c r="A108" s="301"/>
      <c r="B108" s="37"/>
      <c r="C108" s="37"/>
      <c r="D108" s="93"/>
      <c r="E108" s="93"/>
      <c r="F108" s="93"/>
      <c r="G108" s="93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1:26" ht="12.75" customHeight="1" x14ac:dyDescent="0.2">
      <c r="A109" s="301"/>
      <c r="B109" s="37"/>
      <c r="C109" s="37"/>
      <c r="D109" s="93"/>
      <c r="E109" s="93"/>
      <c r="F109" s="93"/>
      <c r="G109" s="93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1:26" ht="12.75" customHeight="1" x14ac:dyDescent="0.2">
      <c r="A110" s="301"/>
      <c r="B110" s="37"/>
      <c r="C110" s="37"/>
      <c r="D110" s="93"/>
      <c r="E110" s="93"/>
      <c r="F110" s="93"/>
      <c r="G110" s="93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1:26" ht="12.75" customHeight="1" x14ac:dyDescent="0.2">
      <c r="A111" s="301"/>
      <c r="B111" s="37"/>
      <c r="C111" s="37"/>
      <c r="D111" s="93"/>
      <c r="E111" s="93"/>
      <c r="F111" s="93"/>
      <c r="G111" s="93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1:26" ht="12.75" customHeight="1" x14ac:dyDescent="0.2">
      <c r="A112" s="301"/>
      <c r="B112" s="37"/>
      <c r="C112" s="37"/>
      <c r="D112" s="93"/>
      <c r="E112" s="93"/>
      <c r="F112" s="93"/>
      <c r="G112" s="93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1:26" ht="12.75" customHeight="1" x14ac:dyDescent="0.2">
      <c r="A113" s="301"/>
      <c r="B113" s="37"/>
      <c r="C113" s="37"/>
      <c r="D113" s="93"/>
      <c r="E113" s="93"/>
      <c r="F113" s="93"/>
      <c r="G113" s="93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1:26" ht="12.75" customHeight="1" x14ac:dyDescent="0.2">
      <c r="A114" s="301"/>
      <c r="B114" s="37"/>
      <c r="C114" s="37"/>
      <c r="D114" s="93"/>
      <c r="E114" s="93"/>
      <c r="F114" s="93"/>
      <c r="G114" s="93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1:26" ht="12.75" customHeight="1" x14ac:dyDescent="0.2">
      <c r="A115" s="301"/>
      <c r="B115" s="37"/>
      <c r="C115" s="37"/>
      <c r="D115" s="93"/>
      <c r="E115" s="93"/>
      <c r="F115" s="93"/>
      <c r="G115" s="93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ht="12.75" customHeight="1" x14ac:dyDescent="0.2">
      <c r="A116" s="301"/>
      <c r="B116" s="37"/>
      <c r="C116" s="37"/>
      <c r="D116" s="93"/>
      <c r="E116" s="93"/>
      <c r="F116" s="93"/>
      <c r="G116" s="93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12.75" customHeight="1" x14ac:dyDescent="0.2">
      <c r="A117" s="301"/>
      <c r="B117" s="37"/>
      <c r="C117" s="37"/>
      <c r="D117" s="93"/>
      <c r="E117" s="93"/>
      <c r="F117" s="93"/>
      <c r="G117" s="93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1:26" ht="12.75" customHeight="1" x14ac:dyDescent="0.2">
      <c r="A118" s="301"/>
      <c r="B118" s="37"/>
      <c r="C118" s="37"/>
      <c r="D118" s="93"/>
      <c r="E118" s="93"/>
      <c r="F118" s="93"/>
      <c r="G118" s="93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1:26" ht="12.75" customHeight="1" x14ac:dyDescent="0.2">
      <c r="A119" s="301"/>
      <c r="B119" s="37"/>
      <c r="C119" s="37"/>
      <c r="D119" s="93"/>
      <c r="E119" s="93"/>
      <c r="F119" s="93"/>
      <c r="G119" s="93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1:26" ht="12.75" customHeight="1" x14ac:dyDescent="0.2">
      <c r="A120" s="301"/>
      <c r="B120" s="37"/>
      <c r="C120" s="37"/>
      <c r="D120" s="93"/>
      <c r="E120" s="93"/>
      <c r="F120" s="93"/>
      <c r="G120" s="93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1:26" ht="12.75" customHeight="1" x14ac:dyDescent="0.2">
      <c r="A121" s="301"/>
      <c r="B121" s="37"/>
      <c r="C121" s="37"/>
      <c r="D121" s="93"/>
      <c r="E121" s="93"/>
      <c r="F121" s="93"/>
      <c r="G121" s="93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1:26" ht="12.75" customHeight="1" x14ac:dyDescent="0.2">
      <c r="A122" s="301"/>
      <c r="B122" s="37"/>
      <c r="C122" s="37"/>
      <c r="D122" s="93"/>
      <c r="E122" s="93"/>
      <c r="F122" s="93"/>
      <c r="G122" s="93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1:26" ht="12.75" customHeight="1" x14ac:dyDescent="0.2">
      <c r="A123" s="301"/>
      <c r="B123" s="37"/>
      <c r="C123" s="37"/>
      <c r="D123" s="93"/>
      <c r="E123" s="93"/>
      <c r="F123" s="93"/>
      <c r="G123" s="93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1:26" ht="12.75" customHeight="1" x14ac:dyDescent="0.2">
      <c r="A124" s="301"/>
      <c r="B124" s="37"/>
      <c r="C124" s="37"/>
      <c r="D124" s="93"/>
      <c r="E124" s="93"/>
      <c r="F124" s="93"/>
      <c r="G124" s="93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1:26" ht="12.75" customHeight="1" x14ac:dyDescent="0.2">
      <c r="A125" s="301"/>
      <c r="B125" s="37"/>
      <c r="C125" s="37"/>
      <c r="D125" s="93"/>
      <c r="E125" s="93"/>
      <c r="F125" s="93"/>
      <c r="G125" s="93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1:26" ht="12.75" customHeight="1" x14ac:dyDescent="0.2">
      <c r="A126" s="301"/>
      <c r="B126" s="37"/>
      <c r="C126" s="37"/>
      <c r="D126" s="93"/>
      <c r="E126" s="93"/>
      <c r="F126" s="93"/>
      <c r="G126" s="93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1:26" ht="12.75" customHeight="1" x14ac:dyDescent="0.2">
      <c r="A127" s="301"/>
      <c r="B127" s="37"/>
      <c r="C127" s="37"/>
      <c r="D127" s="93"/>
      <c r="E127" s="93"/>
      <c r="F127" s="93"/>
      <c r="G127" s="93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1:26" ht="12.75" customHeight="1" x14ac:dyDescent="0.2">
      <c r="A128" s="301"/>
      <c r="B128" s="37"/>
      <c r="C128" s="37"/>
      <c r="D128" s="93"/>
      <c r="E128" s="93"/>
      <c r="F128" s="93"/>
      <c r="G128" s="93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1:26" ht="12.75" customHeight="1" x14ac:dyDescent="0.2">
      <c r="A129" s="301"/>
      <c r="B129" s="37"/>
      <c r="C129" s="37"/>
      <c r="D129" s="93"/>
      <c r="E129" s="93"/>
      <c r="F129" s="93"/>
      <c r="G129" s="93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1:26" ht="12.75" customHeight="1" x14ac:dyDescent="0.2">
      <c r="A130" s="301"/>
      <c r="B130" s="37"/>
      <c r="C130" s="37"/>
      <c r="D130" s="93"/>
      <c r="E130" s="93"/>
      <c r="F130" s="93"/>
      <c r="G130" s="93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ht="12.75" customHeight="1" x14ac:dyDescent="0.2">
      <c r="A131" s="301"/>
      <c r="B131" s="37"/>
      <c r="C131" s="37"/>
      <c r="D131" s="93"/>
      <c r="E131" s="93"/>
      <c r="F131" s="93"/>
      <c r="G131" s="93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1:26" ht="12.75" customHeight="1" x14ac:dyDescent="0.2">
      <c r="A132" s="301"/>
      <c r="B132" s="37"/>
      <c r="C132" s="37"/>
      <c r="D132" s="93"/>
      <c r="E132" s="93"/>
      <c r="F132" s="93"/>
      <c r="G132" s="93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1:26" ht="12.75" customHeight="1" x14ac:dyDescent="0.2">
      <c r="A133" s="301"/>
      <c r="B133" s="37"/>
      <c r="C133" s="37"/>
      <c r="D133" s="93"/>
      <c r="E133" s="93"/>
      <c r="F133" s="93"/>
      <c r="G133" s="93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1:26" ht="12.75" customHeight="1" x14ac:dyDescent="0.2">
      <c r="A134" s="301"/>
      <c r="B134" s="37"/>
      <c r="C134" s="37"/>
      <c r="D134" s="93"/>
      <c r="E134" s="93"/>
      <c r="F134" s="93"/>
      <c r="G134" s="93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1:26" ht="12.75" customHeight="1" x14ac:dyDescent="0.2">
      <c r="A135" s="301"/>
      <c r="B135" s="37"/>
      <c r="C135" s="37"/>
      <c r="D135" s="93"/>
      <c r="E135" s="93"/>
      <c r="F135" s="93"/>
      <c r="G135" s="93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1:26" ht="12.75" customHeight="1" x14ac:dyDescent="0.2">
      <c r="A136" s="301"/>
      <c r="B136" s="37"/>
      <c r="C136" s="37"/>
      <c r="D136" s="93"/>
      <c r="E136" s="93"/>
      <c r="F136" s="93"/>
      <c r="G136" s="93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1:26" ht="12.75" customHeight="1" x14ac:dyDescent="0.2">
      <c r="A137" s="301"/>
      <c r="B137" s="37"/>
      <c r="C137" s="37"/>
      <c r="D137" s="93"/>
      <c r="E137" s="93"/>
      <c r="F137" s="93"/>
      <c r="G137" s="93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1:26" ht="12.75" customHeight="1" x14ac:dyDescent="0.2">
      <c r="A138" s="301"/>
      <c r="B138" s="37"/>
      <c r="C138" s="37"/>
      <c r="D138" s="93"/>
      <c r="E138" s="93"/>
      <c r="F138" s="93"/>
      <c r="G138" s="93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1:26" ht="12.75" customHeight="1" x14ac:dyDescent="0.2">
      <c r="A139" s="301"/>
      <c r="B139" s="37"/>
      <c r="C139" s="37"/>
      <c r="D139" s="93"/>
      <c r="E139" s="93"/>
      <c r="F139" s="93"/>
      <c r="G139" s="93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1:26" ht="12.75" customHeight="1" x14ac:dyDescent="0.2">
      <c r="A140" s="301"/>
      <c r="B140" s="37"/>
      <c r="C140" s="37"/>
      <c r="D140" s="93"/>
      <c r="E140" s="93"/>
      <c r="F140" s="93"/>
      <c r="G140" s="93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1:26" ht="12.75" customHeight="1" x14ac:dyDescent="0.2">
      <c r="A141" s="301"/>
      <c r="B141" s="37"/>
      <c r="C141" s="37"/>
      <c r="D141" s="93"/>
      <c r="E141" s="93"/>
      <c r="F141" s="93"/>
      <c r="G141" s="93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1:26" ht="12.75" customHeight="1" x14ac:dyDescent="0.2">
      <c r="A142" s="301"/>
      <c r="B142" s="37"/>
      <c r="C142" s="37"/>
      <c r="D142" s="93"/>
      <c r="E142" s="93"/>
      <c r="F142" s="93"/>
      <c r="G142" s="93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1:26" ht="12.75" customHeight="1" x14ac:dyDescent="0.2">
      <c r="A143" s="301"/>
      <c r="B143" s="37"/>
      <c r="C143" s="37"/>
      <c r="D143" s="93"/>
      <c r="E143" s="93"/>
      <c r="F143" s="93"/>
      <c r="G143" s="93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1:26" ht="12.75" customHeight="1" x14ac:dyDescent="0.2">
      <c r="A144" s="301"/>
      <c r="B144" s="37"/>
      <c r="C144" s="37"/>
      <c r="D144" s="93"/>
      <c r="E144" s="93"/>
      <c r="F144" s="93"/>
      <c r="G144" s="93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1:26" ht="12.75" customHeight="1" x14ac:dyDescent="0.2">
      <c r="A145" s="301"/>
      <c r="B145" s="37"/>
      <c r="C145" s="37"/>
      <c r="D145" s="93"/>
      <c r="E145" s="93"/>
      <c r="F145" s="93"/>
      <c r="G145" s="93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12.75" customHeight="1" x14ac:dyDescent="0.2">
      <c r="A146" s="301"/>
      <c r="B146" s="37"/>
      <c r="C146" s="37"/>
      <c r="D146" s="93"/>
      <c r="E146" s="93"/>
      <c r="F146" s="93"/>
      <c r="G146" s="93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1:26" ht="12.75" customHeight="1" x14ac:dyDescent="0.2">
      <c r="A147" s="301"/>
      <c r="B147" s="37"/>
      <c r="C147" s="37"/>
      <c r="D147" s="93"/>
      <c r="E147" s="93"/>
      <c r="F147" s="93"/>
      <c r="G147" s="93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1:26" ht="12.75" customHeight="1" x14ac:dyDescent="0.2">
      <c r="A148" s="301"/>
      <c r="B148" s="37"/>
      <c r="C148" s="37"/>
      <c r="D148" s="93"/>
      <c r="E148" s="93"/>
      <c r="F148" s="93"/>
      <c r="G148" s="93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1:26" ht="12.75" customHeight="1" x14ac:dyDescent="0.2">
      <c r="A149" s="301"/>
      <c r="B149" s="37"/>
      <c r="C149" s="37"/>
      <c r="D149" s="93"/>
      <c r="E149" s="93"/>
      <c r="F149" s="93"/>
      <c r="G149" s="93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1:26" ht="12.75" customHeight="1" x14ac:dyDescent="0.2">
      <c r="A150" s="301"/>
      <c r="B150" s="37"/>
      <c r="C150" s="37"/>
      <c r="D150" s="93"/>
      <c r="E150" s="93"/>
      <c r="F150" s="93"/>
      <c r="G150" s="93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1:26" ht="12.75" customHeight="1" x14ac:dyDescent="0.2">
      <c r="A151" s="301"/>
      <c r="B151" s="37"/>
      <c r="C151" s="37"/>
      <c r="D151" s="93"/>
      <c r="E151" s="93"/>
      <c r="F151" s="93"/>
      <c r="G151" s="93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1:26" ht="12.75" customHeight="1" x14ac:dyDescent="0.2">
      <c r="A152" s="301"/>
      <c r="B152" s="37"/>
      <c r="C152" s="37"/>
      <c r="D152" s="93"/>
      <c r="E152" s="93"/>
      <c r="F152" s="93"/>
      <c r="G152" s="93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1:26" ht="12.75" customHeight="1" x14ac:dyDescent="0.2">
      <c r="A153" s="301"/>
      <c r="B153" s="37"/>
      <c r="C153" s="37"/>
      <c r="D153" s="93"/>
      <c r="E153" s="93"/>
      <c r="F153" s="93"/>
      <c r="G153" s="93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1:26" ht="12.75" customHeight="1" x14ac:dyDescent="0.2">
      <c r="A154" s="301"/>
      <c r="B154" s="37"/>
      <c r="C154" s="37"/>
      <c r="D154" s="93"/>
      <c r="E154" s="93"/>
      <c r="F154" s="93"/>
      <c r="G154" s="93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12.75" customHeight="1" x14ac:dyDescent="0.2">
      <c r="A155" s="301"/>
      <c r="B155" s="37"/>
      <c r="C155" s="37"/>
      <c r="D155" s="93"/>
      <c r="E155" s="93"/>
      <c r="F155" s="93"/>
      <c r="G155" s="93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1:26" ht="12.75" customHeight="1" x14ac:dyDescent="0.2">
      <c r="A156" s="301"/>
      <c r="B156" s="37"/>
      <c r="C156" s="37"/>
      <c r="D156" s="93"/>
      <c r="E156" s="93"/>
      <c r="F156" s="93"/>
      <c r="G156" s="93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1:26" ht="12.75" customHeight="1" x14ac:dyDescent="0.2">
      <c r="A157" s="301"/>
      <c r="B157" s="37"/>
      <c r="C157" s="37"/>
      <c r="D157" s="93"/>
      <c r="E157" s="93"/>
      <c r="F157" s="93"/>
      <c r="G157" s="93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1:26" ht="12.75" customHeight="1" x14ac:dyDescent="0.2">
      <c r="A158" s="301"/>
      <c r="B158" s="37"/>
      <c r="C158" s="37"/>
      <c r="D158" s="93"/>
      <c r="E158" s="93"/>
      <c r="F158" s="93"/>
      <c r="G158" s="93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1:26" ht="12.75" customHeight="1" x14ac:dyDescent="0.2">
      <c r="A159" s="301"/>
      <c r="B159" s="37"/>
      <c r="C159" s="37"/>
      <c r="D159" s="93"/>
      <c r="E159" s="93"/>
      <c r="F159" s="93"/>
      <c r="G159" s="93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1:26" ht="12.75" customHeight="1" x14ac:dyDescent="0.2">
      <c r="A160" s="301"/>
      <c r="B160" s="37"/>
      <c r="C160" s="37"/>
      <c r="D160" s="93"/>
      <c r="E160" s="93"/>
      <c r="F160" s="93"/>
      <c r="G160" s="93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12.75" customHeight="1" x14ac:dyDescent="0.2">
      <c r="A161" s="301"/>
      <c r="B161" s="37"/>
      <c r="C161" s="37"/>
      <c r="D161" s="93"/>
      <c r="E161" s="93"/>
      <c r="F161" s="93"/>
      <c r="G161" s="93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spans="1:26" ht="12.75" customHeight="1" x14ac:dyDescent="0.2">
      <c r="A162" s="301"/>
      <c r="B162" s="37"/>
      <c r="C162" s="37"/>
      <c r="D162" s="93"/>
      <c r="E162" s="93"/>
      <c r="F162" s="93"/>
      <c r="G162" s="93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spans="1:26" ht="12.75" customHeight="1" x14ac:dyDescent="0.2">
      <c r="A163" s="301"/>
      <c r="B163" s="37"/>
      <c r="C163" s="37"/>
      <c r="D163" s="93"/>
      <c r="E163" s="93"/>
      <c r="F163" s="93"/>
      <c r="G163" s="93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spans="1:26" ht="12.75" customHeight="1" x14ac:dyDescent="0.2">
      <c r="A164" s="301"/>
      <c r="B164" s="37"/>
      <c r="C164" s="37"/>
      <c r="D164" s="93"/>
      <c r="E164" s="93"/>
      <c r="F164" s="93"/>
      <c r="G164" s="93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spans="1:26" ht="12.75" customHeight="1" x14ac:dyDescent="0.2">
      <c r="A165" s="301"/>
      <c r="B165" s="37"/>
      <c r="C165" s="37"/>
      <c r="D165" s="93"/>
      <c r="E165" s="93"/>
      <c r="F165" s="93"/>
      <c r="G165" s="93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spans="1:26" ht="12.75" customHeight="1" x14ac:dyDescent="0.2">
      <c r="A166" s="301"/>
      <c r="B166" s="37"/>
      <c r="C166" s="37"/>
      <c r="D166" s="93"/>
      <c r="E166" s="93"/>
      <c r="F166" s="93"/>
      <c r="G166" s="93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spans="1:26" ht="12.75" customHeight="1" x14ac:dyDescent="0.2">
      <c r="A167" s="301"/>
      <c r="B167" s="37"/>
      <c r="C167" s="37"/>
      <c r="D167" s="93"/>
      <c r="E167" s="93"/>
      <c r="F167" s="93"/>
      <c r="G167" s="93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spans="1:26" ht="12.75" customHeight="1" x14ac:dyDescent="0.2">
      <c r="A168" s="301"/>
      <c r="B168" s="37"/>
      <c r="C168" s="37"/>
      <c r="D168" s="93"/>
      <c r="E168" s="93"/>
      <c r="F168" s="93"/>
      <c r="G168" s="93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spans="1:26" ht="12.75" customHeight="1" x14ac:dyDescent="0.2">
      <c r="A169" s="301"/>
      <c r="B169" s="37"/>
      <c r="C169" s="37"/>
      <c r="D169" s="93"/>
      <c r="E169" s="93"/>
      <c r="F169" s="93"/>
      <c r="G169" s="93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12.75" customHeight="1" x14ac:dyDescent="0.2">
      <c r="A170" s="301"/>
      <c r="B170" s="37"/>
      <c r="C170" s="37"/>
      <c r="D170" s="93"/>
      <c r="E170" s="93"/>
      <c r="F170" s="93"/>
      <c r="G170" s="93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spans="1:26" ht="12.75" customHeight="1" x14ac:dyDescent="0.2">
      <c r="A171" s="301"/>
      <c r="B171" s="37"/>
      <c r="C171" s="37"/>
      <c r="D171" s="93"/>
      <c r="E171" s="93"/>
      <c r="F171" s="93"/>
      <c r="G171" s="93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spans="1:26" ht="12.75" customHeight="1" x14ac:dyDescent="0.2">
      <c r="A172" s="301"/>
      <c r="B172" s="37"/>
      <c r="C172" s="37"/>
      <c r="D172" s="93"/>
      <c r="E172" s="93"/>
      <c r="F172" s="93"/>
      <c r="G172" s="93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spans="1:26" ht="12.75" customHeight="1" x14ac:dyDescent="0.2">
      <c r="A173" s="301"/>
      <c r="B173" s="37"/>
      <c r="C173" s="37"/>
      <c r="D173" s="93"/>
      <c r="E173" s="93"/>
      <c r="F173" s="93"/>
      <c r="G173" s="93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spans="1:26" ht="12.75" customHeight="1" x14ac:dyDescent="0.2">
      <c r="A174" s="301"/>
      <c r="B174" s="37"/>
      <c r="C174" s="37"/>
      <c r="D174" s="93"/>
      <c r="E174" s="93"/>
      <c r="F174" s="93"/>
      <c r="G174" s="93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spans="1:26" ht="12.75" customHeight="1" x14ac:dyDescent="0.2">
      <c r="A175" s="301"/>
      <c r="B175" s="37"/>
      <c r="C175" s="37"/>
      <c r="D175" s="93"/>
      <c r="E175" s="93"/>
      <c r="F175" s="93"/>
      <c r="G175" s="93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12.75" customHeight="1" x14ac:dyDescent="0.2">
      <c r="A176" s="301"/>
      <c r="B176" s="37"/>
      <c r="C176" s="37"/>
      <c r="D176" s="93"/>
      <c r="E176" s="93"/>
      <c r="F176" s="93"/>
      <c r="G176" s="93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spans="1:26" ht="12.75" customHeight="1" x14ac:dyDescent="0.2">
      <c r="A177" s="301"/>
      <c r="B177" s="37"/>
      <c r="C177" s="37"/>
      <c r="D177" s="93"/>
      <c r="E177" s="93"/>
      <c r="F177" s="93"/>
      <c r="G177" s="93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12.75" customHeight="1" x14ac:dyDescent="0.2">
      <c r="A178" s="301"/>
      <c r="B178" s="37"/>
      <c r="C178" s="37"/>
      <c r="D178" s="93"/>
      <c r="E178" s="93"/>
      <c r="F178" s="93"/>
      <c r="G178" s="93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spans="1:26" ht="12.75" customHeight="1" x14ac:dyDescent="0.2">
      <c r="A179" s="301"/>
      <c r="B179" s="37"/>
      <c r="C179" s="37"/>
      <c r="D179" s="93"/>
      <c r="E179" s="93"/>
      <c r="F179" s="93"/>
      <c r="G179" s="93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spans="1:26" ht="12.75" customHeight="1" x14ac:dyDescent="0.2">
      <c r="A180" s="301"/>
      <c r="B180" s="37"/>
      <c r="C180" s="37"/>
      <c r="D180" s="93"/>
      <c r="E180" s="93"/>
      <c r="F180" s="93"/>
      <c r="G180" s="93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spans="1:26" ht="12.75" customHeight="1" x14ac:dyDescent="0.2">
      <c r="A181" s="301"/>
      <c r="B181" s="37"/>
      <c r="C181" s="37"/>
      <c r="D181" s="93"/>
      <c r="E181" s="93"/>
      <c r="F181" s="93"/>
      <c r="G181" s="93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ht="12.75" customHeight="1" x14ac:dyDescent="0.2">
      <c r="A182" s="301"/>
      <c r="B182" s="37"/>
      <c r="C182" s="37"/>
      <c r="D182" s="93"/>
      <c r="E182" s="93"/>
      <c r="F182" s="93"/>
      <c r="G182" s="93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ht="12.75" customHeight="1" x14ac:dyDescent="0.2">
      <c r="A183" s="301"/>
      <c r="B183" s="37"/>
      <c r="C183" s="37"/>
      <c r="D183" s="93"/>
      <c r="E183" s="93"/>
      <c r="F183" s="93"/>
      <c r="G183" s="93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spans="1:26" ht="12.75" customHeight="1" x14ac:dyDescent="0.2">
      <c r="A184" s="301"/>
      <c r="B184" s="37"/>
      <c r="C184" s="37"/>
      <c r="D184" s="93"/>
      <c r="E184" s="93"/>
      <c r="F184" s="93"/>
      <c r="G184" s="93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12.75" customHeight="1" x14ac:dyDescent="0.2">
      <c r="A185" s="301"/>
      <c r="B185" s="37"/>
      <c r="C185" s="37"/>
      <c r="D185" s="93"/>
      <c r="E185" s="93"/>
      <c r="F185" s="93"/>
      <c r="G185" s="93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spans="1:26" ht="12.75" customHeight="1" x14ac:dyDescent="0.2">
      <c r="A186" s="301"/>
      <c r="B186" s="37"/>
      <c r="C186" s="37"/>
      <c r="D186" s="93"/>
      <c r="E186" s="93"/>
      <c r="F186" s="93"/>
      <c r="G186" s="93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spans="1:26" ht="12.75" customHeight="1" x14ac:dyDescent="0.2">
      <c r="A187" s="301"/>
      <c r="B187" s="37"/>
      <c r="C187" s="37"/>
      <c r="D187" s="93"/>
      <c r="E187" s="93"/>
      <c r="F187" s="93"/>
      <c r="G187" s="93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spans="1:26" ht="12.75" customHeight="1" x14ac:dyDescent="0.2">
      <c r="A188" s="301"/>
      <c r="B188" s="37"/>
      <c r="C188" s="37"/>
      <c r="D188" s="93"/>
      <c r="E188" s="93"/>
      <c r="F188" s="93"/>
      <c r="G188" s="93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spans="1:26" ht="12.75" customHeight="1" x14ac:dyDescent="0.2">
      <c r="A189" s="301"/>
      <c r="B189" s="37"/>
      <c r="C189" s="37"/>
      <c r="D189" s="93"/>
      <c r="E189" s="93"/>
      <c r="F189" s="93"/>
      <c r="G189" s="93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spans="1:26" ht="12.75" customHeight="1" x14ac:dyDescent="0.2">
      <c r="A190" s="301"/>
      <c r="B190" s="37"/>
      <c r="C190" s="37"/>
      <c r="D190" s="93"/>
      <c r="E190" s="93"/>
      <c r="F190" s="93"/>
      <c r="G190" s="93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12.75" customHeight="1" x14ac:dyDescent="0.2">
      <c r="A191" s="301"/>
      <c r="B191" s="37"/>
      <c r="C191" s="37"/>
      <c r="D191" s="93"/>
      <c r="E191" s="93"/>
      <c r="F191" s="93"/>
      <c r="G191" s="93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spans="1:26" ht="12.75" customHeight="1" x14ac:dyDescent="0.2">
      <c r="A192" s="301"/>
      <c r="B192" s="37"/>
      <c r="C192" s="37"/>
      <c r="D192" s="93"/>
      <c r="E192" s="93"/>
      <c r="F192" s="93"/>
      <c r="G192" s="93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spans="1:26" ht="12.75" customHeight="1" x14ac:dyDescent="0.2">
      <c r="A193" s="301"/>
      <c r="B193" s="37"/>
      <c r="C193" s="37"/>
      <c r="D193" s="93"/>
      <c r="E193" s="93"/>
      <c r="F193" s="93"/>
      <c r="G193" s="93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spans="1:26" ht="12.75" customHeight="1" x14ac:dyDescent="0.2">
      <c r="A194" s="301"/>
      <c r="B194" s="37"/>
      <c r="C194" s="37"/>
      <c r="D194" s="93"/>
      <c r="E194" s="93"/>
      <c r="F194" s="93"/>
      <c r="G194" s="93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spans="1:26" ht="12.75" customHeight="1" x14ac:dyDescent="0.2">
      <c r="A195" s="301"/>
      <c r="B195" s="37"/>
      <c r="C195" s="37"/>
      <c r="D195" s="93"/>
      <c r="E195" s="93"/>
      <c r="F195" s="93"/>
      <c r="G195" s="93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spans="1:26" ht="12.75" customHeight="1" x14ac:dyDescent="0.2">
      <c r="A196" s="301"/>
      <c r="B196" s="37"/>
      <c r="C196" s="37"/>
      <c r="D196" s="93"/>
      <c r="E196" s="93"/>
      <c r="F196" s="93"/>
      <c r="G196" s="93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spans="1:26" ht="12.75" customHeight="1" x14ac:dyDescent="0.2">
      <c r="A197" s="301"/>
      <c r="B197" s="37"/>
      <c r="C197" s="37"/>
      <c r="D197" s="93"/>
      <c r="E197" s="93"/>
      <c r="F197" s="93"/>
      <c r="G197" s="93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spans="1:26" ht="12.75" customHeight="1" x14ac:dyDescent="0.2">
      <c r="A198" s="301"/>
      <c r="B198" s="37"/>
      <c r="C198" s="37"/>
      <c r="D198" s="93"/>
      <c r="E198" s="93"/>
      <c r="F198" s="93"/>
      <c r="G198" s="93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spans="1:26" ht="12.75" customHeight="1" x14ac:dyDescent="0.2">
      <c r="A199" s="301"/>
      <c r="B199" s="37"/>
      <c r="C199" s="37"/>
      <c r="D199" s="93"/>
      <c r="E199" s="93"/>
      <c r="F199" s="93"/>
      <c r="G199" s="93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12.75" customHeight="1" x14ac:dyDescent="0.2">
      <c r="A200" s="301"/>
      <c r="B200" s="37"/>
      <c r="C200" s="37"/>
      <c r="D200" s="93"/>
      <c r="E200" s="93"/>
      <c r="F200" s="93"/>
      <c r="G200" s="93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spans="1:26" ht="12.75" customHeight="1" x14ac:dyDescent="0.2">
      <c r="A201" s="301"/>
      <c r="B201" s="37"/>
      <c r="C201" s="37"/>
      <c r="D201" s="93"/>
      <c r="E201" s="93"/>
      <c r="F201" s="93"/>
      <c r="G201" s="93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spans="1:26" ht="12.75" customHeight="1" x14ac:dyDescent="0.2">
      <c r="A202" s="301"/>
      <c r="B202" s="37"/>
      <c r="C202" s="37"/>
      <c r="D202" s="93"/>
      <c r="E202" s="93"/>
      <c r="F202" s="93"/>
      <c r="G202" s="93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spans="1:26" ht="12.75" customHeight="1" x14ac:dyDescent="0.2">
      <c r="A203" s="301"/>
      <c r="B203" s="37"/>
      <c r="C203" s="37"/>
      <c r="D203" s="93"/>
      <c r="E203" s="93"/>
      <c r="F203" s="93"/>
      <c r="G203" s="93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spans="1:26" ht="12.75" customHeight="1" x14ac:dyDescent="0.2">
      <c r="A204" s="301"/>
      <c r="B204" s="37"/>
      <c r="C204" s="37"/>
      <c r="D204" s="93"/>
      <c r="E204" s="93"/>
      <c r="F204" s="93"/>
      <c r="G204" s="93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spans="1:26" ht="12.75" customHeight="1" x14ac:dyDescent="0.2">
      <c r="A205" s="301"/>
      <c r="B205" s="37"/>
      <c r="C205" s="37"/>
      <c r="D205" s="93"/>
      <c r="E205" s="93"/>
      <c r="F205" s="93"/>
      <c r="G205" s="93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12.75" customHeight="1" x14ac:dyDescent="0.2">
      <c r="A206" s="301"/>
      <c r="B206" s="37"/>
      <c r="C206" s="37"/>
      <c r="D206" s="93"/>
      <c r="E206" s="93"/>
      <c r="F206" s="93"/>
      <c r="G206" s="93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spans="1:26" ht="12.75" customHeight="1" x14ac:dyDescent="0.2">
      <c r="A207" s="301"/>
      <c r="B207" s="37"/>
      <c r="C207" s="37"/>
      <c r="D207" s="93"/>
      <c r="E207" s="93"/>
      <c r="F207" s="93"/>
      <c r="G207" s="93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spans="1:26" ht="12.75" customHeight="1" x14ac:dyDescent="0.2">
      <c r="A208" s="301"/>
      <c r="B208" s="37"/>
      <c r="C208" s="37"/>
      <c r="D208" s="93"/>
      <c r="E208" s="93"/>
      <c r="F208" s="93"/>
      <c r="G208" s="93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spans="1:26" ht="12.75" customHeight="1" x14ac:dyDescent="0.2">
      <c r="A209" s="301"/>
      <c r="B209" s="37"/>
      <c r="C209" s="37"/>
      <c r="D209" s="93"/>
      <c r="E209" s="93"/>
      <c r="F209" s="93"/>
      <c r="G209" s="93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spans="1:26" ht="12.75" customHeight="1" x14ac:dyDescent="0.2">
      <c r="A210" s="301"/>
      <c r="B210" s="37"/>
      <c r="C210" s="37"/>
      <c r="D210" s="93"/>
      <c r="E210" s="93"/>
      <c r="F210" s="93"/>
      <c r="G210" s="93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spans="1:26" ht="12.75" customHeight="1" x14ac:dyDescent="0.2">
      <c r="A211" s="301"/>
      <c r="B211" s="37"/>
      <c r="C211" s="37"/>
      <c r="D211" s="93"/>
      <c r="E211" s="93"/>
      <c r="F211" s="93"/>
      <c r="G211" s="93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spans="1:26" ht="12.75" customHeight="1" x14ac:dyDescent="0.2">
      <c r="A212" s="301"/>
      <c r="B212" s="37"/>
      <c r="C212" s="37"/>
      <c r="D212" s="93"/>
      <c r="E212" s="93"/>
      <c r="F212" s="93"/>
      <c r="G212" s="93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spans="1:26" ht="12.75" customHeight="1" x14ac:dyDescent="0.2">
      <c r="A213" s="301"/>
      <c r="B213" s="37"/>
      <c r="C213" s="37"/>
      <c r="D213" s="93"/>
      <c r="E213" s="93"/>
      <c r="F213" s="93"/>
      <c r="G213" s="93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spans="1:26" ht="12.75" customHeight="1" x14ac:dyDescent="0.2">
      <c r="A214" s="301"/>
      <c r="B214" s="37"/>
      <c r="C214" s="37"/>
      <c r="D214" s="93"/>
      <c r="E214" s="93"/>
      <c r="F214" s="93"/>
      <c r="G214" s="93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12.75" customHeight="1" x14ac:dyDescent="0.2">
      <c r="A215" s="301"/>
      <c r="B215" s="37"/>
      <c r="C215" s="37"/>
      <c r="D215" s="93"/>
      <c r="E215" s="93"/>
      <c r="F215" s="93"/>
      <c r="G215" s="93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spans="1:26" ht="12.75" customHeight="1" x14ac:dyDescent="0.2">
      <c r="A216" s="301"/>
      <c r="B216" s="37"/>
      <c r="C216" s="37"/>
      <c r="D216" s="93"/>
      <c r="E216" s="93"/>
      <c r="F216" s="93"/>
      <c r="G216" s="93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spans="1:26" ht="12.75" customHeight="1" x14ac:dyDescent="0.2">
      <c r="A217" s="301"/>
      <c r="B217" s="37"/>
      <c r="C217" s="37"/>
      <c r="D217" s="93"/>
      <c r="E217" s="93"/>
      <c r="F217" s="93"/>
      <c r="G217" s="93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spans="1:26" ht="12.75" customHeight="1" x14ac:dyDescent="0.2">
      <c r="A218" s="301"/>
      <c r="B218" s="37"/>
      <c r="C218" s="37"/>
      <c r="D218" s="93"/>
      <c r="E218" s="93"/>
      <c r="F218" s="93"/>
      <c r="G218" s="93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spans="1:26" ht="12.75" customHeight="1" x14ac:dyDescent="0.2">
      <c r="A219" s="301"/>
      <c r="B219" s="37"/>
      <c r="C219" s="37"/>
      <c r="D219" s="93"/>
      <c r="E219" s="93"/>
      <c r="F219" s="93"/>
      <c r="G219" s="93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spans="1:26" ht="12.75" customHeight="1" x14ac:dyDescent="0.2">
      <c r="A220" s="301"/>
      <c r="B220" s="37"/>
      <c r="C220" s="37"/>
      <c r="D220" s="93"/>
      <c r="E220" s="93"/>
      <c r="F220" s="93"/>
      <c r="G220" s="93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12.75" customHeight="1" x14ac:dyDescent="0.2">
      <c r="A221" s="301"/>
      <c r="B221" s="37"/>
      <c r="C221" s="37"/>
      <c r="D221" s="93"/>
      <c r="E221" s="93"/>
      <c r="F221" s="93"/>
      <c r="G221" s="93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spans="1:26" ht="12.75" customHeight="1" x14ac:dyDescent="0.2">
      <c r="A222" s="301"/>
      <c r="B222" s="37"/>
      <c r="C222" s="37"/>
      <c r="D222" s="93"/>
      <c r="E222" s="93"/>
      <c r="F222" s="93"/>
      <c r="G222" s="93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spans="1:26" ht="12.75" customHeight="1" x14ac:dyDescent="0.2">
      <c r="A223" s="301"/>
      <c r="B223" s="37"/>
      <c r="C223" s="37"/>
      <c r="D223" s="93"/>
      <c r="E223" s="93"/>
      <c r="F223" s="93"/>
      <c r="G223" s="93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spans="1:26" ht="12.75" customHeight="1" x14ac:dyDescent="0.2">
      <c r="A224" s="301"/>
      <c r="B224" s="37"/>
      <c r="C224" s="37"/>
      <c r="D224" s="93"/>
      <c r="E224" s="93"/>
      <c r="F224" s="93"/>
      <c r="G224" s="93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spans="1:26" ht="12.75" customHeight="1" x14ac:dyDescent="0.2">
      <c r="A225" s="301"/>
      <c r="B225" s="37"/>
      <c r="C225" s="37"/>
      <c r="D225" s="93"/>
      <c r="E225" s="93"/>
      <c r="F225" s="93"/>
      <c r="G225" s="93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spans="1:26" ht="12.75" customHeight="1" x14ac:dyDescent="0.2">
      <c r="A226" s="301"/>
      <c r="B226" s="37"/>
      <c r="C226" s="37"/>
      <c r="D226" s="93"/>
      <c r="E226" s="93"/>
      <c r="F226" s="93"/>
      <c r="G226" s="93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spans="1:26" ht="12.75" customHeight="1" x14ac:dyDescent="0.2">
      <c r="A227" s="301"/>
      <c r="B227" s="37"/>
      <c r="C227" s="37"/>
      <c r="D227" s="93"/>
      <c r="E227" s="93"/>
      <c r="F227" s="93"/>
      <c r="G227" s="93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spans="1:26" ht="12.75" customHeight="1" x14ac:dyDescent="0.2">
      <c r="A228" s="301"/>
      <c r="B228" s="37"/>
      <c r="C228" s="37"/>
      <c r="D228" s="93"/>
      <c r="E228" s="93"/>
      <c r="F228" s="93"/>
      <c r="G228" s="93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spans="1:26" ht="12.75" customHeight="1" x14ac:dyDescent="0.2">
      <c r="A229" s="301"/>
      <c r="B229" s="37"/>
      <c r="C229" s="37"/>
      <c r="D229" s="93"/>
      <c r="E229" s="93"/>
      <c r="F229" s="93"/>
      <c r="G229" s="93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12.75" customHeight="1" x14ac:dyDescent="0.2">
      <c r="A230" s="301"/>
      <c r="B230" s="37"/>
      <c r="C230" s="37"/>
      <c r="D230" s="93"/>
      <c r="E230" s="93"/>
      <c r="F230" s="93"/>
      <c r="G230" s="93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spans="1:26" ht="12.75" customHeight="1" x14ac:dyDescent="0.2">
      <c r="A231" s="301"/>
      <c r="B231" s="37"/>
      <c r="C231" s="37"/>
      <c r="D231" s="93"/>
      <c r="E231" s="93"/>
      <c r="F231" s="93"/>
      <c r="G231" s="93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spans="1:26" ht="12.75" customHeight="1" x14ac:dyDescent="0.2">
      <c r="A232" s="301"/>
      <c r="B232" s="37"/>
      <c r="C232" s="37"/>
      <c r="D232" s="93"/>
      <c r="E232" s="93"/>
      <c r="F232" s="93"/>
      <c r="G232" s="93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spans="1:26" ht="12.75" customHeight="1" x14ac:dyDescent="0.2">
      <c r="A233" s="301"/>
      <c r="B233" s="37"/>
      <c r="C233" s="37"/>
      <c r="D233" s="93"/>
      <c r="E233" s="93"/>
      <c r="F233" s="93"/>
      <c r="G233" s="93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spans="1:26" ht="12.75" customHeight="1" x14ac:dyDescent="0.2">
      <c r="A234" s="301"/>
      <c r="B234" s="37"/>
      <c r="C234" s="37"/>
      <c r="D234" s="93"/>
      <c r="E234" s="93"/>
      <c r="F234" s="93"/>
      <c r="G234" s="93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spans="1:26" ht="12.75" customHeight="1" x14ac:dyDescent="0.2">
      <c r="A235" s="301"/>
      <c r="B235" s="37"/>
      <c r="C235" s="37"/>
      <c r="D235" s="93"/>
      <c r="E235" s="93"/>
      <c r="F235" s="93"/>
      <c r="G235" s="93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12.75" customHeight="1" x14ac:dyDescent="0.2">
      <c r="A236" s="301"/>
      <c r="B236" s="37"/>
      <c r="C236" s="37"/>
      <c r="D236" s="93"/>
      <c r="E236" s="93"/>
      <c r="F236" s="93"/>
      <c r="G236" s="93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spans="1:26" ht="12.75" customHeight="1" x14ac:dyDescent="0.2">
      <c r="A237" s="301"/>
      <c r="B237" s="37"/>
      <c r="C237" s="37"/>
      <c r="D237" s="93"/>
      <c r="E237" s="93"/>
      <c r="F237" s="93"/>
      <c r="G237" s="93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spans="1:26" ht="12.75" customHeight="1" x14ac:dyDescent="0.2">
      <c r="A238" s="301"/>
      <c r="B238" s="37"/>
      <c r="C238" s="37"/>
      <c r="D238" s="93"/>
      <c r="E238" s="93"/>
      <c r="F238" s="93"/>
      <c r="G238" s="93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spans="1:26" ht="12.75" customHeight="1" x14ac:dyDescent="0.2">
      <c r="A239" s="301"/>
      <c r="B239" s="37"/>
      <c r="C239" s="37"/>
      <c r="D239" s="93"/>
      <c r="E239" s="93"/>
      <c r="F239" s="93"/>
      <c r="G239" s="93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spans="1:26" ht="12.75" customHeight="1" x14ac:dyDescent="0.2">
      <c r="A240" s="301"/>
      <c r="B240" s="37"/>
      <c r="C240" s="37"/>
      <c r="D240" s="93"/>
      <c r="E240" s="93"/>
      <c r="F240" s="93"/>
      <c r="G240" s="93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spans="1:26" ht="12.75" customHeight="1" x14ac:dyDescent="0.2">
      <c r="A241" s="301"/>
      <c r="B241" s="37"/>
      <c r="C241" s="37"/>
      <c r="D241" s="93"/>
      <c r="E241" s="93"/>
      <c r="F241" s="93"/>
      <c r="G241" s="93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spans="1:26" ht="12.75" customHeight="1" x14ac:dyDescent="0.2">
      <c r="A242" s="301"/>
      <c r="B242" s="37"/>
      <c r="C242" s="37"/>
      <c r="D242" s="93"/>
      <c r="E242" s="93"/>
      <c r="F242" s="93"/>
      <c r="G242" s="93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spans="1:26" ht="12.75" customHeight="1" x14ac:dyDescent="0.2">
      <c r="A243" s="301"/>
      <c r="B243" s="37"/>
      <c r="C243" s="37"/>
      <c r="D243" s="93"/>
      <c r="E243" s="93"/>
      <c r="F243" s="93"/>
      <c r="G243" s="93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spans="1:26" ht="12.75" customHeight="1" x14ac:dyDescent="0.2">
      <c r="A244" s="301"/>
      <c r="B244" s="37"/>
      <c r="C244" s="37"/>
      <c r="D244" s="93"/>
      <c r="E244" s="93"/>
      <c r="F244" s="93"/>
      <c r="G244" s="93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12.75" customHeight="1" x14ac:dyDescent="0.2">
      <c r="A245" s="301"/>
      <c r="B245" s="37"/>
      <c r="C245" s="37"/>
      <c r="D245" s="93"/>
      <c r="E245" s="93"/>
      <c r="F245" s="93"/>
      <c r="G245" s="93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spans="1:26" ht="12.75" customHeight="1" x14ac:dyDescent="0.2">
      <c r="A246" s="301"/>
      <c r="B246" s="37"/>
      <c r="C246" s="37"/>
      <c r="D246" s="93"/>
      <c r="E246" s="93"/>
      <c r="F246" s="93"/>
      <c r="G246" s="93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ht="12.75" customHeight="1" x14ac:dyDescent="0.2">
      <c r="A247" s="301"/>
      <c r="B247" s="37"/>
      <c r="C247" s="37"/>
      <c r="D247" s="93"/>
      <c r="E247" s="93"/>
      <c r="F247" s="93"/>
      <c r="G247" s="93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ht="12.75" customHeight="1" x14ac:dyDescent="0.2">
      <c r="A248" s="301"/>
      <c r="B248" s="37"/>
      <c r="C248" s="37"/>
      <c r="D248" s="93"/>
      <c r="E248" s="93"/>
      <c r="F248" s="93"/>
      <c r="G248" s="93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ht="12.75" customHeight="1" x14ac:dyDescent="0.2">
      <c r="A249" s="301"/>
      <c r="B249" s="37"/>
      <c r="C249" s="37"/>
      <c r="D249" s="93"/>
      <c r="E249" s="93"/>
      <c r="F249" s="93"/>
      <c r="G249" s="93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ht="12.75" customHeight="1" x14ac:dyDescent="0.2">
      <c r="A250" s="301"/>
      <c r="B250" s="37"/>
      <c r="C250" s="37"/>
      <c r="D250" s="93"/>
      <c r="E250" s="93"/>
      <c r="F250" s="93"/>
      <c r="G250" s="93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12.75" customHeight="1" x14ac:dyDescent="0.2">
      <c r="A251" s="301"/>
      <c r="B251" s="37"/>
      <c r="C251" s="37"/>
      <c r="D251" s="93"/>
      <c r="E251" s="93"/>
      <c r="F251" s="93"/>
      <c r="G251" s="93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2.75" customHeight="1" x14ac:dyDescent="0.2">
      <c r="A252" s="301"/>
      <c r="B252" s="37"/>
      <c r="C252" s="37"/>
      <c r="D252" s="93"/>
      <c r="E252" s="93"/>
      <c r="F252" s="93"/>
      <c r="G252" s="93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2.75" customHeight="1" x14ac:dyDescent="0.2">
      <c r="A253" s="301"/>
      <c r="B253" s="37"/>
      <c r="C253" s="37"/>
      <c r="D253" s="93"/>
      <c r="E253" s="93"/>
      <c r="F253" s="93"/>
      <c r="G253" s="93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2.75" customHeight="1" x14ac:dyDescent="0.2">
      <c r="A254" s="301"/>
      <c r="B254" s="37"/>
      <c r="C254" s="37"/>
      <c r="D254" s="93"/>
      <c r="E254" s="93"/>
      <c r="F254" s="93"/>
      <c r="G254" s="93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2.75" customHeight="1" x14ac:dyDescent="0.2">
      <c r="A255" s="301"/>
      <c r="B255" s="37"/>
      <c r="C255" s="37"/>
      <c r="D255" s="93"/>
      <c r="E255" s="93"/>
      <c r="F255" s="93"/>
      <c r="G255" s="93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2.75" customHeight="1" x14ac:dyDescent="0.2">
      <c r="A256" s="301"/>
      <c r="B256" s="37"/>
      <c r="C256" s="37"/>
      <c r="D256" s="93"/>
      <c r="E256" s="93"/>
      <c r="F256" s="93"/>
      <c r="G256" s="93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2.75" customHeight="1" x14ac:dyDescent="0.2">
      <c r="A257" s="301"/>
      <c r="B257" s="37"/>
      <c r="C257" s="37"/>
      <c r="D257" s="93"/>
      <c r="E257" s="93"/>
      <c r="F257" s="93"/>
      <c r="G257" s="93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2.75" customHeight="1" x14ac:dyDescent="0.2">
      <c r="A258" s="301"/>
      <c r="B258" s="37"/>
      <c r="C258" s="37"/>
      <c r="D258" s="93"/>
      <c r="E258" s="93"/>
      <c r="F258" s="93"/>
      <c r="G258" s="93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2.75" customHeight="1" x14ac:dyDescent="0.2">
      <c r="A259" s="301"/>
      <c r="B259" s="37"/>
      <c r="C259" s="37"/>
      <c r="D259" s="93"/>
      <c r="E259" s="93"/>
      <c r="F259" s="93"/>
      <c r="G259" s="93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2.75" customHeight="1" x14ac:dyDescent="0.2">
      <c r="A260" s="301"/>
      <c r="B260" s="37"/>
      <c r="C260" s="37"/>
      <c r="D260" s="93"/>
      <c r="E260" s="93"/>
      <c r="F260" s="93"/>
      <c r="G260" s="93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2.75" customHeight="1" x14ac:dyDescent="0.2">
      <c r="A261" s="301"/>
      <c r="B261" s="37"/>
      <c r="C261" s="37"/>
      <c r="D261" s="93"/>
      <c r="E261" s="93"/>
      <c r="F261" s="93"/>
      <c r="G261" s="93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2.75" customHeight="1" x14ac:dyDescent="0.2">
      <c r="A262" s="301"/>
      <c r="B262" s="37"/>
      <c r="C262" s="37"/>
      <c r="D262" s="93"/>
      <c r="E262" s="93"/>
      <c r="F262" s="93"/>
      <c r="G262" s="93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2.75" customHeight="1" x14ac:dyDescent="0.2">
      <c r="A263" s="301"/>
      <c r="B263" s="37"/>
      <c r="C263" s="37"/>
      <c r="D263" s="93"/>
      <c r="E263" s="93"/>
      <c r="F263" s="93"/>
      <c r="G263" s="93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2.75" customHeight="1" x14ac:dyDescent="0.2">
      <c r="A264" s="301"/>
      <c r="B264" s="37"/>
      <c r="C264" s="37"/>
      <c r="D264" s="93"/>
      <c r="E264" s="93"/>
      <c r="F264" s="93"/>
      <c r="G264" s="93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2.75" customHeight="1" x14ac:dyDescent="0.2">
      <c r="A265" s="301"/>
      <c r="B265" s="37"/>
      <c r="C265" s="37"/>
      <c r="D265" s="93"/>
      <c r="E265" s="93"/>
      <c r="F265" s="93"/>
      <c r="G265" s="93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2.75" customHeight="1" x14ac:dyDescent="0.2">
      <c r="A266" s="301"/>
      <c r="B266" s="37"/>
      <c r="C266" s="37"/>
      <c r="D266" s="93"/>
      <c r="E266" s="93"/>
      <c r="F266" s="93"/>
      <c r="G266" s="93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2.75" customHeight="1" x14ac:dyDescent="0.2">
      <c r="A267" s="301"/>
      <c r="B267" s="37"/>
      <c r="C267" s="37"/>
      <c r="D267" s="93"/>
      <c r="E267" s="93"/>
      <c r="F267" s="93"/>
      <c r="G267" s="93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2.75" customHeight="1" x14ac:dyDescent="0.2">
      <c r="A268" s="301"/>
      <c r="B268" s="37"/>
      <c r="C268" s="37"/>
      <c r="D268" s="93"/>
      <c r="E268" s="93"/>
      <c r="F268" s="93"/>
      <c r="G268" s="93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2.75" customHeight="1" x14ac:dyDescent="0.2">
      <c r="A269" s="301"/>
      <c r="B269" s="37"/>
      <c r="C269" s="37"/>
      <c r="D269" s="93"/>
      <c r="E269" s="93"/>
      <c r="F269" s="93"/>
      <c r="G269" s="93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2.75" customHeight="1" x14ac:dyDescent="0.2">
      <c r="A270" s="301"/>
      <c r="B270" s="37"/>
      <c r="C270" s="37"/>
      <c r="D270" s="93"/>
      <c r="E270" s="93"/>
      <c r="F270" s="93"/>
      <c r="G270" s="93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2.75" customHeight="1" x14ac:dyDescent="0.2">
      <c r="A271" s="301"/>
      <c r="B271" s="37"/>
      <c r="C271" s="37"/>
      <c r="D271" s="93"/>
      <c r="E271" s="93"/>
      <c r="F271" s="93"/>
      <c r="G271" s="93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2.75" customHeight="1" x14ac:dyDescent="0.2">
      <c r="A272" s="301"/>
      <c r="B272" s="37"/>
      <c r="C272" s="37"/>
      <c r="D272" s="93"/>
      <c r="E272" s="93"/>
      <c r="F272" s="93"/>
      <c r="G272" s="93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2.75" customHeight="1" x14ac:dyDescent="0.2">
      <c r="A273" s="301"/>
      <c r="B273" s="37"/>
      <c r="C273" s="37"/>
      <c r="D273" s="93"/>
      <c r="E273" s="93"/>
      <c r="F273" s="93"/>
      <c r="G273" s="93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2.75" customHeight="1" x14ac:dyDescent="0.2">
      <c r="A274" s="301"/>
      <c r="B274" s="37"/>
      <c r="C274" s="37"/>
      <c r="D274" s="93"/>
      <c r="E274" s="93"/>
      <c r="F274" s="93"/>
      <c r="G274" s="93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2.75" customHeight="1" x14ac:dyDescent="0.2">
      <c r="A275" s="301"/>
      <c r="B275" s="37"/>
      <c r="C275" s="37"/>
      <c r="D275" s="93"/>
      <c r="E275" s="93"/>
      <c r="F275" s="93"/>
      <c r="G275" s="93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2.75" customHeight="1" x14ac:dyDescent="0.2">
      <c r="A276" s="301"/>
      <c r="B276" s="37"/>
      <c r="C276" s="37"/>
      <c r="D276" s="93"/>
      <c r="E276" s="93"/>
      <c r="F276" s="93"/>
      <c r="G276" s="93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2.75" customHeight="1" x14ac:dyDescent="0.2">
      <c r="A277" s="301"/>
      <c r="B277" s="37"/>
      <c r="C277" s="37"/>
      <c r="D277" s="93"/>
      <c r="E277" s="93"/>
      <c r="F277" s="93"/>
      <c r="G277" s="93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2.75" customHeight="1" x14ac:dyDescent="0.2">
      <c r="A278" s="301"/>
      <c r="B278" s="37"/>
      <c r="C278" s="37"/>
      <c r="D278" s="93"/>
      <c r="E278" s="93"/>
      <c r="F278" s="93"/>
      <c r="G278" s="93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2.75" customHeight="1" x14ac:dyDescent="0.2">
      <c r="A279" s="301"/>
      <c r="B279" s="37"/>
      <c r="C279" s="37"/>
      <c r="D279" s="93"/>
      <c r="E279" s="93"/>
      <c r="F279" s="93"/>
      <c r="G279" s="93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2.75" customHeight="1" x14ac:dyDescent="0.2">
      <c r="A280" s="301"/>
      <c r="B280" s="37"/>
      <c r="C280" s="37"/>
      <c r="D280" s="93"/>
      <c r="E280" s="93"/>
      <c r="F280" s="93"/>
      <c r="G280" s="93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2.75" customHeight="1" x14ac:dyDescent="0.2">
      <c r="A281" s="301"/>
      <c r="B281" s="37"/>
      <c r="C281" s="37"/>
      <c r="D281" s="93"/>
      <c r="E281" s="93"/>
      <c r="F281" s="93"/>
      <c r="G281" s="93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2.75" customHeight="1" x14ac:dyDescent="0.2">
      <c r="A282" s="301"/>
      <c r="B282" s="37"/>
      <c r="C282" s="37"/>
      <c r="D282" s="93"/>
      <c r="E282" s="93"/>
      <c r="F282" s="93"/>
      <c r="G282" s="93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2.75" customHeight="1" x14ac:dyDescent="0.2">
      <c r="A283" s="301"/>
      <c r="B283" s="37"/>
      <c r="C283" s="37"/>
      <c r="D283" s="93"/>
      <c r="E283" s="93"/>
      <c r="F283" s="93"/>
      <c r="G283" s="93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2.75" customHeight="1" x14ac:dyDescent="0.2">
      <c r="A284" s="301"/>
      <c r="B284" s="37"/>
      <c r="C284" s="37"/>
      <c r="D284" s="93"/>
      <c r="E284" s="93"/>
      <c r="F284" s="93"/>
      <c r="G284" s="93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2.75" customHeight="1" x14ac:dyDescent="0.2">
      <c r="A285" s="301"/>
      <c r="B285" s="37"/>
      <c r="C285" s="37"/>
      <c r="D285" s="93"/>
      <c r="E285" s="93"/>
      <c r="F285" s="93"/>
      <c r="G285" s="93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2.75" customHeight="1" x14ac:dyDescent="0.2">
      <c r="A286" s="301"/>
      <c r="B286" s="37"/>
      <c r="C286" s="37"/>
      <c r="D286" s="93"/>
      <c r="E286" s="93"/>
      <c r="F286" s="93"/>
      <c r="G286" s="93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2.75" customHeight="1" x14ac:dyDescent="0.2">
      <c r="A287" s="301"/>
      <c r="B287" s="37"/>
      <c r="C287" s="37"/>
      <c r="D287" s="93"/>
      <c r="E287" s="93"/>
      <c r="F287" s="93"/>
      <c r="G287" s="93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2.75" customHeight="1" x14ac:dyDescent="0.2">
      <c r="A288" s="301"/>
      <c r="B288" s="37"/>
      <c r="C288" s="37"/>
      <c r="D288" s="93"/>
      <c r="E288" s="93"/>
      <c r="F288" s="93"/>
      <c r="G288" s="93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2.75" customHeight="1" x14ac:dyDescent="0.2">
      <c r="A289" s="301"/>
      <c r="B289" s="37"/>
      <c r="C289" s="37"/>
      <c r="D289" s="93"/>
      <c r="E289" s="93"/>
      <c r="F289" s="93"/>
      <c r="G289" s="93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2.75" customHeight="1" x14ac:dyDescent="0.2">
      <c r="A290" s="301"/>
      <c r="B290" s="37"/>
      <c r="C290" s="37"/>
      <c r="D290" s="93"/>
      <c r="E290" s="93"/>
      <c r="F290" s="93"/>
      <c r="G290" s="93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2.75" customHeight="1" x14ac:dyDescent="0.2">
      <c r="A291" s="301"/>
      <c r="B291" s="37"/>
      <c r="C291" s="37"/>
      <c r="D291" s="93"/>
      <c r="E291" s="93"/>
      <c r="F291" s="93"/>
      <c r="G291" s="93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2.75" customHeight="1" x14ac:dyDescent="0.2">
      <c r="A292" s="301"/>
      <c r="B292" s="37"/>
      <c r="C292" s="37"/>
      <c r="D292" s="93"/>
      <c r="E292" s="93"/>
      <c r="F292" s="93"/>
      <c r="G292" s="93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2.75" customHeight="1" x14ac:dyDescent="0.2">
      <c r="A293" s="301"/>
      <c r="B293" s="37"/>
      <c r="C293" s="37"/>
      <c r="D293" s="93"/>
      <c r="E293" s="93"/>
      <c r="F293" s="93"/>
      <c r="G293" s="93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2.75" customHeight="1" x14ac:dyDescent="0.2">
      <c r="A294" s="301"/>
      <c r="B294" s="37"/>
      <c r="C294" s="37"/>
      <c r="D294" s="93"/>
      <c r="E294" s="93"/>
      <c r="F294" s="93"/>
      <c r="G294" s="93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2.75" customHeight="1" x14ac:dyDescent="0.2">
      <c r="A295" s="301"/>
      <c r="B295" s="37"/>
      <c r="C295" s="37"/>
      <c r="D295" s="93"/>
      <c r="E295" s="93"/>
      <c r="F295" s="93"/>
      <c r="G295" s="93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2.75" customHeight="1" x14ac:dyDescent="0.2">
      <c r="A296" s="301"/>
      <c r="B296" s="37"/>
      <c r="C296" s="37"/>
      <c r="D296" s="93"/>
      <c r="E296" s="93"/>
      <c r="F296" s="93"/>
      <c r="G296" s="93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2.75" customHeight="1" x14ac:dyDescent="0.2">
      <c r="A297" s="301"/>
      <c r="B297" s="37"/>
      <c r="C297" s="37"/>
      <c r="D297" s="93"/>
      <c r="E297" s="93"/>
      <c r="F297" s="93"/>
      <c r="G297" s="93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2.75" customHeight="1" x14ac:dyDescent="0.2">
      <c r="A298" s="301"/>
      <c r="B298" s="37"/>
      <c r="C298" s="37"/>
      <c r="D298" s="93"/>
      <c r="E298" s="93"/>
      <c r="F298" s="93"/>
      <c r="G298" s="93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2.75" customHeight="1" x14ac:dyDescent="0.2">
      <c r="A299" s="301"/>
      <c r="B299" s="37"/>
      <c r="C299" s="37"/>
      <c r="D299" s="93"/>
      <c r="E299" s="93"/>
      <c r="F299" s="93"/>
      <c r="G299" s="93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2.75" customHeight="1" x14ac:dyDescent="0.2">
      <c r="A300" s="301"/>
      <c r="B300" s="37"/>
      <c r="C300" s="37"/>
      <c r="D300" s="93"/>
      <c r="E300" s="93"/>
      <c r="F300" s="93"/>
      <c r="G300" s="93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2.75" customHeight="1" x14ac:dyDescent="0.2">
      <c r="A301" s="301"/>
      <c r="B301" s="37"/>
      <c r="C301" s="37"/>
      <c r="D301" s="93"/>
      <c r="E301" s="93"/>
      <c r="F301" s="93"/>
      <c r="G301" s="93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2.75" customHeight="1" x14ac:dyDescent="0.2">
      <c r="A302" s="301"/>
      <c r="B302" s="37"/>
      <c r="C302" s="37"/>
      <c r="D302" s="93"/>
      <c r="E302" s="93"/>
      <c r="F302" s="93"/>
      <c r="G302" s="93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2.75" customHeight="1" x14ac:dyDescent="0.2">
      <c r="A303" s="301"/>
      <c r="B303" s="37"/>
      <c r="C303" s="37"/>
      <c r="D303" s="93"/>
      <c r="E303" s="93"/>
      <c r="F303" s="93"/>
      <c r="G303" s="93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2.75" customHeight="1" x14ac:dyDescent="0.2">
      <c r="A304" s="301"/>
      <c r="B304" s="37"/>
      <c r="C304" s="37"/>
      <c r="D304" s="93"/>
      <c r="E304" s="93"/>
      <c r="F304" s="93"/>
      <c r="G304" s="93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2.75" customHeight="1" x14ac:dyDescent="0.2">
      <c r="A305" s="301"/>
      <c r="B305" s="37"/>
      <c r="C305" s="37"/>
      <c r="D305" s="93"/>
      <c r="E305" s="93"/>
      <c r="F305" s="93"/>
      <c r="G305" s="93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2.75" customHeight="1" x14ac:dyDescent="0.2">
      <c r="A306" s="301"/>
      <c r="B306" s="37"/>
      <c r="C306" s="37"/>
      <c r="D306" s="93"/>
      <c r="E306" s="93"/>
      <c r="F306" s="93"/>
      <c r="G306" s="93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2.75" customHeight="1" x14ac:dyDescent="0.2">
      <c r="A307" s="301"/>
      <c r="B307" s="37"/>
      <c r="C307" s="37"/>
      <c r="D307" s="93"/>
      <c r="E307" s="93"/>
      <c r="F307" s="93"/>
      <c r="G307" s="93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2.75" customHeight="1" x14ac:dyDescent="0.2">
      <c r="A308" s="301"/>
      <c r="B308" s="37"/>
      <c r="C308" s="37"/>
      <c r="D308" s="93"/>
      <c r="E308" s="93"/>
      <c r="F308" s="93"/>
      <c r="G308" s="93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2.75" customHeight="1" x14ac:dyDescent="0.2">
      <c r="A309" s="301"/>
      <c r="B309" s="37"/>
      <c r="C309" s="37"/>
      <c r="D309" s="93"/>
      <c r="E309" s="93"/>
      <c r="F309" s="93"/>
      <c r="G309" s="93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2.75" customHeight="1" x14ac:dyDescent="0.2">
      <c r="A310" s="301"/>
      <c r="B310" s="37"/>
      <c r="C310" s="37"/>
      <c r="D310" s="93"/>
      <c r="E310" s="93"/>
      <c r="F310" s="93"/>
      <c r="G310" s="93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2.75" customHeight="1" x14ac:dyDescent="0.2">
      <c r="A311" s="301"/>
      <c r="B311" s="37"/>
      <c r="C311" s="37"/>
      <c r="D311" s="93"/>
      <c r="E311" s="93"/>
      <c r="F311" s="93"/>
      <c r="G311" s="93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2.75" customHeight="1" x14ac:dyDescent="0.2">
      <c r="A312" s="301"/>
      <c r="B312" s="37"/>
      <c r="C312" s="37"/>
      <c r="D312" s="93"/>
      <c r="E312" s="93"/>
      <c r="F312" s="93"/>
      <c r="G312" s="93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2.75" customHeight="1" x14ac:dyDescent="0.2">
      <c r="A313" s="301"/>
      <c r="B313" s="37"/>
      <c r="C313" s="37"/>
      <c r="D313" s="93"/>
      <c r="E313" s="93"/>
      <c r="F313" s="93"/>
      <c r="G313" s="93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2.75" customHeight="1" x14ac:dyDescent="0.2">
      <c r="A314" s="301"/>
      <c r="B314" s="37"/>
      <c r="C314" s="37"/>
      <c r="D314" s="93"/>
      <c r="E314" s="93"/>
      <c r="F314" s="93"/>
      <c r="G314" s="93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2.75" customHeight="1" x14ac:dyDescent="0.2">
      <c r="A315" s="301"/>
      <c r="B315" s="37"/>
      <c r="C315" s="37"/>
      <c r="D315" s="93"/>
      <c r="E315" s="93"/>
      <c r="F315" s="93"/>
      <c r="G315" s="93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2.75" customHeight="1" x14ac:dyDescent="0.2">
      <c r="A316" s="301"/>
      <c r="B316" s="37"/>
      <c r="C316" s="37"/>
      <c r="D316" s="93"/>
      <c r="E316" s="93"/>
      <c r="F316" s="93"/>
      <c r="G316" s="93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2.75" customHeight="1" x14ac:dyDescent="0.2">
      <c r="A317" s="301"/>
      <c r="B317" s="37"/>
      <c r="C317" s="37"/>
      <c r="D317" s="93"/>
      <c r="E317" s="93"/>
      <c r="F317" s="93"/>
      <c r="G317" s="93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2.75" customHeight="1" x14ac:dyDescent="0.2">
      <c r="A318" s="301"/>
      <c r="B318" s="37"/>
      <c r="C318" s="37"/>
      <c r="D318" s="93"/>
      <c r="E318" s="93"/>
      <c r="F318" s="93"/>
      <c r="G318" s="93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2.75" customHeight="1" x14ac:dyDescent="0.2">
      <c r="A319" s="301"/>
      <c r="B319" s="37"/>
      <c r="C319" s="37"/>
      <c r="D319" s="93"/>
      <c r="E319" s="93"/>
      <c r="F319" s="93"/>
      <c r="G319" s="93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2.75" customHeight="1" x14ac:dyDescent="0.2">
      <c r="A320" s="301"/>
      <c r="B320" s="37"/>
      <c r="C320" s="37"/>
      <c r="D320" s="93"/>
      <c r="E320" s="93"/>
      <c r="F320" s="93"/>
      <c r="G320" s="93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2.75" customHeight="1" x14ac:dyDescent="0.2">
      <c r="A321" s="301"/>
      <c r="B321" s="37"/>
      <c r="C321" s="37"/>
      <c r="D321" s="93"/>
      <c r="E321" s="93"/>
      <c r="F321" s="93"/>
      <c r="G321" s="93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2.75" customHeight="1" x14ac:dyDescent="0.2">
      <c r="A322" s="301"/>
      <c r="B322" s="37"/>
      <c r="C322" s="37"/>
      <c r="D322" s="93"/>
      <c r="E322" s="93"/>
      <c r="F322" s="93"/>
      <c r="G322" s="93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2.75" customHeight="1" x14ac:dyDescent="0.2">
      <c r="A323" s="301"/>
      <c r="B323" s="37"/>
      <c r="C323" s="37"/>
      <c r="D323" s="93"/>
      <c r="E323" s="93"/>
      <c r="F323" s="93"/>
      <c r="G323" s="93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2.75" customHeight="1" x14ac:dyDescent="0.2">
      <c r="A324" s="301"/>
      <c r="B324" s="37"/>
      <c r="C324" s="37"/>
      <c r="D324" s="93"/>
      <c r="E324" s="93"/>
      <c r="F324" s="93"/>
      <c r="G324" s="93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2.75" customHeight="1" x14ac:dyDescent="0.2">
      <c r="A325" s="301"/>
      <c r="B325" s="37"/>
      <c r="C325" s="37"/>
      <c r="D325" s="93"/>
      <c r="E325" s="93"/>
      <c r="F325" s="93"/>
      <c r="G325" s="93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2.75" customHeight="1" x14ac:dyDescent="0.2">
      <c r="A326" s="301"/>
      <c r="B326" s="37"/>
      <c r="C326" s="37"/>
      <c r="D326" s="93"/>
      <c r="E326" s="93"/>
      <c r="F326" s="93"/>
      <c r="G326" s="93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2.75" customHeight="1" x14ac:dyDescent="0.2">
      <c r="A327" s="301"/>
      <c r="B327" s="37"/>
      <c r="C327" s="37"/>
      <c r="D327" s="93"/>
      <c r="E327" s="93"/>
      <c r="F327" s="93"/>
      <c r="G327" s="93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2.75" customHeight="1" x14ac:dyDescent="0.2">
      <c r="A328" s="301"/>
      <c r="B328" s="37"/>
      <c r="C328" s="37"/>
      <c r="D328" s="93"/>
      <c r="E328" s="93"/>
      <c r="F328" s="93"/>
      <c r="G328" s="93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2.75" customHeight="1" x14ac:dyDescent="0.2">
      <c r="A329" s="301"/>
      <c r="B329" s="37"/>
      <c r="C329" s="37"/>
      <c r="D329" s="93"/>
      <c r="E329" s="93"/>
      <c r="F329" s="93"/>
      <c r="G329" s="93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2.75" customHeight="1" x14ac:dyDescent="0.2">
      <c r="A330" s="301"/>
      <c r="B330" s="37"/>
      <c r="C330" s="37"/>
      <c r="D330" s="93"/>
      <c r="E330" s="93"/>
      <c r="F330" s="93"/>
      <c r="G330" s="93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2.75" customHeight="1" x14ac:dyDescent="0.2">
      <c r="A331" s="301"/>
      <c r="B331" s="37"/>
      <c r="C331" s="37"/>
      <c r="D331" s="93"/>
      <c r="E331" s="93"/>
      <c r="F331" s="93"/>
      <c r="G331" s="93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2.75" customHeight="1" x14ac:dyDescent="0.2">
      <c r="A332" s="301"/>
      <c r="B332" s="37"/>
      <c r="C332" s="37"/>
      <c r="D332" s="93"/>
      <c r="E332" s="93"/>
      <c r="F332" s="93"/>
      <c r="G332" s="93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2.75" customHeight="1" x14ac:dyDescent="0.2">
      <c r="A333" s="301"/>
      <c r="B333" s="37"/>
      <c r="C333" s="37"/>
      <c r="D333" s="93"/>
      <c r="E333" s="93"/>
      <c r="F333" s="93"/>
      <c r="G333" s="93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2.75" customHeight="1" x14ac:dyDescent="0.2">
      <c r="A334" s="301"/>
      <c r="B334" s="37"/>
      <c r="C334" s="37"/>
      <c r="D334" s="93"/>
      <c r="E334" s="93"/>
      <c r="F334" s="93"/>
      <c r="G334" s="93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2.75" customHeight="1" x14ac:dyDescent="0.2">
      <c r="A335" s="301"/>
      <c r="B335" s="37"/>
      <c r="C335" s="37"/>
      <c r="D335" s="93"/>
      <c r="E335" s="93"/>
      <c r="F335" s="93"/>
      <c r="G335" s="93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2.75" customHeight="1" x14ac:dyDescent="0.2">
      <c r="A336" s="301"/>
      <c r="B336" s="37"/>
      <c r="C336" s="37"/>
      <c r="D336" s="93"/>
      <c r="E336" s="93"/>
      <c r="F336" s="93"/>
      <c r="G336" s="93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2.75" customHeight="1" x14ac:dyDescent="0.2">
      <c r="A337" s="301"/>
      <c r="B337" s="37"/>
      <c r="C337" s="37"/>
      <c r="D337" s="93"/>
      <c r="E337" s="93"/>
      <c r="F337" s="93"/>
      <c r="G337" s="93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2.75" customHeight="1" x14ac:dyDescent="0.2">
      <c r="A338" s="301"/>
      <c r="B338" s="37"/>
      <c r="C338" s="37"/>
      <c r="D338" s="93"/>
      <c r="E338" s="93"/>
      <c r="F338" s="93"/>
      <c r="G338" s="93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2.75" customHeight="1" x14ac:dyDescent="0.2">
      <c r="A339" s="301"/>
      <c r="B339" s="37"/>
      <c r="C339" s="37"/>
      <c r="D339" s="93"/>
      <c r="E339" s="93"/>
      <c r="F339" s="93"/>
      <c r="G339" s="93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2.75" customHeight="1" x14ac:dyDescent="0.2">
      <c r="A340" s="301"/>
      <c r="B340" s="37"/>
      <c r="C340" s="37"/>
      <c r="D340" s="93"/>
      <c r="E340" s="93"/>
      <c r="F340" s="93"/>
      <c r="G340" s="93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2.75" customHeight="1" x14ac:dyDescent="0.2">
      <c r="A341" s="301"/>
      <c r="B341" s="37"/>
      <c r="C341" s="37"/>
      <c r="D341" s="93"/>
      <c r="E341" s="93"/>
      <c r="F341" s="93"/>
      <c r="G341" s="93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2.75" customHeight="1" x14ac:dyDescent="0.2">
      <c r="A342" s="301"/>
      <c r="B342" s="37"/>
      <c r="C342" s="37"/>
      <c r="D342" s="93"/>
      <c r="E342" s="93"/>
      <c r="F342" s="93"/>
      <c r="G342" s="93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2.75" customHeight="1" x14ac:dyDescent="0.2">
      <c r="A343" s="301"/>
      <c r="B343" s="37"/>
      <c r="C343" s="37"/>
      <c r="D343" s="93"/>
      <c r="E343" s="93"/>
      <c r="F343" s="93"/>
      <c r="G343" s="93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2.75" customHeight="1" x14ac:dyDescent="0.2">
      <c r="A344" s="301"/>
      <c r="B344" s="37"/>
      <c r="C344" s="37"/>
      <c r="D344" s="93"/>
      <c r="E344" s="93"/>
      <c r="F344" s="93"/>
      <c r="G344" s="93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2.75" customHeight="1" x14ac:dyDescent="0.2">
      <c r="A345" s="301"/>
      <c r="B345" s="37"/>
      <c r="C345" s="37"/>
      <c r="D345" s="93"/>
      <c r="E345" s="93"/>
      <c r="F345" s="93"/>
      <c r="G345" s="93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2.75" customHeight="1" x14ac:dyDescent="0.2">
      <c r="A346" s="301"/>
      <c r="B346" s="37"/>
      <c r="C346" s="37"/>
      <c r="D346" s="93"/>
      <c r="E346" s="93"/>
      <c r="F346" s="93"/>
      <c r="G346" s="93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2.75" customHeight="1" x14ac:dyDescent="0.2">
      <c r="A347" s="301"/>
      <c r="B347" s="37"/>
      <c r="C347" s="37"/>
      <c r="D347" s="93"/>
      <c r="E347" s="93"/>
      <c r="F347" s="93"/>
      <c r="G347" s="93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2.75" customHeight="1" x14ac:dyDescent="0.2">
      <c r="A348" s="301"/>
      <c r="B348" s="37"/>
      <c r="C348" s="37"/>
      <c r="D348" s="93"/>
      <c r="E348" s="93"/>
      <c r="F348" s="93"/>
      <c r="G348" s="93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2.75" customHeight="1" x14ac:dyDescent="0.2">
      <c r="A349" s="301"/>
      <c r="B349" s="37"/>
      <c r="C349" s="37"/>
      <c r="D349" s="93"/>
      <c r="E349" s="93"/>
      <c r="F349" s="93"/>
      <c r="G349" s="93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2.75" customHeight="1" x14ac:dyDescent="0.2">
      <c r="A350" s="301"/>
      <c r="B350" s="37"/>
      <c r="C350" s="37"/>
      <c r="D350" s="93"/>
      <c r="E350" s="93"/>
      <c r="F350" s="93"/>
      <c r="G350" s="93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2.75" customHeight="1" x14ac:dyDescent="0.2">
      <c r="A351" s="301"/>
      <c r="B351" s="37"/>
      <c r="C351" s="37"/>
      <c r="D351" s="93"/>
      <c r="E351" s="93"/>
      <c r="F351" s="93"/>
      <c r="G351" s="93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2.75" customHeight="1" x14ac:dyDescent="0.2">
      <c r="A352" s="301"/>
      <c r="B352" s="37"/>
      <c r="C352" s="37"/>
      <c r="D352" s="93"/>
      <c r="E352" s="93"/>
      <c r="F352" s="93"/>
      <c r="G352" s="93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2.75" customHeight="1" x14ac:dyDescent="0.2">
      <c r="A353" s="301"/>
      <c r="B353" s="37"/>
      <c r="C353" s="37"/>
      <c r="D353" s="93"/>
      <c r="E353" s="93"/>
      <c r="F353" s="93"/>
      <c r="G353" s="93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2.75" customHeight="1" x14ac:dyDescent="0.2">
      <c r="A354" s="301"/>
      <c r="B354" s="37"/>
      <c r="C354" s="37"/>
      <c r="D354" s="93"/>
      <c r="E354" s="93"/>
      <c r="F354" s="93"/>
      <c r="G354" s="93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2.75" customHeight="1" x14ac:dyDescent="0.2">
      <c r="A355" s="301"/>
      <c r="B355" s="37"/>
      <c r="C355" s="37"/>
      <c r="D355" s="93"/>
      <c r="E355" s="93"/>
      <c r="F355" s="93"/>
      <c r="G355" s="93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2.75" customHeight="1" x14ac:dyDescent="0.2">
      <c r="A356" s="301"/>
      <c r="B356" s="37"/>
      <c r="C356" s="37"/>
      <c r="D356" s="93"/>
      <c r="E356" s="93"/>
      <c r="F356" s="93"/>
      <c r="G356" s="93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2.75" customHeight="1" x14ac:dyDescent="0.2">
      <c r="A357" s="301"/>
      <c r="B357" s="37"/>
      <c r="C357" s="37"/>
      <c r="D357" s="93"/>
      <c r="E357" s="93"/>
      <c r="F357" s="93"/>
      <c r="G357" s="93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2.75" customHeight="1" x14ac:dyDescent="0.2">
      <c r="A358" s="301"/>
      <c r="B358" s="37"/>
      <c r="C358" s="37"/>
      <c r="D358" s="93"/>
      <c r="E358" s="93"/>
      <c r="F358" s="93"/>
      <c r="G358" s="93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2.75" customHeight="1" x14ac:dyDescent="0.2">
      <c r="A359" s="301"/>
      <c r="B359" s="37"/>
      <c r="C359" s="37"/>
      <c r="D359" s="93"/>
      <c r="E359" s="93"/>
      <c r="F359" s="93"/>
      <c r="G359" s="93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2.75" customHeight="1" x14ac:dyDescent="0.2">
      <c r="A360" s="301"/>
      <c r="B360" s="37"/>
      <c r="C360" s="37"/>
      <c r="D360" s="93"/>
      <c r="E360" s="93"/>
      <c r="F360" s="93"/>
      <c r="G360" s="93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2.75" customHeight="1" x14ac:dyDescent="0.2">
      <c r="A361" s="301"/>
      <c r="B361" s="37"/>
      <c r="C361" s="37"/>
      <c r="D361" s="93"/>
      <c r="E361" s="93"/>
      <c r="F361" s="93"/>
      <c r="G361" s="93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2.75" customHeight="1" x14ac:dyDescent="0.2">
      <c r="A362" s="301"/>
      <c r="B362" s="37"/>
      <c r="C362" s="37"/>
      <c r="D362" s="93"/>
      <c r="E362" s="93"/>
      <c r="F362" s="93"/>
      <c r="G362" s="93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2.75" customHeight="1" x14ac:dyDescent="0.2">
      <c r="A363" s="301"/>
      <c r="B363" s="37"/>
      <c r="C363" s="37"/>
      <c r="D363" s="93"/>
      <c r="E363" s="93"/>
      <c r="F363" s="93"/>
      <c r="G363" s="93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2.75" customHeight="1" x14ac:dyDescent="0.2">
      <c r="A364" s="301"/>
      <c r="B364" s="37"/>
      <c r="C364" s="37"/>
      <c r="D364" s="93"/>
      <c r="E364" s="93"/>
      <c r="F364" s="93"/>
      <c r="G364" s="93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2.75" customHeight="1" x14ac:dyDescent="0.2">
      <c r="A365" s="301"/>
      <c r="B365" s="37"/>
      <c r="C365" s="37"/>
      <c r="D365" s="93"/>
      <c r="E365" s="93"/>
      <c r="F365" s="93"/>
      <c r="G365" s="93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2.75" customHeight="1" x14ac:dyDescent="0.2">
      <c r="A366" s="301"/>
      <c r="B366" s="37"/>
      <c r="C366" s="37"/>
      <c r="D366" s="93"/>
      <c r="E366" s="93"/>
      <c r="F366" s="93"/>
      <c r="G366" s="93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2.75" customHeight="1" x14ac:dyDescent="0.2">
      <c r="A367" s="301"/>
      <c r="B367" s="37"/>
      <c r="C367" s="37"/>
      <c r="D367" s="93"/>
      <c r="E367" s="93"/>
      <c r="F367" s="93"/>
      <c r="G367" s="93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2.75" customHeight="1" x14ac:dyDescent="0.2">
      <c r="A368" s="301"/>
      <c r="B368" s="37"/>
      <c r="C368" s="37"/>
      <c r="D368" s="93"/>
      <c r="E368" s="93"/>
      <c r="F368" s="93"/>
      <c r="G368" s="93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2.75" customHeight="1" x14ac:dyDescent="0.2">
      <c r="A369" s="301"/>
      <c r="B369" s="37"/>
      <c r="C369" s="37"/>
      <c r="D369" s="93"/>
      <c r="E369" s="93"/>
      <c r="F369" s="93"/>
      <c r="G369" s="93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2.75" customHeight="1" x14ac:dyDescent="0.2">
      <c r="A370" s="301"/>
      <c r="B370" s="37"/>
      <c r="C370" s="37"/>
      <c r="D370" s="93"/>
      <c r="E370" s="93"/>
      <c r="F370" s="93"/>
      <c r="G370" s="93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2.75" customHeight="1" x14ac:dyDescent="0.2">
      <c r="A371" s="301"/>
      <c r="B371" s="37"/>
      <c r="C371" s="37"/>
      <c r="D371" s="93"/>
      <c r="E371" s="93"/>
      <c r="F371" s="93"/>
      <c r="G371" s="93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2.75" customHeight="1" x14ac:dyDescent="0.2">
      <c r="A372" s="301"/>
      <c r="B372" s="37"/>
      <c r="C372" s="37"/>
      <c r="D372" s="93"/>
      <c r="E372" s="93"/>
      <c r="F372" s="93"/>
      <c r="G372" s="93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2.75" customHeight="1" x14ac:dyDescent="0.2">
      <c r="A373" s="301"/>
      <c r="B373" s="37"/>
      <c r="C373" s="37"/>
      <c r="D373" s="93"/>
      <c r="E373" s="93"/>
      <c r="F373" s="93"/>
      <c r="G373" s="93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2.75" customHeight="1" x14ac:dyDescent="0.2">
      <c r="A374" s="301"/>
      <c r="B374" s="37"/>
      <c r="C374" s="37"/>
      <c r="D374" s="93"/>
      <c r="E374" s="93"/>
      <c r="F374" s="93"/>
      <c r="G374" s="93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2.75" customHeight="1" x14ac:dyDescent="0.2">
      <c r="A375" s="301"/>
      <c r="B375" s="37"/>
      <c r="C375" s="37"/>
      <c r="D375" s="93"/>
      <c r="E375" s="93"/>
      <c r="F375" s="93"/>
      <c r="G375" s="93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2.75" customHeight="1" x14ac:dyDescent="0.2">
      <c r="A376" s="301"/>
      <c r="B376" s="37"/>
      <c r="C376" s="37"/>
      <c r="D376" s="93"/>
      <c r="E376" s="93"/>
      <c r="F376" s="93"/>
      <c r="G376" s="93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2.75" customHeight="1" x14ac:dyDescent="0.2">
      <c r="A377" s="301"/>
      <c r="B377" s="37"/>
      <c r="C377" s="37"/>
      <c r="D377" s="93"/>
      <c r="E377" s="93"/>
      <c r="F377" s="93"/>
      <c r="G377" s="93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2.75" customHeight="1" x14ac:dyDescent="0.2">
      <c r="A378" s="301"/>
      <c r="B378" s="37"/>
      <c r="C378" s="37"/>
      <c r="D378" s="93"/>
      <c r="E378" s="93"/>
      <c r="F378" s="93"/>
      <c r="G378" s="93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2.75" customHeight="1" x14ac:dyDescent="0.2">
      <c r="A379" s="301"/>
      <c r="B379" s="37"/>
      <c r="C379" s="37"/>
      <c r="D379" s="93"/>
      <c r="E379" s="93"/>
      <c r="F379" s="93"/>
      <c r="G379" s="93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2.75" customHeight="1" x14ac:dyDescent="0.2">
      <c r="A380" s="301"/>
      <c r="B380" s="37"/>
      <c r="C380" s="37"/>
      <c r="D380" s="93"/>
      <c r="E380" s="93"/>
      <c r="F380" s="93"/>
      <c r="G380" s="93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2.75" customHeight="1" x14ac:dyDescent="0.2">
      <c r="A381" s="301"/>
      <c r="B381" s="37"/>
      <c r="C381" s="37"/>
      <c r="D381" s="93"/>
      <c r="E381" s="93"/>
      <c r="F381" s="93"/>
      <c r="G381" s="93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2.75" customHeight="1" x14ac:dyDescent="0.2">
      <c r="A382" s="301"/>
      <c r="B382" s="37"/>
      <c r="C382" s="37"/>
      <c r="D382" s="93"/>
      <c r="E382" s="93"/>
      <c r="F382" s="93"/>
      <c r="G382" s="93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2.75" customHeight="1" x14ac:dyDescent="0.2">
      <c r="A383" s="301"/>
      <c r="B383" s="37"/>
      <c r="C383" s="37"/>
      <c r="D383" s="93"/>
      <c r="E383" s="93"/>
      <c r="F383" s="93"/>
      <c r="G383" s="93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2.75" customHeight="1" x14ac:dyDescent="0.2">
      <c r="A384" s="301"/>
      <c r="B384" s="37"/>
      <c r="C384" s="37"/>
      <c r="D384" s="93"/>
      <c r="E384" s="93"/>
      <c r="F384" s="93"/>
      <c r="G384" s="93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2.75" customHeight="1" x14ac:dyDescent="0.2">
      <c r="A385" s="301"/>
      <c r="B385" s="37"/>
      <c r="C385" s="37"/>
      <c r="D385" s="93"/>
      <c r="E385" s="93"/>
      <c r="F385" s="93"/>
      <c r="G385" s="93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2.75" customHeight="1" x14ac:dyDescent="0.2">
      <c r="A386" s="301"/>
      <c r="B386" s="37"/>
      <c r="C386" s="37"/>
      <c r="D386" s="93"/>
      <c r="E386" s="93"/>
      <c r="F386" s="93"/>
      <c r="G386" s="93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2.75" customHeight="1" x14ac:dyDescent="0.2">
      <c r="A387" s="301"/>
      <c r="B387" s="37"/>
      <c r="C387" s="37"/>
      <c r="D387" s="93"/>
      <c r="E387" s="93"/>
      <c r="F387" s="93"/>
      <c r="G387" s="93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2.75" customHeight="1" x14ac:dyDescent="0.2">
      <c r="A388" s="301"/>
      <c r="B388" s="37"/>
      <c r="C388" s="37"/>
      <c r="D388" s="93"/>
      <c r="E388" s="93"/>
      <c r="F388" s="93"/>
      <c r="G388" s="93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2.75" customHeight="1" x14ac:dyDescent="0.2">
      <c r="A389" s="301"/>
      <c r="B389" s="37"/>
      <c r="C389" s="37"/>
      <c r="D389" s="93"/>
      <c r="E389" s="93"/>
      <c r="F389" s="93"/>
      <c r="G389" s="93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2.75" customHeight="1" x14ac:dyDescent="0.2">
      <c r="A390" s="301"/>
      <c r="B390" s="37"/>
      <c r="C390" s="37"/>
      <c r="D390" s="93"/>
      <c r="E390" s="93"/>
      <c r="F390" s="93"/>
      <c r="G390" s="93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2.75" customHeight="1" x14ac:dyDescent="0.2">
      <c r="A391" s="301"/>
      <c r="B391" s="37"/>
      <c r="C391" s="37"/>
      <c r="D391" s="93"/>
      <c r="E391" s="93"/>
      <c r="F391" s="93"/>
      <c r="G391" s="93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2.75" customHeight="1" x14ac:dyDescent="0.2">
      <c r="A392" s="301"/>
      <c r="B392" s="37"/>
      <c r="C392" s="37"/>
      <c r="D392" s="93"/>
      <c r="E392" s="93"/>
      <c r="F392" s="93"/>
      <c r="G392" s="93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2.75" customHeight="1" x14ac:dyDescent="0.2">
      <c r="A393" s="301"/>
      <c r="B393" s="37"/>
      <c r="C393" s="37"/>
      <c r="D393" s="93"/>
      <c r="E393" s="93"/>
      <c r="F393" s="93"/>
      <c r="G393" s="93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2.75" customHeight="1" x14ac:dyDescent="0.2">
      <c r="A394" s="301"/>
      <c r="B394" s="37"/>
      <c r="C394" s="37"/>
      <c r="D394" s="93"/>
      <c r="E394" s="93"/>
      <c r="F394" s="93"/>
      <c r="G394" s="93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2.75" customHeight="1" x14ac:dyDescent="0.2">
      <c r="A395" s="301"/>
      <c r="B395" s="37"/>
      <c r="C395" s="37"/>
      <c r="D395" s="93"/>
      <c r="E395" s="93"/>
      <c r="F395" s="93"/>
      <c r="G395" s="93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2.75" customHeight="1" x14ac:dyDescent="0.2">
      <c r="A396" s="301"/>
      <c r="B396" s="37"/>
      <c r="C396" s="37"/>
      <c r="D396" s="93"/>
      <c r="E396" s="93"/>
      <c r="F396" s="93"/>
      <c r="G396" s="93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2.75" customHeight="1" x14ac:dyDescent="0.2">
      <c r="A397" s="301"/>
      <c r="B397" s="37"/>
      <c r="C397" s="37"/>
      <c r="D397" s="93"/>
      <c r="E397" s="93"/>
      <c r="F397" s="93"/>
      <c r="G397" s="93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2.75" customHeight="1" x14ac:dyDescent="0.2">
      <c r="A398" s="301"/>
      <c r="B398" s="37"/>
      <c r="C398" s="37"/>
      <c r="D398" s="93"/>
      <c r="E398" s="93"/>
      <c r="F398" s="93"/>
      <c r="G398" s="93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2.75" customHeight="1" x14ac:dyDescent="0.2">
      <c r="A399" s="301"/>
      <c r="B399" s="37"/>
      <c r="C399" s="37"/>
      <c r="D399" s="93"/>
      <c r="E399" s="93"/>
      <c r="F399" s="93"/>
      <c r="G399" s="93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2.75" customHeight="1" x14ac:dyDescent="0.2">
      <c r="A400" s="301"/>
      <c r="B400" s="37"/>
      <c r="C400" s="37"/>
      <c r="D400" s="93"/>
      <c r="E400" s="93"/>
      <c r="F400" s="93"/>
      <c r="G400" s="93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2.75" customHeight="1" x14ac:dyDescent="0.2">
      <c r="A401" s="301"/>
      <c r="B401" s="37"/>
      <c r="C401" s="37"/>
      <c r="D401" s="93"/>
      <c r="E401" s="93"/>
      <c r="F401" s="93"/>
      <c r="G401" s="93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2.75" customHeight="1" x14ac:dyDescent="0.2">
      <c r="A402" s="301"/>
      <c r="B402" s="37"/>
      <c r="C402" s="37"/>
      <c r="D402" s="93"/>
      <c r="E402" s="93"/>
      <c r="F402" s="93"/>
      <c r="G402" s="93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2.75" customHeight="1" x14ac:dyDescent="0.2">
      <c r="A403" s="301"/>
      <c r="B403" s="37"/>
      <c r="C403" s="37"/>
      <c r="D403" s="93"/>
      <c r="E403" s="93"/>
      <c r="F403" s="93"/>
      <c r="G403" s="93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2.75" customHeight="1" x14ac:dyDescent="0.2">
      <c r="A404" s="301"/>
      <c r="B404" s="37"/>
      <c r="C404" s="37"/>
      <c r="D404" s="93"/>
      <c r="E404" s="93"/>
      <c r="F404" s="93"/>
      <c r="G404" s="93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2.75" customHeight="1" x14ac:dyDescent="0.2">
      <c r="A405" s="301"/>
      <c r="B405" s="37"/>
      <c r="C405" s="37"/>
      <c r="D405" s="93"/>
      <c r="E405" s="93"/>
      <c r="F405" s="93"/>
      <c r="G405" s="93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2.75" customHeight="1" x14ac:dyDescent="0.2">
      <c r="A406" s="301"/>
      <c r="B406" s="37"/>
      <c r="C406" s="37"/>
      <c r="D406" s="93"/>
      <c r="E406" s="93"/>
      <c r="F406" s="93"/>
      <c r="G406" s="93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2.75" customHeight="1" x14ac:dyDescent="0.2">
      <c r="A407" s="301"/>
      <c r="B407" s="37"/>
      <c r="C407" s="37"/>
      <c r="D407" s="93"/>
      <c r="E407" s="93"/>
      <c r="F407" s="93"/>
      <c r="G407" s="93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2.75" customHeight="1" x14ac:dyDescent="0.2">
      <c r="A408" s="301"/>
      <c r="B408" s="37"/>
      <c r="C408" s="37"/>
      <c r="D408" s="93"/>
      <c r="E408" s="93"/>
      <c r="F408" s="93"/>
      <c r="G408" s="93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2.75" customHeight="1" x14ac:dyDescent="0.2">
      <c r="A409" s="301"/>
      <c r="B409" s="37"/>
      <c r="C409" s="37"/>
      <c r="D409" s="93"/>
      <c r="E409" s="93"/>
      <c r="F409" s="93"/>
      <c r="G409" s="93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2.75" customHeight="1" x14ac:dyDescent="0.2">
      <c r="A410" s="301"/>
      <c r="B410" s="37"/>
      <c r="C410" s="37"/>
      <c r="D410" s="93"/>
      <c r="E410" s="93"/>
      <c r="F410" s="93"/>
      <c r="G410" s="93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2.75" customHeight="1" x14ac:dyDescent="0.2">
      <c r="A411" s="301"/>
      <c r="B411" s="37"/>
      <c r="C411" s="37"/>
      <c r="D411" s="93"/>
      <c r="E411" s="93"/>
      <c r="F411" s="93"/>
      <c r="G411" s="93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2.75" customHeight="1" x14ac:dyDescent="0.2">
      <c r="A412" s="301"/>
      <c r="B412" s="37"/>
      <c r="C412" s="37"/>
      <c r="D412" s="93"/>
      <c r="E412" s="93"/>
      <c r="F412" s="93"/>
      <c r="G412" s="93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2.75" customHeight="1" x14ac:dyDescent="0.2">
      <c r="A413" s="301"/>
      <c r="B413" s="37"/>
      <c r="C413" s="37"/>
      <c r="D413" s="93"/>
      <c r="E413" s="93"/>
      <c r="F413" s="93"/>
      <c r="G413" s="93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2.75" customHeight="1" x14ac:dyDescent="0.2">
      <c r="A414" s="301"/>
      <c r="B414" s="37"/>
      <c r="C414" s="37"/>
      <c r="D414" s="93"/>
      <c r="E414" s="93"/>
      <c r="F414" s="93"/>
      <c r="G414" s="93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2.75" customHeight="1" x14ac:dyDescent="0.2">
      <c r="A415" s="301"/>
      <c r="B415" s="37"/>
      <c r="C415" s="37"/>
      <c r="D415" s="93"/>
      <c r="E415" s="93"/>
      <c r="F415" s="93"/>
      <c r="G415" s="93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2.75" customHeight="1" x14ac:dyDescent="0.2">
      <c r="A416" s="301"/>
      <c r="B416" s="37"/>
      <c r="C416" s="37"/>
      <c r="D416" s="93"/>
      <c r="E416" s="93"/>
      <c r="F416" s="93"/>
      <c r="G416" s="93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2.75" customHeight="1" x14ac:dyDescent="0.2">
      <c r="A417" s="301"/>
      <c r="B417" s="37"/>
      <c r="C417" s="37"/>
      <c r="D417" s="93"/>
      <c r="E417" s="93"/>
      <c r="F417" s="93"/>
      <c r="G417" s="93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2.75" customHeight="1" x14ac:dyDescent="0.2">
      <c r="A418" s="301"/>
      <c r="B418" s="37"/>
      <c r="C418" s="37"/>
      <c r="D418" s="93"/>
      <c r="E418" s="93"/>
      <c r="F418" s="93"/>
      <c r="G418" s="93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2.75" customHeight="1" x14ac:dyDescent="0.2">
      <c r="A419" s="301"/>
      <c r="B419" s="37"/>
      <c r="C419" s="37"/>
      <c r="D419" s="93"/>
      <c r="E419" s="93"/>
      <c r="F419" s="93"/>
      <c r="G419" s="93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2.75" customHeight="1" x14ac:dyDescent="0.2">
      <c r="A420" s="301"/>
      <c r="B420" s="37"/>
      <c r="C420" s="37"/>
      <c r="D420" s="93"/>
      <c r="E420" s="93"/>
      <c r="F420" s="93"/>
      <c r="G420" s="93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2.75" customHeight="1" x14ac:dyDescent="0.2">
      <c r="A421" s="301"/>
      <c r="B421" s="37"/>
      <c r="C421" s="37"/>
      <c r="D421" s="93"/>
      <c r="E421" s="93"/>
      <c r="F421" s="93"/>
      <c r="G421" s="93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2.75" customHeight="1" x14ac:dyDescent="0.2">
      <c r="A422" s="301"/>
      <c r="B422" s="37"/>
      <c r="C422" s="37"/>
      <c r="D422" s="93"/>
      <c r="E422" s="93"/>
      <c r="F422" s="93"/>
      <c r="G422" s="93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2.75" customHeight="1" x14ac:dyDescent="0.2">
      <c r="A423" s="301"/>
      <c r="B423" s="37"/>
      <c r="C423" s="37"/>
      <c r="D423" s="93"/>
      <c r="E423" s="93"/>
      <c r="F423" s="93"/>
      <c r="G423" s="93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2.75" customHeight="1" x14ac:dyDescent="0.2">
      <c r="A424" s="301"/>
      <c r="B424" s="37"/>
      <c r="C424" s="37"/>
      <c r="D424" s="93"/>
      <c r="E424" s="93"/>
      <c r="F424" s="93"/>
      <c r="G424" s="93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2.75" customHeight="1" x14ac:dyDescent="0.2">
      <c r="A425" s="301"/>
      <c r="B425" s="37"/>
      <c r="C425" s="37"/>
      <c r="D425" s="93"/>
      <c r="E425" s="93"/>
      <c r="F425" s="93"/>
      <c r="G425" s="93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2.75" customHeight="1" x14ac:dyDescent="0.2">
      <c r="A426" s="301"/>
      <c r="B426" s="37"/>
      <c r="C426" s="37"/>
      <c r="D426" s="93"/>
      <c r="E426" s="93"/>
      <c r="F426" s="93"/>
      <c r="G426" s="93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2.75" customHeight="1" x14ac:dyDescent="0.2">
      <c r="A427" s="301"/>
      <c r="B427" s="37"/>
      <c r="C427" s="37"/>
      <c r="D427" s="93"/>
      <c r="E427" s="93"/>
      <c r="F427" s="93"/>
      <c r="G427" s="93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2.75" customHeight="1" x14ac:dyDescent="0.2">
      <c r="A428" s="301"/>
      <c r="B428" s="37"/>
      <c r="C428" s="37"/>
      <c r="D428" s="93"/>
      <c r="E428" s="93"/>
      <c r="F428" s="93"/>
      <c r="G428" s="93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2.75" customHeight="1" x14ac:dyDescent="0.2">
      <c r="A429" s="301"/>
      <c r="B429" s="37"/>
      <c r="C429" s="37"/>
      <c r="D429" s="93"/>
      <c r="E429" s="93"/>
      <c r="F429" s="93"/>
      <c r="G429" s="93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2.75" customHeight="1" x14ac:dyDescent="0.2">
      <c r="A430" s="301"/>
      <c r="B430" s="37"/>
      <c r="C430" s="37"/>
      <c r="D430" s="93"/>
      <c r="E430" s="93"/>
      <c r="F430" s="93"/>
      <c r="G430" s="93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2.75" customHeight="1" x14ac:dyDescent="0.2">
      <c r="A431" s="301"/>
      <c r="B431" s="37"/>
      <c r="C431" s="37"/>
      <c r="D431" s="93"/>
      <c r="E431" s="93"/>
      <c r="F431" s="93"/>
      <c r="G431" s="93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2.75" customHeight="1" x14ac:dyDescent="0.2">
      <c r="A432" s="301"/>
      <c r="B432" s="37"/>
      <c r="C432" s="37"/>
      <c r="D432" s="93"/>
      <c r="E432" s="93"/>
      <c r="F432" s="93"/>
      <c r="G432" s="93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2.75" customHeight="1" x14ac:dyDescent="0.2">
      <c r="A433" s="301"/>
      <c r="B433" s="37"/>
      <c r="C433" s="37"/>
      <c r="D433" s="93"/>
      <c r="E433" s="93"/>
      <c r="F433" s="93"/>
      <c r="G433" s="93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2.75" customHeight="1" x14ac:dyDescent="0.2">
      <c r="A434" s="301"/>
      <c r="B434" s="37"/>
      <c r="C434" s="37"/>
      <c r="D434" s="93"/>
      <c r="E434" s="93"/>
      <c r="F434" s="93"/>
      <c r="G434" s="93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2.75" customHeight="1" x14ac:dyDescent="0.2">
      <c r="A435" s="301"/>
      <c r="B435" s="37"/>
      <c r="C435" s="37"/>
      <c r="D435" s="93"/>
      <c r="E435" s="93"/>
      <c r="F435" s="93"/>
      <c r="G435" s="93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2.75" customHeight="1" x14ac:dyDescent="0.2">
      <c r="A436" s="301"/>
      <c r="B436" s="37"/>
      <c r="C436" s="37"/>
      <c r="D436" s="93"/>
      <c r="E436" s="93"/>
      <c r="F436" s="93"/>
      <c r="G436" s="93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2.75" customHeight="1" x14ac:dyDescent="0.2">
      <c r="A437" s="301"/>
      <c r="B437" s="37"/>
      <c r="C437" s="37"/>
      <c r="D437" s="93"/>
      <c r="E437" s="93"/>
      <c r="F437" s="93"/>
      <c r="G437" s="93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2.75" customHeight="1" x14ac:dyDescent="0.2">
      <c r="A438" s="301"/>
      <c r="B438" s="37"/>
      <c r="C438" s="37"/>
      <c r="D438" s="93"/>
      <c r="E438" s="93"/>
      <c r="F438" s="93"/>
      <c r="G438" s="93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2.75" customHeight="1" x14ac:dyDescent="0.2">
      <c r="A439" s="301"/>
      <c r="B439" s="37"/>
      <c r="C439" s="37"/>
      <c r="D439" s="93"/>
      <c r="E439" s="93"/>
      <c r="F439" s="93"/>
      <c r="G439" s="93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2.75" customHeight="1" x14ac:dyDescent="0.2">
      <c r="A440" s="301"/>
      <c r="B440" s="37"/>
      <c r="C440" s="37"/>
      <c r="D440" s="93"/>
      <c r="E440" s="93"/>
      <c r="F440" s="93"/>
      <c r="G440" s="93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2.75" customHeight="1" x14ac:dyDescent="0.2">
      <c r="A441" s="301"/>
      <c r="B441" s="37"/>
      <c r="C441" s="37"/>
      <c r="D441" s="93"/>
      <c r="E441" s="93"/>
      <c r="F441" s="93"/>
      <c r="G441" s="93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2.75" customHeight="1" x14ac:dyDescent="0.2">
      <c r="A442" s="301"/>
      <c r="B442" s="37"/>
      <c r="C442" s="37"/>
      <c r="D442" s="93"/>
      <c r="E442" s="93"/>
      <c r="F442" s="93"/>
      <c r="G442" s="93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2.75" customHeight="1" x14ac:dyDescent="0.2">
      <c r="A443" s="301"/>
      <c r="B443" s="37"/>
      <c r="C443" s="37"/>
      <c r="D443" s="93"/>
      <c r="E443" s="93"/>
      <c r="F443" s="93"/>
      <c r="G443" s="93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2.75" customHeight="1" x14ac:dyDescent="0.2">
      <c r="A444" s="301"/>
      <c r="B444" s="37"/>
      <c r="C444" s="37"/>
      <c r="D444" s="93"/>
      <c r="E444" s="93"/>
      <c r="F444" s="93"/>
      <c r="G444" s="93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2.75" customHeight="1" x14ac:dyDescent="0.2">
      <c r="A445" s="301"/>
      <c r="B445" s="37"/>
      <c r="C445" s="37"/>
      <c r="D445" s="93"/>
      <c r="E445" s="93"/>
      <c r="F445" s="93"/>
      <c r="G445" s="93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2.75" customHeight="1" x14ac:dyDescent="0.2">
      <c r="A446" s="301"/>
      <c r="B446" s="37"/>
      <c r="C446" s="37"/>
      <c r="D446" s="93"/>
      <c r="E446" s="93"/>
      <c r="F446" s="93"/>
      <c r="G446" s="93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2.75" customHeight="1" x14ac:dyDescent="0.2">
      <c r="A447" s="301"/>
      <c r="B447" s="37"/>
      <c r="C447" s="37"/>
      <c r="D447" s="93"/>
      <c r="E447" s="93"/>
      <c r="F447" s="93"/>
      <c r="G447" s="93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2.75" customHeight="1" x14ac:dyDescent="0.2">
      <c r="A448" s="301"/>
      <c r="B448" s="37"/>
      <c r="C448" s="37"/>
      <c r="D448" s="93"/>
      <c r="E448" s="93"/>
      <c r="F448" s="93"/>
      <c r="G448" s="93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2.75" customHeight="1" x14ac:dyDescent="0.2">
      <c r="A449" s="301"/>
      <c r="B449" s="37"/>
      <c r="C449" s="37"/>
      <c r="D449" s="93"/>
      <c r="E449" s="93"/>
      <c r="F449" s="93"/>
      <c r="G449" s="93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2.75" customHeight="1" x14ac:dyDescent="0.2">
      <c r="A450" s="301"/>
      <c r="B450" s="37"/>
      <c r="C450" s="37"/>
      <c r="D450" s="93"/>
      <c r="E450" s="93"/>
      <c r="F450" s="93"/>
      <c r="G450" s="93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2.75" customHeight="1" x14ac:dyDescent="0.2">
      <c r="A451" s="301"/>
      <c r="B451" s="37"/>
      <c r="C451" s="37"/>
      <c r="D451" s="93"/>
      <c r="E451" s="93"/>
      <c r="F451" s="93"/>
      <c r="G451" s="93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2.75" customHeight="1" x14ac:dyDescent="0.2">
      <c r="A452" s="301"/>
      <c r="B452" s="37"/>
      <c r="C452" s="37"/>
      <c r="D452" s="93"/>
      <c r="E452" s="93"/>
      <c r="F452" s="93"/>
      <c r="G452" s="93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2.75" customHeight="1" x14ac:dyDescent="0.2">
      <c r="A453" s="301"/>
      <c r="B453" s="37"/>
      <c r="C453" s="37"/>
      <c r="D453" s="93"/>
      <c r="E453" s="93"/>
      <c r="F453" s="93"/>
      <c r="G453" s="93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2.75" customHeight="1" x14ac:dyDescent="0.2">
      <c r="A454" s="301"/>
      <c r="B454" s="37"/>
      <c r="C454" s="37"/>
      <c r="D454" s="93"/>
      <c r="E454" s="93"/>
      <c r="F454" s="93"/>
      <c r="G454" s="93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2.75" customHeight="1" x14ac:dyDescent="0.2">
      <c r="A455" s="301"/>
      <c r="B455" s="37"/>
      <c r="C455" s="37"/>
      <c r="D455" s="93"/>
      <c r="E455" s="93"/>
      <c r="F455" s="93"/>
      <c r="G455" s="93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2.75" customHeight="1" x14ac:dyDescent="0.2">
      <c r="A456" s="301"/>
      <c r="B456" s="37"/>
      <c r="C456" s="37"/>
      <c r="D456" s="93"/>
      <c r="E456" s="93"/>
      <c r="F456" s="93"/>
      <c r="G456" s="93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2.75" customHeight="1" x14ac:dyDescent="0.2">
      <c r="A457" s="301"/>
      <c r="B457" s="37"/>
      <c r="C457" s="37"/>
      <c r="D457" s="93"/>
      <c r="E457" s="93"/>
      <c r="F457" s="93"/>
      <c r="G457" s="93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2.75" customHeight="1" x14ac:dyDescent="0.2">
      <c r="A458" s="301"/>
      <c r="B458" s="37"/>
      <c r="C458" s="37"/>
      <c r="D458" s="93"/>
      <c r="E458" s="93"/>
      <c r="F458" s="93"/>
      <c r="G458" s="93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2.75" customHeight="1" x14ac:dyDescent="0.2">
      <c r="A459" s="301"/>
      <c r="B459" s="37"/>
      <c r="C459" s="37"/>
      <c r="D459" s="93"/>
      <c r="E459" s="93"/>
      <c r="F459" s="93"/>
      <c r="G459" s="93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2.75" customHeight="1" x14ac:dyDescent="0.2">
      <c r="A460" s="301"/>
      <c r="B460" s="37"/>
      <c r="C460" s="37"/>
      <c r="D460" s="93"/>
      <c r="E460" s="93"/>
      <c r="F460" s="93"/>
      <c r="G460" s="93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2.75" customHeight="1" x14ac:dyDescent="0.2">
      <c r="A461" s="301"/>
      <c r="B461" s="37"/>
      <c r="C461" s="37"/>
      <c r="D461" s="93"/>
      <c r="E461" s="93"/>
      <c r="F461" s="93"/>
      <c r="G461" s="93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2.75" customHeight="1" x14ac:dyDescent="0.2">
      <c r="A462" s="301"/>
      <c r="B462" s="37"/>
      <c r="C462" s="37"/>
      <c r="D462" s="93"/>
      <c r="E462" s="93"/>
      <c r="F462" s="93"/>
      <c r="G462" s="93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2.75" customHeight="1" x14ac:dyDescent="0.2">
      <c r="A463" s="301"/>
      <c r="B463" s="37"/>
      <c r="C463" s="37"/>
      <c r="D463" s="93"/>
      <c r="E463" s="93"/>
      <c r="F463" s="93"/>
      <c r="G463" s="93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2.75" customHeight="1" x14ac:dyDescent="0.2">
      <c r="A464" s="301"/>
      <c r="B464" s="37"/>
      <c r="C464" s="37"/>
      <c r="D464" s="93"/>
      <c r="E464" s="93"/>
      <c r="F464" s="93"/>
      <c r="G464" s="93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2.75" customHeight="1" x14ac:dyDescent="0.2">
      <c r="A465" s="301"/>
      <c r="B465" s="37"/>
      <c r="C465" s="37"/>
      <c r="D465" s="93"/>
      <c r="E465" s="93"/>
      <c r="F465" s="93"/>
      <c r="G465" s="93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2.75" customHeight="1" x14ac:dyDescent="0.2">
      <c r="A466" s="301"/>
      <c r="B466" s="37"/>
      <c r="C466" s="37"/>
      <c r="D466" s="93"/>
      <c r="E466" s="93"/>
      <c r="F466" s="93"/>
      <c r="G466" s="93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2.75" customHeight="1" x14ac:dyDescent="0.2">
      <c r="A467" s="301"/>
      <c r="B467" s="37"/>
      <c r="C467" s="37"/>
      <c r="D467" s="93"/>
      <c r="E467" s="93"/>
      <c r="F467" s="93"/>
      <c r="G467" s="93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2.75" customHeight="1" x14ac:dyDescent="0.2">
      <c r="A468" s="301"/>
      <c r="B468" s="37"/>
      <c r="C468" s="37"/>
      <c r="D468" s="93"/>
      <c r="E468" s="93"/>
      <c r="F468" s="93"/>
      <c r="G468" s="93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2.75" customHeight="1" x14ac:dyDescent="0.2">
      <c r="A469" s="301"/>
      <c r="B469" s="37"/>
      <c r="C469" s="37"/>
      <c r="D469" s="93"/>
      <c r="E469" s="93"/>
      <c r="F469" s="93"/>
      <c r="G469" s="93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2.75" customHeight="1" x14ac:dyDescent="0.2">
      <c r="A470" s="301"/>
      <c r="B470" s="37"/>
      <c r="C470" s="37"/>
      <c r="D470" s="93"/>
      <c r="E470" s="93"/>
      <c r="F470" s="93"/>
      <c r="G470" s="93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2.75" customHeight="1" x14ac:dyDescent="0.2">
      <c r="A471" s="301"/>
      <c r="B471" s="37"/>
      <c r="C471" s="37"/>
      <c r="D471" s="93"/>
      <c r="E471" s="93"/>
      <c r="F471" s="93"/>
      <c r="G471" s="93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2.75" customHeight="1" x14ac:dyDescent="0.2">
      <c r="A472" s="301"/>
      <c r="B472" s="37"/>
      <c r="C472" s="37"/>
      <c r="D472" s="93"/>
      <c r="E472" s="93"/>
      <c r="F472" s="93"/>
      <c r="G472" s="93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2.75" customHeight="1" x14ac:dyDescent="0.2">
      <c r="A473" s="301"/>
      <c r="B473" s="37"/>
      <c r="C473" s="37"/>
      <c r="D473" s="93"/>
      <c r="E473" s="93"/>
      <c r="F473" s="93"/>
      <c r="G473" s="93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2.75" customHeight="1" x14ac:dyDescent="0.2">
      <c r="A474" s="301"/>
      <c r="B474" s="37"/>
      <c r="C474" s="37"/>
      <c r="D474" s="93"/>
      <c r="E474" s="93"/>
      <c r="F474" s="93"/>
      <c r="G474" s="93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2.75" customHeight="1" x14ac:dyDescent="0.2">
      <c r="A475" s="301"/>
      <c r="B475" s="37"/>
      <c r="C475" s="37"/>
      <c r="D475" s="93"/>
      <c r="E475" s="93"/>
      <c r="F475" s="93"/>
      <c r="G475" s="93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2.75" customHeight="1" x14ac:dyDescent="0.2">
      <c r="A476" s="301"/>
      <c r="B476" s="37"/>
      <c r="C476" s="37"/>
      <c r="D476" s="93"/>
      <c r="E476" s="93"/>
      <c r="F476" s="93"/>
      <c r="G476" s="93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2.75" customHeight="1" x14ac:dyDescent="0.2">
      <c r="A477" s="301"/>
      <c r="B477" s="37"/>
      <c r="C477" s="37"/>
      <c r="D477" s="93"/>
      <c r="E477" s="93"/>
      <c r="F477" s="93"/>
      <c r="G477" s="93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2.75" customHeight="1" x14ac:dyDescent="0.2">
      <c r="A478" s="301"/>
      <c r="B478" s="37"/>
      <c r="C478" s="37"/>
      <c r="D478" s="93"/>
      <c r="E478" s="93"/>
      <c r="F478" s="93"/>
      <c r="G478" s="93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2.75" customHeight="1" x14ac:dyDescent="0.2">
      <c r="A479" s="301"/>
      <c r="B479" s="37"/>
      <c r="C479" s="37"/>
      <c r="D479" s="93"/>
      <c r="E479" s="93"/>
      <c r="F479" s="93"/>
      <c r="G479" s="93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2.75" customHeight="1" x14ac:dyDescent="0.2">
      <c r="A480" s="301"/>
      <c r="B480" s="37"/>
      <c r="C480" s="37"/>
      <c r="D480" s="93"/>
      <c r="E480" s="93"/>
      <c r="F480" s="93"/>
      <c r="G480" s="93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2.75" customHeight="1" x14ac:dyDescent="0.2">
      <c r="A481" s="301"/>
      <c r="B481" s="37"/>
      <c r="C481" s="37"/>
      <c r="D481" s="93"/>
      <c r="E481" s="93"/>
      <c r="F481" s="93"/>
      <c r="G481" s="93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2.75" customHeight="1" x14ac:dyDescent="0.2">
      <c r="A482" s="301"/>
      <c r="B482" s="37"/>
      <c r="C482" s="37"/>
      <c r="D482" s="93"/>
      <c r="E482" s="93"/>
      <c r="F482" s="93"/>
      <c r="G482" s="93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2.75" customHeight="1" x14ac:dyDescent="0.2">
      <c r="A483" s="301"/>
      <c r="B483" s="37"/>
      <c r="C483" s="37"/>
      <c r="D483" s="93"/>
      <c r="E483" s="93"/>
      <c r="F483" s="93"/>
      <c r="G483" s="93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2.75" customHeight="1" x14ac:dyDescent="0.2">
      <c r="A484" s="301"/>
      <c r="B484" s="37"/>
      <c r="C484" s="37"/>
      <c r="D484" s="93"/>
      <c r="E484" s="93"/>
      <c r="F484" s="93"/>
      <c r="G484" s="93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2.75" customHeight="1" x14ac:dyDescent="0.2">
      <c r="A485" s="301"/>
      <c r="B485" s="37"/>
      <c r="C485" s="37"/>
      <c r="D485" s="93"/>
      <c r="E485" s="93"/>
      <c r="F485" s="93"/>
      <c r="G485" s="93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2.75" customHeight="1" x14ac:dyDescent="0.2">
      <c r="A486" s="301"/>
      <c r="B486" s="37"/>
      <c r="C486" s="37"/>
      <c r="D486" s="93"/>
      <c r="E486" s="93"/>
      <c r="F486" s="93"/>
      <c r="G486" s="93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2.75" customHeight="1" x14ac:dyDescent="0.2">
      <c r="A487" s="301"/>
      <c r="B487" s="37"/>
      <c r="C487" s="37"/>
      <c r="D487" s="93"/>
      <c r="E487" s="93"/>
      <c r="F487" s="93"/>
      <c r="G487" s="93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2.75" customHeight="1" x14ac:dyDescent="0.2">
      <c r="A488" s="301"/>
      <c r="B488" s="37"/>
      <c r="C488" s="37"/>
      <c r="D488" s="93"/>
      <c r="E488" s="93"/>
      <c r="F488" s="93"/>
      <c r="G488" s="93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2.75" customHeight="1" x14ac:dyDescent="0.2">
      <c r="A489" s="301"/>
      <c r="B489" s="37"/>
      <c r="C489" s="37"/>
      <c r="D489" s="93"/>
      <c r="E489" s="93"/>
      <c r="F489" s="93"/>
      <c r="G489" s="93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2.75" customHeight="1" x14ac:dyDescent="0.2">
      <c r="A490" s="301"/>
      <c r="B490" s="37"/>
      <c r="C490" s="37"/>
      <c r="D490" s="93"/>
      <c r="E490" s="93"/>
      <c r="F490" s="93"/>
      <c r="G490" s="93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2.75" customHeight="1" x14ac:dyDescent="0.2">
      <c r="A491" s="301"/>
      <c r="B491" s="37"/>
      <c r="C491" s="37"/>
      <c r="D491" s="93"/>
      <c r="E491" s="93"/>
      <c r="F491" s="93"/>
      <c r="G491" s="93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2.75" customHeight="1" x14ac:dyDescent="0.2">
      <c r="A492" s="301"/>
      <c r="B492" s="37"/>
      <c r="C492" s="37"/>
      <c r="D492" s="93"/>
      <c r="E492" s="93"/>
      <c r="F492" s="93"/>
      <c r="G492" s="93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2.75" customHeight="1" x14ac:dyDescent="0.2">
      <c r="A493" s="301"/>
      <c r="B493" s="37"/>
      <c r="C493" s="37"/>
      <c r="D493" s="93"/>
      <c r="E493" s="93"/>
      <c r="F493" s="93"/>
      <c r="G493" s="93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2.75" customHeight="1" x14ac:dyDescent="0.2">
      <c r="A494" s="301"/>
      <c r="B494" s="37"/>
      <c r="C494" s="37"/>
      <c r="D494" s="93"/>
      <c r="E494" s="93"/>
      <c r="F494" s="93"/>
      <c r="G494" s="93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2.75" customHeight="1" x14ac:dyDescent="0.2">
      <c r="A495" s="301"/>
      <c r="B495" s="37"/>
      <c r="C495" s="37"/>
      <c r="D495" s="93"/>
      <c r="E495" s="93"/>
      <c r="F495" s="93"/>
      <c r="G495" s="93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2.75" customHeight="1" x14ac:dyDescent="0.2">
      <c r="A496" s="301"/>
      <c r="B496" s="37"/>
      <c r="C496" s="37"/>
      <c r="D496" s="93"/>
      <c r="E496" s="93"/>
      <c r="F496" s="93"/>
      <c r="G496" s="93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2.75" customHeight="1" x14ac:dyDescent="0.2">
      <c r="A497" s="301"/>
      <c r="B497" s="37"/>
      <c r="C497" s="37"/>
      <c r="D497" s="93"/>
      <c r="E497" s="93"/>
      <c r="F497" s="93"/>
      <c r="G497" s="93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2.75" customHeight="1" x14ac:dyDescent="0.2">
      <c r="A498" s="301"/>
      <c r="B498" s="37"/>
      <c r="C498" s="37"/>
      <c r="D498" s="93"/>
      <c r="E498" s="93"/>
      <c r="F498" s="93"/>
      <c r="G498" s="93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2.75" customHeight="1" x14ac:dyDescent="0.2">
      <c r="A499" s="301"/>
      <c r="B499" s="37"/>
      <c r="C499" s="37"/>
      <c r="D499" s="93"/>
      <c r="E499" s="93"/>
      <c r="F499" s="93"/>
      <c r="G499" s="93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2.75" customHeight="1" x14ac:dyDescent="0.2">
      <c r="A500" s="301"/>
      <c r="B500" s="37"/>
      <c r="C500" s="37"/>
      <c r="D500" s="93"/>
      <c r="E500" s="93"/>
      <c r="F500" s="93"/>
      <c r="G500" s="93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2.75" customHeight="1" x14ac:dyDescent="0.2">
      <c r="A501" s="301"/>
      <c r="B501" s="37"/>
      <c r="C501" s="37"/>
      <c r="D501" s="93"/>
      <c r="E501" s="93"/>
      <c r="F501" s="93"/>
      <c r="G501" s="93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2.75" customHeight="1" x14ac:dyDescent="0.2">
      <c r="A502" s="301"/>
      <c r="B502" s="37"/>
      <c r="C502" s="37"/>
      <c r="D502" s="93"/>
      <c r="E502" s="93"/>
      <c r="F502" s="93"/>
      <c r="G502" s="93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2.75" customHeight="1" x14ac:dyDescent="0.2">
      <c r="A503" s="301"/>
      <c r="B503" s="37"/>
      <c r="C503" s="37"/>
      <c r="D503" s="93"/>
      <c r="E503" s="93"/>
      <c r="F503" s="93"/>
      <c r="G503" s="93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2.75" customHeight="1" x14ac:dyDescent="0.2">
      <c r="A504" s="301"/>
      <c r="B504" s="37"/>
      <c r="C504" s="37"/>
      <c r="D504" s="93"/>
      <c r="E504" s="93"/>
      <c r="F504" s="93"/>
      <c r="G504" s="93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2.75" customHeight="1" x14ac:dyDescent="0.2">
      <c r="A505" s="301"/>
      <c r="B505" s="37"/>
      <c r="C505" s="37"/>
      <c r="D505" s="93"/>
      <c r="E505" s="93"/>
      <c r="F505" s="93"/>
      <c r="G505" s="93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2.75" customHeight="1" x14ac:dyDescent="0.2">
      <c r="A506" s="301"/>
      <c r="B506" s="37"/>
      <c r="C506" s="37"/>
      <c r="D506" s="93"/>
      <c r="E506" s="93"/>
      <c r="F506" s="93"/>
      <c r="G506" s="93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2.75" customHeight="1" x14ac:dyDescent="0.2">
      <c r="A507" s="301"/>
      <c r="B507" s="37"/>
      <c r="C507" s="37"/>
      <c r="D507" s="93"/>
      <c r="E507" s="93"/>
      <c r="F507" s="93"/>
      <c r="G507" s="93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2.75" customHeight="1" x14ac:dyDescent="0.2">
      <c r="A508" s="301"/>
      <c r="B508" s="37"/>
      <c r="C508" s="37"/>
      <c r="D508" s="93"/>
      <c r="E508" s="93"/>
      <c r="F508" s="93"/>
      <c r="G508" s="93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2.75" customHeight="1" x14ac:dyDescent="0.2">
      <c r="A509" s="301"/>
      <c r="B509" s="37"/>
      <c r="C509" s="37"/>
      <c r="D509" s="93"/>
      <c r="E509" s="93"/>
      <c r="F509" s="93"/>
      <c r="G509" s="93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2.75" customHeight="1" x14ac:dyDescent="0.2">
      <c r="A510" s="301"/>
      <c r="B510" s="37"/>
      <c r="C510" s="37"/>
      <c r="D510" s="93"/>
      <c r="E510" s="93"/>
      <c r="F510" s="93"/>
      <c r="G510" s="93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2.75" customHeight="1" x14ac:dyDescent="0.2">
      <c r="A511" s="301"/>
      <c r="B511" s="37"/>
      <c r="C511" s="37"/>
      <c r="D511" s="93"/>
      <c r="E511" s="93"/>
      <c r="F511" s="93"/>
      <c r="G511" s="93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2.75" customHeight="1" x14ac:dyDescent="0.2">
      <c r="A512" s="301"/>
      <c r="B512" s="37"/>
      <c r="C512" s="37"/>
      <c r="D512" s="93"/>
      <c r="E512" s="93"/>
      <c r="F512" s="93"/>
      <c r="G512" s="93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2.75" customHeight="1" x14ac:dyDescent="0.2">
      <c r="A513" s="301"/>
      <c r="B513" s="37"/>
      <c r="C513" s="37"/>
      <c r="D513" s="93"/>
      <c r="E513" s="93"/>
      <c r="F513" s="93"/>
      <c r="G513" s="93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2.75" customHeight="1" x14ac:dyDescent="0.2">
      <c r="A514" s="301"/>
      <c r="B514" s="37"/>
      <c r="C514" s="37"/>
      <c r="D514" s="93"/>
      <c r="E514" s="93"/>
      <c r="F514" s="93"/>
      <c r="G514" s="93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2.75" customHeight="1" x14ac:dyDescent="0.2">
      <c r="A515" s="301"/>
      <c r="B515" s="37"/>
      <c r="C515" s="37"/>
      <c r="D515" s="93"/>
      <c r="E515" s="93"/>
      <c r="F515" s="93"/>
      <c r="G515" s="93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2.75" customHeight="1" x14ac:dyDescent="0.2">
      <c r="A516" s="301"/>
      <c r="B516" s="37"/>
      <c r="C516" s="37"/>
      <c r="D516" s="93"/>
      <c r="E516" s="93"/>
      <c r="F516" s="93"/>
      <c r="G516" s="93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2.75" customHeight="1" x14ac:dyDescent="0.2">
      <c r="A517" s="301"/>
      <c r="B517" s="37"/>
      <c r="C517" s="37"/>
      <c r="D517" s="93"/>
      <c r="E517" s="93"/>
      <c r="F517" s="93"/>
      <c r="G517" s="93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2.75" customHeight="1" x14ac:dyDescent="0.2">
      <c r="A518" s="301"/>
      <c r="B518" s="37"/>
      <c r="C518" s="37"/>
      <c r="D518" s="93"/>
      <c r="E518" s="93"/>
      <c r="F518" s="93"/>
      <c r="G518" s="93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2.75" customHeight="1" x14ac:dyDescent="0.2">
      <c r="A519" s="301"/>
      <c r="B519" s="37"/>
      <c r="C519" s="37"/>
      <c r="D519" s="93"/>
      <c r="E519" s="93"/>
      <c r="F519" s="93"/>
      <c r="G519" s="93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2.75" customHeight="1" x14ac:dyDescent="0.2">
      <c r="A520" s="301"/>
      <c r="B520" s="37"/>
      <c r="C520" s="37"/>
      <c r="D520" s="93"/>
      <c r="E520" s="93"/>
      <c r="F520" s="93"/>
      <c r="G520" s="93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2.75" customHeight="1" x14ac:dyDescent="0.2">
      <c r="A521" s="301"/>
      <c r="B521" s="37"/>
      <c r="C521" s="37"/>
      <c r="D521" s="93"/>
      <c r="E521" s="93"/>
      <c r="F521" s="93"/>
      <c r="G521" s="93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2.75" customHeight="1" x14ac:dyDescent="0.2">
      <c r="A522" s="301"/>
      <c r="B522" s="37"/>
      <c r="C522" s="37"/>
      <c r="D522" s="93"/>
      <c r="E522" s="93"/>
      <c r="F522" s="93"/>
      <c r="G522" s="93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2.75" customHeight="1" x14ac:dyDescent="0.2">
      <c r="A523" s="301"/>
      <c r="B523" s="37"/>
      <c r="C523" s="37"/>
      <c r="D523" s="93"/>
      <c r="E523" s="93"/>
      <c r="F523" s="93"/>
      <c r="G523" s="93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2.75" customHeight="1" x14ac:dyDescent="0.2">
      <c r="A524" s="301"/>
      <c r="B524" s="37"/>
      <c r="C524" s="37"/>
      <c r="D524" s="93"/>
      <c r="E524" s="93"/>
      <c r="F524" s="93"/>
      <c r="G524" s="93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2.75" customHeight="1" x14ac:dyDescent="0.2">
      <c r="A525" s="301"/>
      <c r="B525" s="37"/>
      <c r="C525" s="37"/>
      <c r="D525" s="93"/>
      <c r="E525" s="93"/>
      <c r="F525" s="93"/>
      <c r="G525" s="93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2.75" customHeight="1" x14ac:dyDescent="0.2">
      <c r="A526" s="301"/>
      <c r="B526" s="37"/>
      <c r="C526" s="37"/>
      <c r="D526" s="93"/>
      <c r="E526" s="93"/>
      <c r="F526" s="93"/>
      <c r="G526" s="93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2.75" customHeight="1" x14ac:dyDescent="0.2">
      <c r="A527" s="301"/>
      <c r="B527" s="37"/>
      <c r="C527" s="37"/>
      <c r="D527" s="93"/>
      <c r="E527" s="93"/>
      <c r="F527" s="93"/>
      <c r="G527" s="93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2.75" customHeight="1" x14ac:dyDescent="0.2">
      <c r="A528" s="301"/>
      <c r="B528" s="37"/>
      <c r="C528" s="37"/>
      <c r="D528" s="93"/>
      <c r="E528" s="93"/>
      <c r="F528" s="93"/>
      <c r="G528" s="93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2.75" customHeight="1" x14ac:dyDescent="0.2">
      <c r="A529" s="301"/>
      <c r="B529" s="37"/>
      <c r="C529" s="37"/>
      <c r="D529" s="93"/>
      <c r="E529" s="93"/>
      <c r="F529" s="93"/>
      <c r="G529" s="93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2.75" customHeight="1" x14ac:dyDescent="0.2">
      <c r="A530" s="301"/>
      <c r="B530" s="37"/>
      <c r="C530" s="37"/>
      <c r="D530" s="93"/>
      <c r="E530" s="93"/>
      <c r="F530" s="93"/>
      <c r="G530" s="93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2.75" customHeight="1" x14ac:dyDescent="0.2">
      <c r="A531" s="301"/>
      <c r="B531" s="37"/>
      <c r="C531" s="37"/>
      <c r="D531" s="93"/>
      <c r="E531" s="93"/>
      <c r="F531" s="93"/>
      <c r="G531" s="93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2.75" customHeight="1" x14ac:dyDescent="0.2">
      <c r="A532" s="301"/>
      <c r="B532" s="37"/>
      <c r="C532" s="37"/>
      <c r="D532" s="93"/>
      <c r="E532" s="93"/>
      <c r="F532" s="93"/>
      <c r="G532" s="93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2.75" customHeight="1" x14ac:dyDescent="0.2">
      <c r="A533" s="301"/>
      <c r="B533" s="37"/>
      <c r="C533" s="37"/>
      <c r="D533" s="93"/>
      <c r="E533" s="93"/>
      <c r="F533" s="93"/>
      <c r="G533" s="93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2.75" customHeight="1" x14ac:dyDescent="0.2">
      <c r="A534" s="301"/>
      <c r="B534" s="37"/>
      <c r="C534" s="37"/>
      <c r="D534" s="93"/>
      <c r="E534" s="93"/>
      <c r="F534" s="93"/>
      <c r="G534" s="93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2.75" customHeight="1" x14ac:dyDescent="0.2">
      <c r="A535" s="301"/>
      <c r="B535" s="37"/>
      <c r="C535" s="37"/>
      <c r="D535" s="93"/>
      <c r="E535" s="93"/>
      <c r="F535" s="93"/>
      <c r="G535" s="93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2.75" customHeight="1" x14ac:dyDescent="0.2">
      <c r="A536" s="301"/>
      <c r="B536" s="37"/>
      <c r="C536" s="37"/>
      <c r="D536" s="93"/>
      <c r="E536" s="93"/>
      <c r="F536" s="93"/>
      <c r="G536" s="93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2.75" customHeight="1" x14ac:dyDescent="0.2">
      <c r="A537" s="301"/>
      <c r="B537" s="37"/>
      <c r="C537" s="37"/>
      <c r="D537" s="93"/>
      <c r="E537" s="93"/>
      <c r="F537" s="93"/>
      <c r="G537" s="93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2.75" customHeight="1" x14ac:dyDescent="0.2">
      <c r="A538" s="301"/>
      <c r="B538" s="37"/>
      <c r="C538" s="37"/>
      <c r="D538" s="93"/>
      <c r="E538" s="93"/>
      <c r="F538" s="93"/>
      <c r="G538" s="93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2.75" customHeight="1" x14ac:dyDescent="0.2">
      <c r="A539" s="301"/>
      <c r="B539" s="37"/>
      <c r="C539" s="37"/>
      <c r="D539" s="93"/>
      <c r="E539" s="93"/>
      <c r="F539" s="93"/>
      <c r="G539" s="93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2.75" customHeight="1" x14ac:dyDescent="0.2">
      <c r="A540" s="301"/>
      <c r="B540" s="37"/>
      <c r="C540" s="37"/>
      <c r="D540" s="93"/>
      <c r="E540" s="93"/>
      <c r="F540" s="93"/>
      <c r="G540" s="93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2.75" customHeight="1" x14ac:dyDescent="0.2">
      <c r="A541" s="301"/>
      <c r="B541" s="37"/>
      <c r="C541" s="37"/>
      <c r="D541" s="93"/>
      <c r="E541" s="93"/>
      <c r="F541" s="93"/>
      <c r="G541" s="93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2.75" customHeight="1" x14ac:dyDescent="0.2">
      <c r="A542" s="301"/>
      <c r="B542" s="37"/>
      <c r="C542" s="37"/>
      <c r="D542" s="93"/>
      <c r="E542" s="93"/>
      <c r="F542" s="93"/>
      <c r="G542" s="93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2.75" customHeight="1" x14ac:dyDescent="0.2">
      <c r="A543" s="301"/>
      <c r="B543" s="37"/>
      <c r="C543" s="37"/>
      <c r="D543" s="93"/>
      <c r="E543" s="93"/>
      <c r="F543" s="93"/>
      <c r="G543" s="93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2.75" customHeight="1" x14ac:dyDescent="0.2">
      <c r="A544" s="301"/>
      <c r="B544" s="37"/>
      <c r="C544" s="37"/>
      <c r="D544" s="93"/>
      <c r="E544" s="93"/>
      <c r="F544" s="93"/>
      <c r="G544" s="93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2.75" customHeight="1" x14ac:dyDescent="0.2">
      <c r="A545" s="301"/>
      <c r="B545" s="37"/>
      <c r="C545" s="37"/>
      <c r="D545" s="93"/>
      <c r="E545" s="93"/>
      <c r="F545" s="93"/>
      <c r="G545" s="93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2.75" customHeight="1" x14ac:dyDescent="0.2">
      <c r="A546" s="301"/>
      <c r="B546" s="37"/>
      <c r="C546" s="37"/>
      <c r="D546" s="93"/>
      <c r="E546" s="93"/>
      <c r="F546" s="93"/>
      <c r="G546" s="93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2.75" customHeight="1" x14ac:dyDescent="0.2">
      <c r="A547" s="301"/>
      <c r="B547" s="37"/>
      <c r="C547" s="37"/>
      <c r="D547" s="93"/>
      <c r="E547" s="93"/>
      <c r="F547" s="93"/>
      <c r="G547" s="93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2.75" customHeight="1" x14ac:dyDescent="0.2">
      <c r="A548" s="301"/>
      <c r="B548" s="37"/>
      <c r="C548" s="37"/>
      <c r="D548" s="93"/>
      <c r="E548" s="93"/>
      <c r="F548" s="93"/>
      <c r="G548" s="93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2.75" customHeight="1" x14ac:dyDescent="0.2">
      <c r="A549" s="301"/>
      <c r="B549" s="37"/>
      <c r="C549" s="37"/>
      <c r="D549" s="93"/>
      <c r="E549" s="93"/>
      <c r="F549" s="93"/>
      <c r="G549" s="93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2.75" customHeight="1" x14ac:dyDescent="0.2">
      <c r="A550" s="301"/>
      <c r="B550" s="37"/>
      <c r="C550" s="37"/>
      <c r="D550" s="93"/>
      <c r="E550" s="93"/>
      <c r="F550" s="93"/>
      <c r="G550" s="93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2.75" customHeight="1" x14ac:dyDescent="0.2">
      <c r="A551" s="301"/>
      <c r="B551" s="37"/>
      <c r="C551" s="37"/>
      <c r="D551" s="93"/>
      <c r="E551" s="93"/>
      <c r="F551" s="93"/>
      <c r="G551" s="93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2.75" customHeight="1" x14ac:dyDescent="0.2">
      <c r="A552" s="301"/>
      <c r="B552" s="37"/>
      <c r="C552" s="37"/>
      <c r="D552" s="93"/>
      <c r="E552" s="93"/>
      <c r="F552" s="93"/>
      <c r="G552" s="93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2.75" customHeight="1" x14ac:dyDescent="0.2">
      <c r="A553" s="301"/>
      <c r="B553" s="37"/>
      <c r="C553" s="37"/>
      <c r="D553" s="93"/>
      <c r="E553" s="93"/>
      <c r="F553" s="93"/>
      <c r="G553" s="93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2.75" customHeight="1" x14ac:dyDescent="0.2">
      <c r="A554" s="301"/>
      <c r="B554" s="37"/>
      <c r="C554" s="37"/>
      <c r="D554" s="93"/>
      <c r="E554" s="93"/>
      <c r="F554" s="93"/>
      <c r="G554" s="93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2.75" customHeight="1" x14ac:dyDescent="0.2">
      <c r="A555" s="301"/>
      <c r="B555" s="37"/>
      <c r="C555" s="37"/>
      <c r="D555" s="93"/>
      <c r="E555" s="93"/>
      <c r="F555" s="93"/>
      <c r="G555" s="93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2.75" customHeight="1" x14ac:dyDescent="0.2">
      <c r="A556" s="301"/>
      <c r="B556" s="37"/>
      <c r="C556" s="37"/>
      <c r="D556" s="93"/>
      <c r="E556" s="93"/>
      <c r="F556" s="93"/>
      <c r="G556" s="93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2.75" customHeight="1" x14ac:dyDescent="0.2">
      <c r="A557" s="301"/>
      <c r="B557" s="37"/>
      <c r="C557" s="37"/>
      <c r="D557" s="93"/>
      <c r="E557" s="93"/>
      <c r="F557" s="93"/>
      <c r="G557" s="93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2.75" customHeight="1" x14ac:dyDescent="0.2">
      <c r="A558" s="301"/>
      <c r="B558" s="37"/>
      <c r="C558" s="37"/>
      <c r="D558" s="93"/>
      <c r="E558" s="93"/>
      <c r="F558" s="93"/>
      <c r="G558" s="93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2.75" customHeight="1" x14ac:dyDescent="0.2">
      <c r="A559" s="301"/>
      <c r="B559" s="37"/>
      <c r="C559" s="37"/>
      <c r="D559" s="93"/>
      <c r="E559" s="93"/>
      <c r="F559" s="93"/>
      <c r="G559" s="93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2.75" customHeight="1" x14ac:dyDescent="0.2">
      <c r="A560" s="301"/>
      <c r="B560" s="37"/>
      <c r="C560" s="37"/>
      <c r="D560" s="93"/>
      <c r="E560" s="93"/>
      <c r="F560" s="93"/>
      <c r="G560" s="93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2.75" customHeight="1" x14ac:dyDescent="0.2">
      <c r="A561" s="301"/>
      <c r="B561" s="37"/>
      <c r="C561" s="37"/>
      <c r="D561" s="93"/>
      <c r="E561" s="93"/>
      <c r="F561" s="93"/>
      <c r="G561" s="93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2.75" customHeight="1" x14ac:dyDescent="0.2">
      <c r="A562" s="301"/>
      <c r="B562" s="37"/>
      <c r="C562" s="37"/>
      <c r="D562" s="93"/>
      <c r="E562" s="93"/>
      <c r="F562" s="93"/>
      <c r="G562" s="93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2.75" customHeight="1" x14ac:dyDescent="0.2">
      <c r="A563" s="301"/>
      <c r="B563" s="37"/>
      <c r="C563" s="37"/>
      <c r="D563" s="93"/>
      <c r="E563" s="93"/>
      <c r="F563" s="93"/>
      <c r="G563" s="93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2.75" customHeight="1" x14ac:dyDescent="0.2">
      <c r="A564" s="301"/>
      <c r="B564" s="37"/>
      <c r="C564" s="37"/>
      <c r="D564" s="93"/>
      <c r="E564" s="93"/>
      <c r="F564" s="93"/>
      <c r="G564" s="93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2.75" customHeight="1" x14ac:dyDescent="0.2">
      <c r="A565" s="301"/>
      <c r="B565" s="37"/>
      <c r="C565" s="37"/>
      <c r="D565" s="93"/>
      <c r="E565" s="93"/>
      <c r="F565" s="93"/>
      <c r="G565" s="93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2.75" customHeight="1" x14ac:dyDescent="0.2">
      <c r="A566" s="301"/>
      <c r="B566" s="37"/>
      <c r="C566" s="37"/>
      <c r="D566" s="93"/>
      <c r="E566" s="93"/>
      <c r="F566" s="93"/>
      <c r="G566" s="93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2.75" customHeight="1" x14ac:dyDescent="0.2">
      <c r="A567" s="301"/>
      <c r="B567" s="37"/>
      <c r="C567" s="37"/>
      <c r="D567" s="93"/>
      <c r="E567" s="93"/>
      <c r="F567" s="93"/>
      <c r="G567" s="93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2.75" customHeight="1" x14ac:dyDescent="0.2">
      <c r="A568" s="301"/>
      <c r="B568" s="37"/>
      <c r="C568" s="37"/>
      <c r="D568" s="93"/>
      <c r="E568" s="93"/>
      <c r="F568" s="93"/>
      <c r="G568" s="93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2.75" customHeight="1" x14ac:dyDescent="0.2">
      <c r="A569" s="301"/>
      <c r="B569" s="37"/>
      <c r="C569" s="37"/>
      <c r="D569" s="93"/>
      <c r="E569" s="93"/>
      <c r="F569" s="93"/>
      <c r="G569" s="93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2.75" customHeight="1" x14ac:dyDescent="0.2">
      <c r="A570" s="301"/>
      <c r="B570" s="37"/>
      <c r="C570" s="37"/>
      <c r="D570" s="93"/>
      <c r="E570" s="93"/>
      <c r="F570" s="93"/>
      <c r="G570" s="93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2.75" customHeight="1" x14ac:dyDescent="0.2">
      <c r="A571" s="301"/>
      <c r="B571" s="37"/>
      <c r="C571" s="37"/>
      <c r="D571" s="93"/>
      <c r="E571" s="93"/>
      <c r="F571" s="93"/>
      <c r="G571" s="93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2.75" customHeight="1" x14ac:dyDescent="0.2">
      <c r="A572" s="301"/>
      <c r="B572" s="37"/>
      <c r="C572" s="37"/>
      <c r="D572" s="93"/>
      <c r="E572" s="93"/>
      <c r="F572" s="93"/>
      <c r="G572" s="93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2.75" customHeight="1" x14ac:dyDescent="0.2">
      <c r="A573" s="301"/>
      <c r="B573" s="37"/>
      <c r="C573" s="37"/>
      <c r="D573" s="93"/>
      <c r="E573" s="93"/>
      <c r="F573" s="93"/>
      <c r="G573" s="93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2.75" customHeight="1" x14ac:dyDescent="0.2">
      <c r="A574" s="301"/>
      <c r="B574" s="37"/>
      <c r="C574" s="37"/>
      <c r="D574" s="93"/>
      <c r="E574" s="93"/>
      <c r="F574" s="93"/>
      <c r="G574" s="93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2.75" customHeight="1" x14ac:dyDescent="0.2">
      <c r="A575" s="301"/>
      <c r="B575" s="37"/>
      <c r="C575" s="37"/>
      <c r="D575" s="93"/>
      <c r="E575" s="93"/>
      <c r="F575" s="93"/>
      <c r="G575" s="93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2.75" customHeight="1" x14ac:dyDescent="0.2">
      <c r="A576" s="301"/>
      <c r="B576" s="37"/>
      <c r="C576" s="37"/>
      <c r="D576" s="93"/>
      <c r="E576" s="93"/>
      <c r="F576" s="93"/>
      <c r="G576" s="93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2.75" customHeight="1" x14ac:dyDescent="0.2">
      <c r="A577" s="301"/>
      <c r="B577" s="37"/>
      <c r="C577" s="37"/>
      <c r="D577" s="93"/>
      <c r="E577" s="93"/>
      <c r="F577" s="93"/>
      <c r="G577" s="93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2.75" customHeight="1" x14ac:dyDescent="0.2">
      <c r="A578" s="301"/>
      <c r="B578" s="37"/>
      <c r="C578" s="37"/>
      <c r="D578" s="93"/>
      <c r="E578" s="93"/>
      <c r="F578" s="93"/>
      <c r="G578" s="93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2.75" customHeight="1" x14ac:dyDescent="0.2">
      <c r="A579" s="301"/>
      <c r="B579" s="37"/>
      <c r="C579" s="37"/>
      <c r="D579" s="93"/>
      <c r="E579" s="93"/>
      <c r="F579" s="93"/>
      <c r="G579" s="93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2.75" customHeight="1" x14ac:dyDescent="0.2">
      <c r="A580" s="301"/>
      <c r="B580" s="37"/>
      <c r="C580" s="37"/>
      <c r="D580" s="93"/>
      <c r="E580" s="93"/>
      <c r="F580" s="93"/>
      <c r="G580" s="93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2.75" customHeight="1" x14ac:dyDescent="0.2">
      <c r="A581" s="301"/>
      <c r="B581" s="37"/>
      <c r="C581" s="37"/>
      <c r="D581" s="93"/>
      <c r="E581" s="93"/>
      <c r="F581" s="93"/>
      <c r="G581" s="93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2.75" customHeight="1" x14ac:dyDescent="0.2">
      <c r="A582" s="301"/>
      <c r="B582" s="37"/>
      <c r="C582" s="37"/>
      <c r="D582" s="93"/>
      <c r="E582" s="93"/>
      <c r="F582" s="93"/>
      <c r="G582" s="93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2.75" customHeight="1" x14ac:dyDescent="0.2">
      <c r="A583" s="301"/>
      <c r="B583" s="37"/>
      <c r="C583" s="37"/>
      <c r="D583" s="93"/>
      <c r="E583" s="93"/>
      <c r="F583" s="93"/>
      <c r="G583" s="93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2.75" customHeight="1" x14ac:dyDescent="0.2">
      <c r="A584" s="301"/>
      <c r="B584" s="37"/>
      <c r="C584" s="37"/>
      <c r="D584" s="93"/>
      <c r="E584" s="93"/>
      <c r="F584" s="93"/>
      <c r="G584" s="93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2.75" customHeight="1" x14ac:dyDescent="0.2">
      <c r="A585" s="301"/>
      <c r="B585" s="37"/>
      <c r="C585" s="37"/>
      <c r="D585" s="93"/>
      <c r="E585" s="93"/>
      <c r="F585" s="93"/>
      <c r="G585" s="93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2.75" customHeight="1" x14ac:dyDescent="0.2">
      <c r="A586" s="301"/>
      <c r="B586" s="37"/>
      <c r="C586" s="37"/>
      <c r="D586" s="93"/>
      <c r="E586" s="93"/>
      <c r="F586" s="93"/>
      <c r="G586" s="93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2.75" customHeight="1" x14ac:dyDescent="0.2">
      <c r="A587" s="301"/>
      <c r="B587" s="37"/>
      <c r="C587" s="37"/>
      <c r="D587" s="93"/>
      <c r="E587" s="93"/>
      <c r="F587" s="93"/>
      <c r="G587" s="93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2.75" customHeight="1" x14ac:dyDescent="0.2">
      <c r="A588" s="301"/>
      <c r="B588" s="37"/>
      <c r="C588" s="37"/>
      <c r="D588" s="93"/>
      <c r="E588" s="93"/>
      <c r="F588" s="93"/>
      <c r="G588" s="93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2.75" customHeight="1" x14ac:dyDescent="0.2">
      <c r="A589" s="301"/>
      <c r="B589" s="37"/>
      <c r="C589" s="37"/>
      <c r="D589" s="93"/>
      <c r="E589" s="93"/>
      <c r="F589" s="93"/>
      <c r="G589" s="93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2.75" customHeight="1" x14ac:dyDescent="0.2">
      <c r="A590" s="301"/>
      <c r="B590" s="37"/>
      <c r="C590" s="37"/>
      <c r="D590" s="93"/>
      <c r="E590" s="93"/>
      <c r="F590" s="93"/>
      <c r="G590" s="93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2.75" customHeight="1" x14ac:dyDescent="0.2">
      <c r="A591" s="301"/>
      <c r="B591" s="37"/>
      <c r="C591" s="37"/>
      <c r="D591" s="93"/>
      <c r="E591" s="93"/>
      <c r="F591" s="93"/>
      <c r="G591" s="93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2.75" customHeight="1" x14ac:dyDescent="0.2">
      <c r="A592" s="301"/>
      <c r="B592" s="37"/>
      <c r="C592" s="37"/>
      <c r="D592" s="93"/>
      <c r="E592" s="93"/>
      <c r="F592" s="93"/>
      <c r="G592" s="93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2.75" customHeight="1" x14ac:dyDescent="0.2">
      <c r="A593" s="301"/>
      <c r="B593" s="37"/>
      <c r="C593" s="37"/>
      <c r="D593" s="93"/>
      <c r="E593" s="93"/>
      <c r="F593" s="93"/>
      <c r="G593" s="93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2.75" customHeight="1" x14ac:dyDescent="0.2">
      <c r="A594" s="301"/>
      <c r="B594" s="37"/>
      <c r="C594" s="37"/>
      <c r="D594" s="93"/>
      <c r="E594" s="93"/>
      <c r="F594" s="93"/>
      <c r="G594" s="93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2.75" customHeight="1" x14ac:dyDescent="0.2">
      <c r="A595" s="301"/>
      <c r="B595" s="37"/>
      <c r="C595" s="37"/>
      <c r="D595" s="93"/>
      <c r="E595" s="93"/>
      <c r="F595" s="93"/>
      <c r="G595" s="93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2.75" customHeight="1" x14ac:dyDescent="0.2">
      <c r="A596" s="301"/>
      <c r="B596" s="37"/>
      <c r="C596" s="37"/>
      <c r="D596" s="93"/>
      <c r="E596" s="93"/>
      <c r="F596" s="93"/>
      <c r="G596" s="93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2.75" customHeight="1" x14ac:dyDescent="0.2">
      <c r="A597" s="301"/>
      <c r="B597" s="37"/>
      <c r="C597" s="37"/>
      <c r="D597" s="93"/>
      <c r="E597" s="93"/>
      <c r="F597" s="93"/>
      <c r="G597" s="93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2.75" customHeight="1" x14ac:dyDescent="0.2">
      <c r="A598" s="301"/>
      <c r="B598" s="37"/>
      <c r="C598" s="37"/>
      <c r="D598" s="93"/>
      <c r="E598" s="93"/>
      <c r="F598" s="93"/>
      <c r="G598" s="93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2.75" customHeight="1" x14ac:dyDescent="0.2">
      <c r="A599" s="301"/>
      <c r="B599" s="37"/>
      <c r="C599" s="37"/>
      <c r="D599" s="93"/>
      <c r="E599" s="93"/>
      <c r="F599" s="93"/>
      <c r="G599" s="93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2.75" customHeight="1" x14ac:dyDescent="0.2">
      <c r="A600" s="301"/>
      <c r="B600" s="37"/>
      <c r="C600" s="37"/>
      <c r="D600" s="93"/>
      <c r="E600" s="93"/>
      <c r="F600" s="93"/>
      <c r="G600" s="93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2.75" customHeight="1" x14ac:dyDescent="0.2">
      <c r="A601" s="301"/>
      <c r="B601" s="37"/>
      <c r="C601" s="37"/>
      <c r="D601" s="93"/>
      <c r="E601" s="93"/>
      <c r="F601" s="93"/>
      <c r="G601" s="93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2.75" customHeight="1" x14ac:dyDescent="0.2">
      <c r="A602" s="301"/>
      <c r="B602" s="37"/>
      <c r="C602" s="37"/>
      <c r="D602" s="93"/>
      <c r="E602" s="93"/>
      <c r="F602" s="93"/>
      <c r="G602" s="93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2.75" customHeight="1" x14ac:dyDescent="0.2">
      <c r="A603" s="301"/>
      <c r="B603" s="37"/>
      <c r="C603" s="37"/>
      <c r="D603" s="93"/>
      <c r="E603" s="93"/>
      <c r="F603" s="93"/>
      <c r="G603" s="93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2.75" customHeight="1" x14ac:dyDescent="0.2">
      <c r="A604" s="301"/>
      <c r="B604" s="37"/>
      <c r="C604" s="37"/>
      <c r="D604" s="93"/>
      <c r="E604" s="93"/>
      <c r="F604" s="93"/>
      <c r="G604" s="93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2.75" customHeight="1" x14ac:dyDescent="0.2">
      <c r="A605" s="301"/>
      <c r="B605" s="37"/>
      <c r="C605" s="37"/>
      <c r="D605" s="93"/>
      <c r="E605" s="93"/>
      <c r="F605" s="93"/>
      <c r="G605" s="93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2.75" customHeight="1" x14ac:dyDescent="0.2">
      <c r="A606" s="301"/>
      <c r="B606" s="37"/>
      <c r="C606" s="37"/>
      <c r="D606" s="93"/>
      <c r="E606" s="93"/>
      <c r="F606" s="93"/>
      <c r="G606" s="93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2.75" customHeight="1" x14ac:dyDescent="0.2">
      <c r="A607" s="301"/>
      <c r="B607" s="37"/>
      <c r="C607" s="37"/>
      <c r="D607" s="93"/>
      <c r="E607" s="93"/>
      <c r="F607" s="93"/>
      <c r="G607" s="93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2.75" customHeight="1" x14ac:dyDescent="0.2">
      <c r="A608" s="301"/>
      <c r="B608" s="37"/>
      <c r="C608" s="37"/>
      <c r="D608" s="93"/>
      <c r="E608" s="93"/>
      <c r="F608" s="93"/>
      <c r="G608" s="93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2.75" customHeight="1" x14ac:dyDescent="0.2">
      <c r="A609" s="301"/>
      <c r="B609" s="37"/>
      <c r="C609" s="37"/>
      <c r="D609" s="93"/>
      <c r="E609" s="93"/>
      <c r="F609" s="93"/>
      <c r="G609" s="93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2.75" customHeight="1" x14ac:dyDescent="0.2">
      <c r="A610" s="301"/>
      <c r="B610" s="37"/>
      <c r="C610" s="37"/>
      <c r="D610" s="93"/>
      <c r="E610" s="93"/>
      <c r="F610" s="93"/>
      <c r="G610" s="93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2.75" customHeight="1" x14ac:dyDescent="0.2">
      <c r="A611" s="301"/>
      <c r="B611" s="37"/>
      <c r="C611" s="37"/>
      <c r="D611" s="93"/>
      <c r="E611" s="93"/>
      <c r="F611" s="93"/>
      <c r="G611" s="93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2.75" customHeight="1" x14ac:dyDescent="0.2">
      <c r="A612" s="301"/>
      <c r="B612" s="37"/>
      <c r="C612" s="37"/>
      <c r="D612" s="93"/>
      <c r="E612" s="93"/>
      <c r="F612" s="93"/>
      <c r="G612" s="93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2.75" customHeight="1" x14ac:dyDescent="0.2">
      <c r="A613" s="301"/>
      <c r="B613" s="37"/>
      <c r="C613" s="37"/>
      <c r="D613" s="93"/>
      <c r="E613" s="93"/>
      <c r="F613" s="93"/>
      <c r="G613" s="93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2.75" customHeight="1" x14ac:dyDescent="0.2">
      <c r="A614" s="301"/>
      <c r="B614" s="37"/>
      <c r="C614" s="37"/>
      <c r="D614" s="93"/>
      <c r="E614" s="93"/>
      <c r="F614" s="93"/>
      <c r="G614" s="93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2.75" customHeight="1" x14ac:dyDescent="0.2">
      <c r="A615" s="301"/>
      <c r="B615" s="37"/>
      <c r="C615" s="37"/>
      <c r="D615" s="93"/>
      <c r="E615" s="93"/>
      <c r="F615" s="93"/>
      <c r="G615" s="93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2.75" customHeight="1" x14ac:dyDescent="0.2">
      <c r="A616" s="301"/>
      <c r="B616" s="37"/>
      <c r="C616" s="37"/>
      <c r="D616" s="93"/>
      <c r="E616" s="93"/>
      <c r="F616" s="93"/>
      <c r="G616" s="93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2.75" customHeight="1" x14ac:dyDescent="0.2">
      <c r="A617" s="301"/>
      <c r="B617" s="37"/>
      <c r="C617" s="37"/>
      <c r="D617" s="93"/>
      <c r="E617" s="93"/>
      <c r="F617" s="93"/>
      <c r="G617" s="93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2.75" customHeight="1" x14ac:dyDescent="0.2">
      <c r="A618" s="301"/>
      <c r="B618" s="37"/>
      <c r="C618" s="37"/>
      <c r="D618" s="93"/>
      <c r="E618" s="93"/>
      <c r="F618" s="93"/>
      <c r="G618" s="93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2.75" customHeight="1" x14ac:dyDescent="0.2">
      <c r="A619" s="301"/>
      <c r="B619" s="37"/>
      <c r="C619" s="37"/>
      <c r="D619" s="93"/>
      <c r="E619" s="93"/>
      <c r="F619" s="93"/>
      <c r="G619" s="93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2.75" customHeight="1" x14ac:dyDescent="0.2">
      <c r="A620" s="301"/>
      <c r="B620" s="37"/>
      <c r="C620" s="37"/>
      <c r="D620" s="93"/>
      <c r="E620" s="93"/>
      <c r="F620" s="93"/>
      <c r="G620" s="93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2.75" customHeight="1" x14ac:dyDescent="0.2">
      <c r="A621" s="301"/>
      <c r="B621" s="37"/>
      <c r="C621" s="37"/>
      <c r="D621" s="93"/>
      <c r="E621" s="93"/>
      <c r="F621" s="93"/>
      <c r="G621" s="93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2.75" customHeight="1" x14ac:dyDescent="0.2">
      <c r="A622" s="301"/>
      <c r="B622" s="37"/>
      <c r="C622" s="37"/>
      <c r="D622" s="93"/>
      <c r="E622" s="93"/>
      <c r="F622" s="93"/>
      <c r="G622" s="93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2.75" customHeight="1" x14ac:dyDescent="0.2">
      <c r="A623" s="301"/>
      <c r="B623" s="37"/>
      <c r="C623" s="37"/>
      <c r="D623" s="93"/>
      <c r="E623" s="93"/>
      <c r="F623" s="93"/>
      <c r="G623" s="93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2.75" customHeight="1" x14ac:dyDescent="0.2">
      <c r="A624" s="301"/>
      <c r="B624" s="37"/>
      <c r="C624" s="37"/>
      <c r="D624" s="93"/>
      <c r="E624" s="93"/>
      <c r="F624" s="93"/>
      <c r="G624" s="93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2.75" customHeight="1" x14ac:dyDescent="0.2">
      <c r="A625" s="301"/>
      <c r="B625" s="37"/>
      <c r="C625" s="37"/>
      <c r="D625" s="93"/>
      <c r="E625" s="93"/>
      <c r="F625" s="93"/>
      <c r="G625" s="93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2.75" customHeight="1" x14ac:dyDescent="0.2">
      <c r="A626" s="301"/>
      <c r="B626" s="37"/>
      <c r="C626" s="37"/>
      <c r="D626" s="93"/>
      <c r="E626" s="93"/>
      <c r="F626" s="93"/>
      <c r="G626" s="93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2.75" customHeight="1" x14ac:dyDescent="0.2">
      <c r="A627" s="301"/>
      <c r="B627" s="37"/>
      <c r="C627" s="37"/>
      <c r="D627" s="93"/>
      <c r="E627" s="93"/>
      <c r="F627" s="93"/>
      <c r="G627" s="93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2.75" customHeight="1" x14ac:dyDescent="0.2">
      <c r="A628" s="301"/>
      <c r="B628" s="37"/>
      <c r="C628" s="37"/>
      <c r="D628" s="93"/>
      <c r="E628" s="93"/>
      <c r="F628" s="93"/>
      <c r="G628" s="93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2.75" customHeight="1" x14ac:dyDescent="0.2">
      <c r="A629" s="301"/>
      <c r="B629" s="37"/>
      <c r="C629" s="37"/>
      <c r="D629" s="93"/>
      <c r="E629" s="93"/>
      <c r="F629" s="93"/>
      <c r="G629" s="93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2.75" customHeight="1" x14ac:dyDescent="0.2">
      <c r="A630" s="301"/>
      <c r="B630" s="37"/>
      <c r="C630" s="37"/>
      <c r="D630" s="93"/>
      <c r="E630" s="93"/>
      <c r="F630" s="93"/>
      <c r="G630" s="93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2.75" customHeight="1" x14ac:dyDescent="0.2">
      <c r="A631" s="301"/>
      <c r="B631" s="37"/>
      <c r="C631" s="37"/>
      <c r="D631" s="93"/>
      <c r="E631" s="93"/>
      <c r="F631" s="93"/>
      <c r="G631" s="93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2.75" customHeight="1" x14ac:dyDescent="0.2">
      <c r="A632" s="301"/>
      <c r="B632" s="37"/>
      <c r="C632" s="37"/>
      <c r="D632" s="93"/>
      <c r="E632" s="93"/>
      <c r="F632" s="93"/>
      <c r="G632" s="93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2.75" customHeight="1" x14ac:dyDescent="0.2">
      <c r="A633" s="301"/>
      <c r="B633" s="37"/>
      <c r="C633" s="37"/>
      <c r="D633" s="93"/>
      <c r="E633" s="93"/>
      <c r="F633" s="93"/>
      <c r="G633" s="93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2.75" customHeight="1" x14ac:dyDescent="0.2">
      <c r="A634" s="301"/>
      <c r="B634" s="37"/>
      <c r="C634" s="37"/>
      <c r="D634" s="93"/>
      <c r="E634" s="93"/>
      <c r="F634" s="93"/>
      <c r="G634" s="93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2.75" customHeight="1" x14ac:dyDescent="0.2">
      <c r="A635" s="301"/>
      <c r="B635" s="37"/>
      <c r="C635" s="37"/>
      <c r="D635" s="93"/>
      <c r="E635" s="93"/>
      <c r="F635" s="93"/>
      <c r="G635" s="93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2.75" customHeight="1" x14ac:dyDescent="0.2">
      <c r="A636" s="301"/>
      <c r="B636" s="37"/>
      <c r="C636" s="37"/>
      <c r="D636" s="93"/>
      <c r="E636" s="93"/>
      <c r="F636" s="93"/>
      <c r="G636" s="93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2.75" customHeight="1" x14ac:dyDescent="0.2">
      <c r="A637" s="301"/>
      <c r="B637" s="37"/>
      <c r="C637" s="37"/>
      <c r="D637" s="93"/>
      <c r="E637" s="93"/>
      <c r="F637" s="93"/>
      <c r="G637" s="93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2.75" customHeight="1" x14ac:dyDescent="0.2">
      <c r="A638" s="301"/>
      <c r="B638" s="37"/>
      <c r="C638" s="37"/>
      <c r="D638" s="93"/>
      <c r="E638" s="93"/>
      <c r="F638" s="93"/>
      <c r="G638" s="93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2.75" customHeight="1" x14ac:dyDescent="0.2">
      <c r="A639" s="301"/>
      <c r="B639" s="37"/>
      <c r="C639" s="37"/>
      <c r="D639" s="93"/>
      <c r="E639" s="93"/>
      <c r="F639" s="93"/>
      <c r="G639" s="93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2.75" customHeight="1" x14ac:dyDescent="0.2">
      <c r="A640" s="301"/>
      <c r="B640" s="37"/>
      <c r="C640" s="37"/>
      <c r="D640" s="93"/>
      <c r="E640" s="93"/>
      <c r="F640" s="93"/>
      <c r="G640" s="93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2.75" customHeight="1" x14ac:dyDescent="0.2">
      <c r="A641" s="301"/>
      <c r="B641" s="37"/>
      <c r="C641" s="37"/>
      <c r="D641" s="93"/>
      <c r="E641" s="93"/>
      <c r="F641" s="93"/>
      <c r="G641" s="93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2.75" customHeight="1" x14ac:dyDescent="0.2">
      <c r="A642" s="301"/>
      <c r="B642" s="37"/>
      <c r="C642" s="37"/>
      <c r="D642" s="93"/>
      <c r="E642" s="93"/>
      <c r="F642" s="93"/>
      <c r="G642" s="93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2.75" customHeight="1" x14ac:dyDescent="0.2">
      <c r="A643" s="301"/>
      <c r="B643" s="37"/>
      <c r="C643" s="37"/>
      <c r="D643" s="93"/>
      <c r="E643" s="93"/>
      <c r="F643" s="93"/>
      <c r="G643" s="93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2.75" customHeight="1" x14ac:dyDescent="0.2">
      <c r="A644" s="301"/>
      <c r="B644" s="37"/>
      <c r="C644" s="37"/>
      <c r="D644" s="93"/>
      <c r="E644" s="93"/>
      <c r="F644" s="93"/>
      <c r="G644" s="93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2.75" customHeight="1" x14ac:dyDescent="0.2">
      <c r="A645" s="301"/>
      <c r="B645" s="37"/>
      <c r="C645" s="37"/>
      <c r="D645" s="93"/>
      <c r="E645" s="93"/>
      <c r="F645" s="93"/>
      <c r="G645" s="93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2.75" customHeight="1" x14ac:dyDescent="0.2">
      <c r="A646" s="301"/>
      <c r="B646" s="37"/>
      <c r="C646" s="37"/>
      <c r="D646" s="93"/>
      <c r="E646" s="93"/>
      <c r="F646" s="93"/>
      <c r="G646" s="93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2.75" customHeight="1" x14ac:dyDescent="0.2">
      <c r="A647" s="301"/>
      <c r="B647" s="37"/>
      <c r="C647" s="37"/>
      <c r="D647" s="93"/>
      <c r="E647" s="93"/>
      <c r="F647" s="93"/>
      <c r="G647" s="93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2.75" customHeight="1" x14ac:dyDescent="0.2">
      <c r="A648" s="301"/>
      <c r="B648" s="37"/>
      <c r="C648" s="37"/>
      <c r="D648" s="93"/>
      <c r="E648" s="93"/>
      <c r="F648" s="93"/>
      <c r="G648" s="93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2.75" customHeight="1" x14ac:dyDescent="0.2">
      <c r="A649" s="301"/>
      <c r="B649" s="37"/>
      <c r="C649" s="37"/>
      <c r="D649" s="93"/>
      <c r="E649" s="93"/>
      <c r="F649" s="93"/>
      <c r="G649" s="93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2.75" customHeight="1" x14ac:dyDescent="0.2">
      <c r="A650" s="301"/>
      <c r="B650" s="37"/>
      <c r="C650" s="37"/>
      <c r="D650" s="93"/>
      <c r="E650" s="93"/>
      <c r="F650" s="93"/>
      <c r="G650" s="93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2.75" customHeight="1" x14ac:dyDescent="0.2">
      <c r="A651" s="301"/>
      <c r="B651" s="37"/>
      <c r="C651" s="37"/>
      <c r="D651" s="93"/>
      <c r="E651" s="93"/>
      <c r="F651" s="93"/>
      <c r="G651" s="93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2.75" customHeight="1" x14ac:dyDescent="0.2">
      <c r="A652" s="301"/>
      <c r="B652" s="37"/>
      <c r="C652" s="37"/>
      <c r="D652" s="93"/>
      <c r="E652" s="93"/>
      <c r="F652" s="93"/>
      <c r="G652" s="93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2.75" customHeight="1" x14ac:dyDescent="0.2">
      <c r="A653" s="301"/>
      <c r="B653" s="37"/>
      <c r="C653" s="37"/>
      <c r="D653" s="93"/>
      <c r="E653" s="93"/>
      <c r="F653" s="93"/>
      <c r="G653" s="93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2.75" customHeight="1" x14ac:dyDescent="0.2">
      <c r="A654" s="301"/>
      <c r="B654" s="37"/>
      <c r="C654" s="37"/>
      <c r="D654" s="93"/>
      <c r="E654" s="93"/>
      <c r="F654" s="93"/>
      <c r="G654" s="93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2.75" customHeight="1" x14ac:dyDescent="0.2">
      <c r="A655" s="301"/>
      <c r="B655" s="37"/>
      <c r="C655" s="37"/>
      <c r="D655" s="93"/>
      <c r="E655" s="93"/>
      <c r="F655" s="93"/>
      <c r="G655" s="93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2.75" customHeight="1" x14ac:dyDescent="0.2">
      <c r="A656" s="301"/>
      <c r="B656" s="37"/>
      <c r="C656" s="37"/>
      <c r="D656" s="93"/>
      <c r="E656" s="93"/>
      <c r="F656" s="93"/>
      <c r="G656" s="93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2.75" customHeight="1" x14ac:dyDescent="0.2">
      <c r="A657" s="301"/>
      <c r="B657" s="37"/>
      <c r="C657" s="37"/>
      <c r="D657" s="93"/>
      <c r="E657" s="93"/>
      <c r="F657" s="93"/>
      <c r="G657" s="93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2.75" customHeight="1" x14ac:dyDescent="0.2">
      <c r="A658" s="301"/>
      <c r="B658" s="37"/>
      <c r="C658" s="37"/>
      <c r="D658" s="93"/>
      <c r="E658" s="93"/>
      <c r="F658" s="93"/>
      <c r="G658" s="93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2.75" customHeight="1" x14ac:dyDescent="0.2">
      <c r="A659" s="301"/>
      <c r="B659" s="37"/>
      <c r="C659" s="37"/>
      <c r="D659" s="93"/>
      <c r="E659" s="93"/>
      <c r="F659" s="93"/>
      <c r="G659" s="93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2.75" customHeight="1" x14ac:dyDescent="0.2">
      <c r="A660" s="301"/>
      <c r="B660" s="37"/>
      <c r="C660" s="37"/>
      <c r="D660" s="93"/>
      <c r="E660" s="93"/>
      <c r="F660" s="93"/>
      <c r="G660" s="93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2.75" customHeight="1" x14ac:dyDescent="0.2">
      <c r="A661" s="301"/>
      <c r="B661" s="37"/>
      <c r="C661" s="37"/>
      <c r="D661" s="93"/>
      <c r="E661" s="93"/>
      <c r="F661" s="93"/>
      <c r="G661" s="93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2.75" customHeight="1" x14ac:dyDescent="0.2">
      <c r="A662" s="301"/>
      <c r="B662" s="37"/>
      <c r="C662" s="37"/>
      <c r="D662" s="93"/>
      <c r="E662" s="93"/>
      <c r="F662" s="93"/>
      <c r="G662" s="93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2.75" customHeight="1" x14ac:dyDescent="0.2">
      <c r="A663" s="301"/>
      <c r="B663" s="37"/>
      <c r="C663" s="37"/>
      <c r="D663" s="93"/>
      <c r="E663" s="93"/>
      <c r="F663" s="93"/>
      <c r="G663" s="93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2.75" customHeight="1" x14ac:dyDescent="0.2">
      <c r="A664" s="301"/>
      <c r="B664" s="37"/>
      <c r="C664" s="37"/>
      <c r="D664" s="93"/>
      <c r="E664" s="93"/>
      <c r="F664" s="93"/>
      <c r="G664" s="93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2.75" customHeight="1" x14ac:dyDescent="0.2">
      <c r="A665" s="301"/>
      <c r="B665" s="37"/>
      <c r="C665" s="37"/>
      <c r="D665" s="93"/>
      <c r="E665" s="93"/>
      <c r="F665" s="93"/>
      <c r="G665" s="93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2.75" customHeight="1" x14ac:dyDescent="0.2">
      <c r="A666" s="301"/>
      <c r="B666" s="37"/>
      <c r="C666" s="37"/>
      <c r="D666" s="93"/>
      <c r="E666" s="93"/>
      <c r="F666" s="93"/>
      <c r="G666" s="93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2.75" customHeight="1" x14ac:dyDescent="0.2">
      <c r="A667" s="301"/>
      <c r="B667" s="37"/>
      <c r="C667" s="37"/>
      <c r="D667" s="93"/>
      <c r="E667" s="93"/>
      <c r="F667" s="93"/>
      <c r="G667" s="93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2.75" customHeight="1" x14ac:dyDescent="0.2">
      <c r="A668" s="301"/>
      <c r="B668" s="37"/>
      <c r="C668" s="37"/>
      <c r="D668" s="93"/>
      <c r="E668" s="93"/>
      <c r="F668" s="93"/>
      <c r="G668" s="93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2.75" customHeight="1" x14ac:dyDescent="0.2">
      <c r="A669" s="301"/>
      <c r="B669" s="37"/>
      <c r="C669" s="37"/>
      <c r="D669" s="93"/>
      <c r="E669" s="93"/>
      <c r="F669" s="93"/>
      <c r="G669" s="93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2.75" customHeight="1" x14ac:dyDescent="0.2">
      <c r="A670" s="301"/>
      <c r="B670" s="37"/>
      <c r="C670" s="37"/>
      <c r="D670" s="93"/>
      <c r="E670" s="93"/>
      <c r="F670" s="93"/>
      <c r="G670" s="93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2.75" customHeight="1" x14ac:dyDescent="0.2">
      <c r="A671" s="301"/>
      <c r="B671" s="37"/>
      <c r="C671" s="37"/>
      <c r="D671" s="93"/>
      <c r="E671" s="93"/>
      <c r="F671" s="93"/>
      <c r="G671" s="93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2.75" customHeight="1" x14ac:dyDescent="0.2">
      <c r="A672" s="301"/>
      <c r="B672" s="37"/>
      <c r="C672" s="37"/>
      <c r="D672" s="93"/>
      <c r="E672" s="93"/>
      <c r="F672" s="93"/>
      <c r="G672" s="93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2.75" customHeight="1" x14ac:dyDescent="0.2">
      <c r="A673" s="301"/>
      <c r="B673" s="37"/>
      <c r="C673" s="37"/>
      <c r="D673" s="93"/>
      <c r="E673" s="93"/>
      <c r="F673" s="93"/>
      <c r="G673" s="93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2.75" customHeight="1" x14ac:dyDescent="0.2">
      <c r="A674" s="301"/>
      <c r="B674" s="37"/>
      <c r="C674" s="37"/>
      <c r="D674" s="93"/>
      <c r="E674" s="93"/>
      <c r="F674" s="93"/>
      <c r="G674" s="93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2.75" customHeight="1" x14ac:dyDescent="0.2">
      <c r="A675" s="301"/>
      <c r="B675" s="37"/>
      <c r="C675" s="37"/>
      <c r="D675" s="93"/>
      <c r="E675" s="93"/>
      <c r="F675" s="93"/>
      <c r="G675" s="93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2.75" customHeight="1" x14ac:dyDescent="0.2">
      <c r="A676" s="301"/>
      <c r="B676" s="37"/>
      <c r="C676" s="37"/>
      <c r="D676" s="93"/>
      <c r="E676" s="93"/>
      <c r="F676" s="93"/>
      <c r="G676" s="93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2.75" customHeight="1" x14ac:dyDescent="0.2">
      <c r="A677" s="301"/>
      <c r="B677" s="37"/>
      <c r="C677" s="37"/>
      <c r="D677" s="93"/>
      <c r="E677" s="93"/>
      <c r="F677" s="93"/>
      <c r="G677" s="93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2.75" customHeight="1" x14ac:dyDescent="0.2">
      <c r="A678" s="301"/>
      <c r="B678" s="37"/>
      <c r="C678" s="37"/>
      <c r="D678" s="93"/>
      <c r="E678" s="93"/>
      <c r="F678" s="93"/>
      <c r="G678" s="93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2.75" customHeight="1" x14ac:dyDescent="0.2">
      <c r="A679" s="301"/>
      <c r="B679" s="37"/>
      <c r="C679" s="37"/>
      <c r="D679" s="93"/>
      <c r="E679" s="93"/>
      <c r="F679" s="93"/>
      <c r="G679" s="93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2.75" customHeight="1" x14ac:dyDescent="0.2">
      <c r="A680" s="301"/>
      <c r="B680" s="37"/>
      <c r="C680" s="37"/>
      <c r="D680" s="93"/>
      <c r="E680" s="93"/>
      <c r="F680" s="93"/>
      <c r="G680" s="93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2.75" customHeight="1" x14ac:dyDescent="0.2">
      <c r="A681" s="301"/>
      <c r="B681" s="37"/>
      <c r="C681" s="37"/>
      <c r="D681" s="93"/>
      <c r="E681" s="93"/>
      <c r="F681" s="93"/>
      <c r="G681" s="93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2.75" customHeight="1" x14ac:dyDescent="0.2">
      <c r="A682" s="301"/>
      <c r="B682" s="37"/>
      <c r="C682" s="37"/>
      <c r="D682" s="93"/>
      <c r="E682" s="93"/>
      <c r="F682" s="93"/>
      <c r="G682" s="93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2.75" customHeight="1" x14ac:dyDescent="0.2">
      <c r="A683" s="301"/>
      <c r="B683" s="37"/>
      <c r="C683" s="37"/>
      <c r="D683" s="93"/>
      <c r="E683" s="93"/>
      <c r="F683" s="93"/>
      <c r="G683" s="93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2.75" customHeight="1" x14ac:dyDescent="0.2">
      <c r="A684" s="301"/>
      <c r="B684" s="37"/>
      <c r="C684" s="37"/>
      <c r="D684" s="93"/>
      <c r="E684" s="93"/>
      <c r="F684" s="93"/>
      <c r="G684" s="93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2.75" customHeight="1" x14ac:dyDescent="0.2">
      <c r="A685" s="301"/>
      <c r="B685" s="37"/>
      <c r="C685" s="37"/>
      <c r="D685" s="93"/>
      <c r="E685" s="93"/>
      <c r="F685" s="93"/>
      <c r="G685" s="93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2.75" customHeight="1" x14ac:dyDescent="0.2">
      <c r="A686" s="301"/>
      <c r="B686" s="37"/>
      <c r="C686" s="37"/>
      <c r="D686" s="93"/>
      <c r="E686" s="93"/>
      <c r="F686" s="93"/>
      <c r="G686" s="93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2.75" customHeight="1" x14ac:dyDescent="0.2">
      <c r="A687" s="301"/>
      <c r="B687" s="37"/>
      <c r="C687" s="37"/>
      <c r="D687" s="93"/>
      <c r="E687" s="93"/>
      <c r="F687" s="93"/>
      <c r="G687" s="93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2.75" customHeight="1" x14ac:dyDescent="0.2">
      <c r="A688" s="301"/>
      <c r="B688" s="37"/>
      <c r="C688" s="37"/>
      <c r="D688" s="93"/>
      <c r="E688" s="93"/>
      <c r="F688" s="93"/>
      <c r="G688" s="93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2.75" customHeight="1" x14ac:dyDescent="0.2">
      <c r="A689" s="301"/>
      <c r="B689" s="37"/>
      <c r="C689" s="37"/>
      <c r="D689" s="93"/>
      <c r="E689" s="93"/>
      <c r="F689" s="93"/>
      <c r="G689" s="93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2.75" customHeight="1" x14ac:dyDescent="0.2">
      <c r="A690" s="301"/>
      <c r="B690" s="37"/>
      <c r="C690" s="37"/>
      <c r="D690" s="93"/>
      <c r="E690" s="93"/>
      <c r="F690" s="93"/>
      <c r="G690" s="93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2.75" customHeight="1" x14ac:dyDescent="0.2">
      <c r="A691" s="301"/>
      <c r="B691" s="37"/>
      <c r="C691" s="37"/>
      <c r="D691" s="93"/>
      <c r="E691" s="93"/>
      <c r="F691" s="93"/>
      <c r="G691" s="93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2.75" customHeight="1" x14ac:dyDescent="0.2">
      <c r="A692" s="301"/>
      <c r="B692" s="37"/>
      <c r="C692" s="37"/>
      <c r="D692" s="93"/>
      <c r="E692" s="93"/>
      <c r="F692" s="93"/>
      <c r="G692" s="93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2.75" customHeight="1" x14ac:dyDescent="0.2">
      <c r="A693" s="301"/>
      <c r="B693" s="37"/>
      <c r="C693" s="37"/>
      <c r="D693" s="93"/>
      <c r="E693" s="93"/>
      <c r="F693" s="93"/>
      <c r="G693" s="93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2.75" customHeight="1" x14ac:dyDescent="0.2">
      <c r="A694" s="301"/>
      <c r="B694" s="37"/>
      <c r="C694" s="37"/>
      <c r="D694" s="93"/>
      <c r="E694" s="93"/>
      <c r="F694" s="93"/>
      <c r="G694" s="93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2.75" customHeight="1" x14ac:dyDescent="0.2">
      <c r="A695" s="301"/>
      <c r="B695" s="37"/>
      <c r="C695" s="37"/>
      <c r="D695" s="93"/>
      <c r="E695" s="93"/>
      <c r="F695" s="93"/>
      <c r="G695" s="93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2.75" customHeight="1" x14ac:dyDescent="0.2">
      <c r="A696" s="301"/>
      <c r="B696" s="37"/>
      <c r="C696" s="37"/>
      <c r="D696" s="93"/>
      <c r="E696" s="93"/>
      <c r="F696" s="93"/>
      <c r="G696" s="93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2.75" customHeight="1" x14ac:dyDescent="0.2">
      <c r="A697" s="301"/>
      <c r="B697" s="37"/>
      <c r="C697" s="37"/>
      <c r="D697" s="93"/>
      <c r="E697" s="93"/>
      <c r="F697" s="93"/>
      <c r="G697" s="93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2.75" customHeight="1" x14ac:dyDescent="0.2">
      <c r="A698" s="301"/>
      <c r="B698" s="37"/>
      <c r="C698" s="37"/>
      <c r="D698" s="93"/>
      <c r="E698" s="93"/>
      <c r="F698" s="93"/>
      <c r="G698" s="93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2.75" customHeight="1" x14ac:dyDescent="0.2">
      <c r="A699" s="301"/>
      <c r="B699" s="37"/>
      <c r="C699" s="37"/>
      <c r="D699" s="93"/>
      <c r="E699" s="93"/>
      <c r="F699" s="93"/>
      <c r="G699" s="93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2.75" customHeight="1" x14ac:dyDescent="0.2">
      <c r="A700" s="301"/>
      <c r="B700" s="37"/>
      <c r="C700" s="37"/>
      <c r="D700" s="93"/>
      <c r="E700" s="93"/>
      <c r="F700" s="93"/>
      <c r="G700" s="93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2.75" customHeight="1" x14ac:dyDescent="0.2">
      <c r="A701" s="301"/>
      <c r="B701" s="37"/>
      <c r="C701" s="37"/>
      <c r="D701" s="93"/>
      <c r="E701" s="93"/>
      <c r="F701" s="93"/>
      <c r="G701" s="93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2.75" customHeight="1" x14ac:dyDescent="0.2">
      <c r="A702" s="301"/>
      <c r="B702" s="37"/>
      <c r="C702" s="37"/>
      <c r="D702" s="93"/>
      <c r="E702" s="93"/>
      <c r="F702" s="93"/>
      <c r="G702" s="93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2.75" customHeight="1" x14ac:dyDescent="0.2">
      <c r="A703" s="301"/>
      <c r="B703" s="37"/>
      <c r="C703" s="37"/>
      <c r="D703" s="93"/>
      <c r="E703" s="93"/>
      <c r="F703" s="93"/>
      <c r="G703" s="93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2.75" customHeight="1" x14ac:dyDescent="0.2">
      <c r="A704" s="301"/>
      <c r="B704" s="37"/>
      <c r="C704" s="37"/>
      <c r="D704" s="93"/>
      <c r="E704" s="93"/>
      <c r="F704" s="93"/>
      <c r="G704" s="93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2.75" customHeight="1" x14ac:dyDescent="0.2">
      <c r="A705" s="301"/>
      <c r="B705" s="37"/>
      <c r="C705" s="37"/>
      <c r="D705" s="93"/>
      <c r="E705" s="93"/>
      <c r="F705" s="93"/>
      <c r="G705" s="93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2.75" customHeight="1" x14ac:dyDescent="0.2">
      <c r="A706" s="301"/>
      <c r="B706" s="37"/>
      <c r="C706" s="37"/>
      <c r="D706" s="93"/>
      <c r="E706" s="93"/>
      <c r="F706" s="93"/>
      <c r="G706" s="93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2.75" customHeight="1" x14ac:dyDescent="0.2">
      <c r="A707" s="301"/>
      <c r="B707" s="37"/>
      <c r="C707" s="37"/>
      <c r="D707" s="93"/>
      <c r="E707" s="93"/>
      <c r="F707" s="93"/>
      <c r="G707" s="93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2.75" customHeight="1" x14ac:dyDescent="0.2">
      <c r="A708" s="301"/>
      <c r="B708" s="37"/>
      <c r="C708" s="37"/>
      <c r="D708" s="93"/>
      <c r="E708" s="93"/>
      <c r="F708" s="93"/>
      <c r="G708" s="93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2.75" customHeight="1" x14ac:dyDescent="0.2">
      <c r="A709" s="301"/>
      <c r="B709" s="37"/>
      <c r="C709" s="37"/>
      <c r="D709" s="93"/>
      <c r="E709" s="93"/>
      <c r="F709" s="93"/>
      <c r="G709" s="93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2.75" customHeight="1" x14ac:dyDescent="0.2">
      <c r="A710" s="301"/>
      <c r="B710" s="37"/>
      <c r="C710" s="37"/>
      <c r="D710" s="93"/>
      <c r="E710" s="93"/>
      <c r="F710" s="93"/>
      <c r="G710" s="93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2.75" customHeight="1" x14ac:dyDescent="0.2">
      <c r="A711" s="301"/>
      <c r="B711" s="37"/>
      <c r="C711" s="37"/>
      <c r="D711" s="93"/>
      <c r="E711" s="93"/>
      <c r="F711" s="93"/>
      <c r="G711" s="93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2.75" customHeight="1" x14ac:dyDescent="0.2">
      <c r="A712" s="301"/>
      <c r="B712" s="37"/>
      <c r="C712" s="37"/>
      <c r="D712" s="93"/>
      <c r="E712" s="93"/>
      <c r="F712" s="93"/>
      <c r="G712" s="93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2.75" customHeight="1" x14ac:dyDescent="0.2">
      <c r="A713" s="301"/>
      <c r="B713" s="37"/>
      <c r="C713" s="37"/>
      <c r="D713" s="93"/>
      <c r="E713" s="93"/>
      <c r="F713" s="93"/>
      <c r="G713" s="93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2.75" customHeight="1" x14ac:dyDescent="0.2">
      <c r="A714" s="301"/>
      <c r="B714" s="37"/>
      <c r="C714" s="37"/>
      <c r="D714" s="93"/>
      <c r="E714" s="93"/>
      <c r="F714" s="93"/>
      <c r="G714" s="93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2.75" customHeight="1" x14ac:dyDescent="0.2">
      <c r="A715" s="301"/>
      <c r="B715" s="37"/>
      <c r="C715" s="37"/>
      <c r="D715" s="93"/>
      <c r="E715" s="93"/>
      <c r="F715" s="93"/>
      <c r="G715" s="93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2.75" customHeight="1" x14ac:dyDescent="0.2">
      <c r="A716" s="301"/>
      <c r="B716" s="37"/>
      <c r="C716" s="37"/>
      <c r="D716" s="93"/>
      <c r="E716" s="93"/>
      <c r="F716" s="93"/>
      <c r="G716" s="93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2.75" customHeight="1" x14ac:dyDescent="0.2">
      <c r="A717" s="301"/>
      <c r="B717" s="37"/>
      <c r="C717" s="37"/>
      <c r="D717" s="93"/>
      <c r="E717" s="93"/>
      <c r="F717" s="93"/>
      <c r="G717" s="93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2.75" customHeight="1" x14ac:dyDescent="0.2">
      <c r="A718" s="301"/>
      <c r="B718" s="37"/>
      <c r="C718" s="37"/>
      <c r="D718" s="93"/>
      <c r="E718" s="93"/>
      <c r="F718" s="93"/>
      <c r="G718" s="93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2.75" customHeight="1" x14ac:dyDescent="0.2">
      <c r="A719" s="301"/>
      <c r="B719" s="37"/>
      <c r="C719" s="37"/>
      <c r="D719" s="93"/>
      <c r="E719" s="93"/>
      <c r="F719" s="93"/>
      <c r="G719" s="93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2.75" customHeight="1" x14ac:dyDescent="0.2">
      <c r="A720" s="301"/>
      <c r="B720" s="37"/>
      <c r="C720" s="37"/>
      <c r="D720" s="93"/>
      <c r="E720" s="93"/>
      <c r="F720" s="93"/>
      <c r="G720" s="93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2.75" customHeight="1" x14ac:dyDescent="0.2">
      <c r="A721" s="301"/>
      <c r="B721" s="37"/>
      <c r="C721" s="37"/>
      <c r="D721" s="93"/>
      <c r="E721" s="93"/>
      <c r="F721" s="93"/>
      <c r="G721" s="93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2.75" customHeight="1" x14ac:dyDescent="0.2">
      <c r="A722" s="301"/>
      <c r="B722" s="37"/>
      <c r="C722" s="37"/>
      <c r="D722" s="93"/>
      <c r="E722" s="93"/>
      <c r="F722" s="93"/>
      <c r="G722" s="93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2.75" customHeight="1" x14ac:dyDescent="0.2">
      <c r="A723" s="301"/>
      <c r="B723" s="37"/>
      <c r="C723" s="37"/>
      <c r="D723" s="93"/>
      <c r="E723" s="93"/>
      <c r="F723" s="93"/>
      <c r="G723" s="93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2.75" customHeight="1" x14ac:dyDescent="0.2">
      <c r="A724" s="301"/>
      <c r="B724" s="37"/>
      <c r="C724" s="37"/>
      <c r="D724" s="93"/>
      <c r="E724" s="93"/>
      <c r="F724" s="93"/>
      <c r="G724" s="93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2.75" customHeight="1" x14ac:dyDescent="0.2">
      <c r="A725" s="301"/>
      <c r="B725" s="37"/>
      <c r="C725" s="37"/>
      <c r="D725" s="93"/>
      <c r="E725" s="93"/>
      <c r="F725" s="93"/>
      <c r="G725" s="93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2.75" customHeight="1" x14ac:dyDescent="0.2">
      <c r="A726" s="301"/>
      <c r="B726" s="37"/>
      <c r="C726" s="37"/>
      <c r="D726" s="93"/>
      <c r="E726" s="93"/>
      <c r="F726" s="93"/>
      <c r="G726" s="93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2.75" customHeight="1" x14ac:dyDescent="0.2">
      <c r="A727" s="301"/>
      <c r="B727" s="37"/>
      <c r="C727" s="37"/>
      <c r="D727" s="93"/>
      <c r="E727" s="93"/>
      <c r="F727" s="93"/>
      <c r="G727" s="93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2.75" customHeight="1" x14ac:dyDescent="0.2">
      <c r="A728" s="301"/>
      <c r="B728" s="37"/>
      <c r="C728" s="37"/>
      <c r="D728" s="93"/>
      <c r="E728" s="93"/>
      <c r="F728" s="93"/>
      <c r="G728" s="93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2.75" customHeight="1" x14ac:dyDescent="0.2">
      <c r="A729" s="301"/>
      <c r="B729" s="37"/>
      <c r="C729" s="37"/>
      <c r="D729" s="93"/>
      <c r="E729" s="93"/>
      <c r="F729" s="93"/>
      <c r="G729" s="93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2.75" customHeight="1" x14ac:dyDescent="0.2">
      <c r="A730" s="301"/>
      <c r="B730" s="37"/>
      <c r="C730" s="37"/>
      <c r="D730" s="93"/>
      <c r="E730" s="93"/>
      <c r="F730" s="93"/>
      <c r="G730" s="93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2.75" customHeight="1" x14ac:dyDescent="0.2">
      <c r="A731" s="301"/>
      <c r="B731" s="37"/>
      <c r="C731" s="37"/>
      <c r="D731" s="93"/>
      <c r="E731" s="93"/>
      <c r="F731" s="93"/>
      <c r="G731" s="93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2.75" customHeight="1" x14ac:dyDescent="0.2">
      <c r="A732" s="301"/>
      <c r="B732" s="37"/>
      <c r="C732" s="37"/>
      <c r="D732" s="93"/>
      <c r="E732" s="93"/>
      <c r="F732" s="93"/>
      <c r="G732" s="93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2.75" customHeight="1" x14ac:dyDescent="0.2">
      <c r="A733" s="301"/>
      <c r="B733" s="37"/>
      <c r="C733" s="37"/>
      <c r="D733" s="93"/>
      <c r="E733" s="93"/>
      <c r="F733" s="93"/>
      <c r="G733" s="93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2.75" customHeight="1" x14ac:dyDescent="0.2">
      <c r="A734" s="301"/>
      <c r="B734" s="37"/>
      <c r="C734" s="37"/>
      <c r="D734" s="93"/>
      <c r="E734" s="93"/>
      <c r="F734" s="93"/>
      <c r="G734" s="93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2.75" customHeight="1" x14ac:dyDescent="0.2">
      <c r="A735" s="301"/>
      <c r="B735" s="37"/>
      <c r="C735" s="37"/>
      <c r="D735" s="93"/>
      <c r="E735" s="93"/>
      <c r="F735" s="93"/>
      <c r="G735" s="93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2.75" customHeight="1" x14ac:dyDescent="0.2">
      <c r="A736" s="301"/>
      <c r="B736" s="37"/>
      <c r="C736" s="37"/>
      <c r="D736" s="93"/>
      <c r="E736" s="93"/>
      <c r="F736" s="93"/>
      <c r="G736" s="93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2.75" customHeight="1" x14ac:dyDescent="0.2">
      <c r="A737" s="301"/>
      <c r="B737" s="37"/>
      <c r="C737" s="37"/>
      <c r="D737" s="93"/>
      <c r="E737" s="93"/>
      <c r="F737" s="93"/>
      <c r="G737" s="93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2.75" customHeight="1" x14ac:dyDescent="0.2">
      <c r="A738" s="301"/>
      <c r="B738" s="37"/>
      <c r="C738" s="37"/>
      <c r="D738" s="93"/>
      <c r="E738" s="93"/>
      <c r="F738" s="93"/>
      <c r="G738" s="93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2.75" customHeight="1" x14ac:dyDescent="0.2">
      <c r="A739" s="301"/>
      <c r="B739" s="37"/>
      <c r="C739" s="37"/>
      <c r="D739" s="93"/>
      <c r="E739" s="93"/>
      <c r="F739" s="93"/>
      <c r="G739" s="93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2.75" customHeight="1" x14ac:dyDescent="0.2">
      <c r="A740" s="301"/>
      <c r="B740" s="37"/>
      <c r="C740" s="37"/>
      <c r="D740" s="93"/>
      <c r="E740" s="93"/>
      <c r="F740" s="93"/>
      <c r="G740" s="93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2.75" customHeight="1" x14ac:dyDescent="0.2">
      <c r="A741" s="301"/>
      <c r="B741" s="37"/>
      <c r="C741" s="37"/>
      <c r="D741" s="93"/>
      <c r="E741" s="93"/>
      <c r="F741" s="93"/>
      <c r="G741" s="93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2.75" customHeight="1" x14ac:dyDescent="0.2">
      <c r="A742" s="301"/>
      <c r="B742" s="37"/>
      <c r="C742" s="37"/>
      <c r="D742" s="93"/>
      <c r="E742" s="93"/>
      <c r="F742" s="93"/>
      <c r="G742" s="93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2.75" customHeight="1" x14ac:dyDescent="0.2">
      <c r="A743" s="301"/>
      <c r="B743" s="37"/>
      <c r="C743" s="37"/>
      <c r="D743" s="93"/>
      <c r="E743" s="93"/>
      <c r="F743" s="93"/>
      <c r="G743" s="93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2.75" customHeight="1" x14ac:dyDescent="0.2">
      <c r="A744" s="301"/>
      <c r="B744" s="37"/>
      <c r="C744" s="37"/>
      <c r="D744" s="93"/>
      <c r="E744" s="93"/>
      <c r="F744" s="93"/>
      <c r="G744" s="93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2.75" customHeight="1" x14ac:dyDescent="0.2">
      <c r="A745" s="301"/>
      <c r="B745" s="37"/>
      <c r="C745" s="37"/>
      <c r="D745" s="93"/>
      <c r="E745" s="93"/>
      <c r="F745" s="93"/>
      <c r="G745" s="93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2.75" customHeight="1" x14ac:dyDescent="0.2">
      <c r="A746" s="301"/>
      <c r="B746" s="37"/>
      <c r="C746" s="37"/>
      <c r="D746" s="93"/>
      <c r="E746" s="93"/>
      <c r="F746" s="93"/>
      <c r="G746" s="93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2.75" customHeight="1" x14ac:dyDescent="0.2">
      <c r="A747" s="301"/>
      <c r="B747" s="37"/>
      <c r="C747" s="37"/>
      <c r="D747" s="93"/>
      <c r="E747" s="93"/>
      <c r="F747" s="93"/>
      <c r="G747" s="93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2.75" customHeight="1" x14ac:dyDescent="0.2">
      <c r="A748" s="301"/>
      <c r="B748" s="37"/>
      <c r="C748" s="37"/>
      <c r="D748" s="93"/>
      <c r="E748" s="93"/>
      <c r="F748" s="93"/>
      <c r="G748" s="93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2.75" customHeight="1" x14ac:dyDescent="0.2">
      <c r="A749" s="301"/>
      <c r="B749" s="37"/>
      <c r="C749" s="37"/>
      <c r="D749" s="93"/>
      <c r="E749" s="93"/>
      <c r="F749" s="93"/>
      <c r="G749" s="93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2.75" customHeight="1" x14ac:dyDescent="0.2">
      <c r="A750" s="301"/>
      <c r="B750" s="37"/>
      <c r="C750" s="37"/>
      <c r="D750" s="93"/>
      <c r="E750" s="93"/>
      <c r="F750" s="93"/>
      <c r="G750" s="93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2.75" customHeight="1" x14ac:dyDescent="0.2">
      <c r="A751" s="301"/>
      <c r="B751" s="37"/>
      <c r="C751" s="37"/>
      <c r="D751" s="93"/>
      <c r="E751" s="93"/>
      <c r="F751" s="93"/>
      <c r="G751" s="93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2.75" customHeight="1" x14ac:dyDescent="0.2">
      <c r="A752" s="301"/>
      <c r="B752" s="37"/>
      <c r="C752" s="37"/>
      <c r="D752" s="93"/>
      <c r="E752" s="93"/>
      <c r="F752" s="93"/>
      <c r="G752" s="93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2.75" customHeight="1" x14ac:dyDescent="0.2">
      <c r="A753" s="301"/>
      <c r="B753" s="37"/>
      <c r="C753" s="37"/>
      <c r="D753" s="93"/>
      <c r="E753" s="93"/>
      <c r="F753" s="93"/>
      <c r="G753" s="93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2.75" customHeight="1" x14ac:dyDescent="0.2">
      <c r="A754" s="301"/>
      <c r="B754" s="37"/>
      <c r="C754" s="37"/>
      <c r="D754" s="93"/>
      <c r="E754" s="93"/>
      <c r="F754" s="93"/>
      <c r="G754" s="93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2.75" customHeight="1" x14ac:dyDescent="0.2">
      <c r="A755" s="301"/>
      <c r="B755" s="37"/>
      <c r="C755" s="37"/>
      <c r="D755" s="93"/>
      <c r="E755" s="93"/>
      <c r="F755" s="93"/>
      <c r="G755" s="93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2.75" customHeight="1" x14ac:dyDescent="0.2">
      <c r="A756" s="301"/>
      <c r="B756" s="37"/>
      <c r="C756" s="37"/>
      <c r="D756" s="93"/>
      <c r="E756" s="93"/>
      <c r="F756" s="93"/>
      <c r="G756" s="93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2.75" customHeight="1" x14ac:dyDescent="0.2">
      <c r="A757" s="301"/>
      <c r="B757" s="37"/>
      <c r="C757" s="37"/>
      <c r="D757" s="93"/>
      <c r="E757" s="93"/>
      <c r="F757" s="93"/>
      <c r="G757" s="93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2.75" customHeight="1" x14ac:dyDescent="0.2">
      <c r="A758" s="301"/>
      <c r="B758" s="37"/>
      <c r="C758" s="37"/>
      <c r="D758" s="93"/>
      <c r="E758" s="93"/>
      <c r="F758" s="93"/>
      <c r="G758" s="93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2.75" customHeight="1" x14ac:dyDescent="0.2">
      <c r="A759" s="301"/>
      <c r="B759" s="37"/>
      <c r="C759" s="37"/>
      <c r="D759" s="93"/>
      <c r="E759" s="93"/>
      <c r="F759" s="93"/>
      <c r="G759" s="93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2.75" customHeight="1" x14ac:dyDescent="0.2">
      <c r="A760" s="301"/>
      <c r="B760" s="37"/>
      <c r="C760" s="37"/>
      <c r="D760" s="93"/>
      <c r="E760" s="93"/>
      <c r="F760" s="93"/>
      <c r="G760" s="93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2.75" customHeight="1" x14ac:dyDescent="0.2">
      <c r="A761" s="301"/>
      <c r="B761" s="37"/>
      <c r="C761" s="37"/>
      <c r="D761" s="93"/>
      <c r="E761" s="93"/>
      <c r="F761" s="93"/>
      <c r="G761" s="93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2.75" customHeight="1" x14ac:dyDescent="0.2">
      <c r="A762" s="301"/>
      <c r="B762" s="37"/>
      <c r="C762" s="37"/>
      <c r="D762" s="93"/>
      <c r="E762" s="93"/>
      <c r="F762" s="93"/>
      <c r="G762" s="93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2.75" customHeight="1" x14ac:dyDescent="0.2">
      <c r="A763" s="301"/>
      <c r="B763" s="37"/>
      <c r="C763" s="37"/>
      <c r="D763" s="93"/>
      <c r="E763" s="93"/>
      <c r="F763" s="93"/>
      <c r="G763" s="93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2.75" customHeight="1" x14ac:dyDescent="0.2">
      <c r="A764" s="301"/>
      <c r="B764" s="37"/>
      <c r="C764" s="37"/>
      <c r="D764" s="93"/>
      <c r="E764" s="93"/>
      <c r="F764" s="93"/>
      <c r="G764" s="93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2.75" customHeight="1" x14ac:dyDescent="0.2">
      <c r="A765" s="301"/>
      <c r="B765" s="37"/>
      <c r="C765" s="37"/>
      <c r="D765" s="93"/>
      <c r="E765" s="93"/>
      <c r="F765" s="93"/>
      <c r="G765" s="93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2.75" customHeight="1" x14ac:dyDescent="0.2">
      <c r="A766" s="301"/>
      <c r="B766" s="37"/>
      <c r="C766" s="37"/>
      <c r="D766" s="93"/>
      <c r="E766" s="93"/>
      <c r="F766" s="93"/>
      <c r="G766" s="93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2.75" customHeight="1" x14ac:dyDescent="0.2">
      <c r="A767" s="301"/>
      <c r="B767" s="37"/>
      <c r="C767" s="37"/>
      <c r="D767" s="93"/>
      <c r="E767" s="93"/>
      <c r="F767" s="93"/>
      <c r="G767" s="93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2.75" customHeight="1" x14ac:dyDescent="0.2">
      <c r="A768" s="301"/>
      <c r="B768" s="37"/>
      <c r="C768" s="37"/>
      <c r="D768" s="93"/>
      <c r="E768" s="93"/>
      <c r="F768" s="93"/>
      <c r="G768" s="93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2.75" customHeight="1" x14ac:dyDescent="0.2">
      <c r="A769" s="301"/>
      <c r="B769" s="37"/>
      <c r="C769" s="37"/>
      <c r="D769" s="93"/>
      <c r="E769" s="93"/>
      <c r="F769" s="93"/>
      <c r="G769" s="93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2.75" customHeight="1" x14ac:dyDescent="0.2">
      <c r="A770" s="301"/>
      <c r="B770" s="37"/>
      <c r="C770" s="37"/>
      <c r="D770" s="93"/>
      <c r="E770" s="93"/>
      <c r="F770" s="93"/>
      <c r="G770" s="93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2.75" customHeight="1" x14ac:dyDescent="0.2">
      <c r="A771" s="301"/>
      <c r="B771" s="37"/>
      <c r="C771" s="37"/>
      <c r="D771" s="93"/>
      <c r="E771" s="93"/>
      <c r="F771" s="93"/>
      <c r="G771" s="93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2.75" customHeight="1" x14ac:dyDescent="0.2">
      <c r="A772" s="301"/>
      <c r="B772" s="37"/>
      <c r="C772" s="37"/>
      <c r="D772" s="93"/>
      <c r="E772" s="93"/>
      <c r="F772" s="93"/>
      <c r="G772" s="93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2.75" customHeight="1" x14ac:dyDescent="0.2">
      <c r="A773" s="301"/>
      <c r="B773" s="37"/>
      <c r="C773" s="37"/>
      <c r="D773" s="93"/>
      <c r="E773" s="93"/>
      <c r="F773" s="93"/>
      <c r="G773" s="93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2.75" customHeight="1" x14ac:dyDescent="0.2">
      <c r="A774" s="301"/>
      <c r="B774" s="37"/>
      <c r="C774" s="37"/>
      <c r="D774" s="93"/>
      <c r="E774" s="93"/>
      <c r="F774" s="93"/>
      <c r="G774" s="93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2.75" customHeight="1" x14ac:dyDescent="0.2">
      <c r="A775" s="301"/>
      <c r="B775" s="37"/>
      <c r="C775" s="37"/>
      <c r="D775" s="93"/>
      <c r="E775" s="93"/>
      <c r="F775" s="93"/>
      <c r="G775" s="93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2.75" customHeight="1" x14ac:dyDescent="0.2">
      <c r="A776" s="301"/>
      <c r="B776" s="37"/>
      <c r="C776" s="37"/>
      <c r="D776" s="93"/>
      <c r="E776" s="93"/>
      <c r="F776" s="93"/>
      <c r="G776" s="93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2.75" customHeight="1" x14ac:dyDescent="0.2">
      <c r="A777" s="301"/>
      <c r="B777" s="37"/>
      <c r="C777" s="37"/>
      <c r="D777" s="93"/>
      <c r="E777" s="93"/>
      <c r="F777" s="93"/>
      <c r="G777" s="93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2.75" customHeight="1" x14ac:dyDescent="0.2">
      <c r="A778" s="301"/>
      <c r="B778" s="37"/>
      <c r="C778" s="37"/>
      <c r="D778" s="93"/>
      <c r="E778" s="93"/>
      <c r="F778" s="93"/>
      <c r="G778" s="93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2.75" customHeight="1" x14ac:dyDescent="0.2">
      <c r="A779" s="301"/>
      <c r="B779" s="37"/>
      <c r="C779" s="37"/>
      <c r="D779" s="93"/>
      <c r="E779" s="93"/>
      <c r="F779" s="93"/>
      <c r="G779" s="93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2.75" customHeight="1" x14ac:dyDescent="0.2">
      <c r="A780" s="301"/>
      <c r="B780" s="37"/>
      <c r="C780" s="37"/>
      <c r="D780" s="93"/>
      <c r="E780" s="93"/>
      <c r="F780" s="93"/>
      <c r="G780" s="93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2.75" customHeight="1" x14ac:dyDescent="0.2">
      <c r="A781" s="301"/>
      <c r="B781" s="37"/>
      <c r="C781" s="37"/>
      <c r="D781" s="93"/>
      <c r="E781" s="93"/>
      <c r="F781" s="93"/>
      <c r="G781" s="93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2.75" customHeight="1" x14ac:dyDescent="0.2">
      <c r="A782" s="301"/>
      <c r="B782" s="37"/>
      <c r="C782" s="37"/>
      <c r="D782" s="93"/>
      <c r="E782" s="93"/>
      <c r="F782" s="93"/>
      <c r="G782" s="93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2.75" customHeight="1" x14ac:dyDescent="0.2">
      <c r="A783" s="301"/>
      <c r="B783" s="37"/>
      <c r="C783" s="37"/>
      <c r="D783" s="93"/>
      <c r="E783" s="93"/>
      <c r="F783" s="93"/>
      <c r="G783" s="93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2.75" customHeight="1" x14ac:dyDescent="0.2">
      <c r="A784" s="301"/>
      <c r="B784" s="37"/>
      <c r="C784" s="37"/>
      <c r="D784" s="93"/>
      <c r="E784" s="93"/>
      <c r="F784" s="93"/>
      <c r="G784" s="93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2.75" customHeight="1" x14ac:dyDescent="0.2">
      <c r="A785" s="301"/>
      <c r="B785" s="37"/>
      <c r="C785" s="37"/>
      <c r="D785" s="93"/>
      <c r="E785" s="93"/>
      <c r="F785" s="93"/>
      <c r="G785" s="93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2.75" customHeight="1" x14ac:dyDescent="0.2">
      <c r="A786" s="301"/>
      <c r="B786" s="37"/>
      <c r="C786" s="37"/>
      <c r="D786" s="93"/>
      <c r="E786" s="93"/>
      <c r="F786" s="93"/>
      <c r="G786" s="93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2.75" customHeight="1" x14ac:dyDescent="0.2">
      <c r="A787" s="301"/>
      <c r="B787" s="37"/>
      <c r="C787" s="37"/>
      <c r="D787" s="93"/>
      <c r="E787" s="93"/>
      <c r="F787" s="93"/>
      <c r="G787" s="93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2.75" customHeight="1" x14ac:dyDescent="0.2">
      <c r="A788" s="301"/>
      <c r="B788" s="37"/>
      <c r="C788" s="37"/>
      <c r="D788" s="93"/>
      <c r="E788" s="93"/>
      <c r="F788" s="93"/>
      <c r="G788" s="93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2.75" customHeight="1" x14ac:dyDescent="0.2">
      <c r="A789" s="301"/>
      <c r="B789" s="37"/>
      <c r="C789" s="37"/>
      <c r="D789" s="93"/>
      <c r="E789" s="93"/>
      <c r="F789" s="93"/>
      <c r="G789" s="93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2.75" customHeight="1" x14ac:dyDescent="0.2">
      <c r="A790" s="301"/>
      <c r="B790" s="37"/>
      <c r="C790" s="37"/>
      <c r="D790" s="93"/>
      <c r="E790" s="93"/>
      <c r="F790" s="93"/>
      <c r="G790" s="93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2.75" customHeight="1" x14ac:dyDescent="0.2">
      <c r="A791" s="301"/>
      <c r="B791" s="37"/>
      <c r="C791" s="37"/>
      <c r="D791" s="93"/>
      <c r="E791" s="93"/>
      <c r="F791" s="93"/>
      <c r="G791" s="93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2.75" customHeight="1" x14ac:dyDescent="0.2">
      <c r="A792" s="301"/>
      <c r="B792" s="37"/>
      <c r="C792" s="37"/>
      <c r="D792" s="93"/>
      <c r="E792" s="93"/>
      <c r="F792" s="93"/>
      <c r="G792" s="93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2.75" customHeight="1" x14ac:dyDescent="0.2">
      <c r="A793" s="301"/>
      <c r="B793" s="37"/>
      <c r="C793" s="37"/>
      <c r="D793" s="93"/>
      <c r="E793" s="93"/>
      <c r="F793" s="93"/>
      <c r="G793" s="93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2.75" customHeight="1" x14ac:dyDescent="0.2">
      <c r="A794" s="301"/>
      <c r="B794" s="37"/>
      <c r="C794" s="37"/>
      <c r="D794" s="93"/>
      <c r="E794" s="93"/>
      <c r="F794" s="93"/>
      <c r="G794" s="93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2.75" customHeight="1" x14ac:dyDescent="0.2">
      <c r="A795" s="301"/>
      <c r="B795" s="37"/>
      <c r="C795" s="37"/>
      <c r="D795" s="93"/>
      <c r="E795" s="93"/>
      <c r="F795" s="93"/>
      <c r="G795" s="93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2.75" customHeight="1" x14ac:dyDescent="0.2">
      <c r="A796" s="301"/>
      <c r="B796" s="37"/>
      <c r="C796" s="37"/>
      <c r="D796" s="93"/>
      <c r="E796" s="93"/>
      <c r="F796" s="93"/>
      <c r="G796" s="93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2.75" customHeight="1" x14ac:dyDescent="0.2">
      <c r="A797" s="301"/>
      <c r="B797" s="37"/>
      <c r="C797" s="37"/>
      <c r="D797" s="93"/>
      <c r="E797" s="93"/>
      <c r="F797" s="93"/>
      <c r="G797" s="93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2.75" customHeight="1" x14ac:dyDescent="0.2">
      <c r="A798" s="301"/>
      <c r="B798" s="37"/>
      <c r="C798" s="37"/>
      <c r="D798" s="93"/>
      <c r="E798" s="93"/>
      <c r="F798" s="93"/>
      <c r="G798" s="93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2.75" customHeight="1" x14ac:dyDescent="0.2">
      <c r="A799" s="301"/>
      <c r="B799" s="37"/>
      <c r="C799" s="37"/>
      <c r="D799" s="93"/>
      <c r="E799" s="93"/>
      <c r="F799" s="93"/>
      <c r="G799" s="93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2.75" customHeight="1" x14ac:dyDescent="0.2">
      <c r="A800" s="301"/>
      <c r="B800" s="37"/>
      <c r="C800" s="37"/>
      <c r="D800" s="93"/>
      <c r="E800" s="93"/>
      <c r="F800" s="93"/>
      <c r="G800" s="93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2.75" customHeight="1" x14ac:dyDescent="0.2">
      <c r="A801" s="301"/>
      <c r="B801" s="37"/>
      <c r="C801" s="37"/>
      <c r="D801" s="93"/>
      <c r="E801" s="93"/>
      <c r="F801" s="93"/>
      <c r="G801" s="93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2.75" customHeight="1" x14ac:dyDescent="0.2">
      <c r="A802" s="301"/>
      <c r="B802" s="37"/>
      <c r="C802" s="37"/>
      <c r="D802" s="93"/>
      <c r="E802" s="93"/>
      <c r="F802" s="93"/>
      <c r="G802" s="93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2.75" customHeight="1" x14ac:dyDescent="0.2">
      <c r="A803" s="301"/>
      <c r="B803" s="37"/>
      <c r="C803" s="37"/>
      <c r="D803" s="93"/>
      <c r="E803" s="93"/>
      <c r="F803" s="93"/>
      <c r="G803" s="93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2.75" customHeight="1" x14ac:dyDescent="0.2">
      <c r="A804" s="301"/>
      <c r="B804" s="37"/>
      <c r="C804" s="37"/>
      <c r="D804" s="93"/>
      <c r="E804" s="93"/>
      <c r="F804" s="93"/>
      <c r="G804" s="93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2.75" customHeight="1" x14ac:dyDescent="0.2">
      <c r="A805" s="301"/>
      <c r="B805" s="37"/>
      <c r="C805" s="37"/>
      <c r="D805" s="93"/>
      <c r="E805" s="93"/>
      <c r="F805" s="93"/>
      <c r="G805" s="93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2.75" customHeight="1" x14ac:dyDescent="0.2">
      <c r="A806" s="301"/>
      <c r="B806" s="37"/>
      <c r="C806" s="37"/>
      <c r="D806" s="93"/>
      <c r="E806" s="93"/>
      <c r="F806" s="93"/>
      <c r="G806" s="93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2.75" customHeight="1" x14ac:dyDescent="0.2">
      <c r="A807" s="301"/>
      <c r="B807" s="37"/>
      <c r="C807" s="37"/>
      <c r="D807" s="93"/>
      <c r="E807" s="93"/>
      <c r="F807" s="93"/>
      <c r="G807" s="93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2.75" customHeight="1" x14ac:dyDescent="0.2">
      <c r="A808" s="301"/>
      <c r="B808" s="37"/>
      <c r="C808" s="37"/>
      <c r="D808" s="93"/>
      <c r="E808" s="93"/>
      <c r="F808" s="93"/>
      <c r="G808" s="93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2.75" customHeight="1" x14ac:dyDescent="0.2">
      <c r="A809" s="301"/>
      <c r="B809" s="37"/>
      <c r="C809" s="37"/>
      <c r="D809" s="93"/>
      <c r="E809" s="93"/>
      <c r="F809" s="93"/>
      <c r="G809" s="93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2.75" customHeight="1" x14ac:dyDescent="0.2">
      <c r="A810" s="301"/>
      <c r="B810" s="37"/>
      <c r="C810" s="37"/>
      <c r="D810" s="93"/>
      <c r="E810" s="93"/>
      <c r="F810" s="93"/>
      <c r="G810" s="93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2.75" customHeight="1" x14ac:dyDescent="0.2">
      <c r="A811" s="301"/>
      <c r="B811" s="37"/>
      <c r="C811" s="37"/>
      <c r="D811" s="93"/>
      <c r="E811" s="93"/>
      <c r="F811" s="93"/>
      <c r="G811" s="93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2.75" customHeight="1" x14ac:dyDescent="0.2">
      <c r="A812" s="301"/>
      <c r="B812" s="37"/>
      <c r="C812" s="37"/>
      <c r="D812" s="93"/>
      <c r="E812" s="93"/>
      <c r="F812" s="93"/>
      <c r="G812" s="93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2.75" customHeight="1" x14ac:dyDescent="0.2">
      <c r="A813" s="301"/>
      <c r="B813" s="37"/>
      <c r="C813" s="37"/>
      <c r="D813" s="93"/>
      <c r="E813" s="93"/>
      <c r="F813" s="93"/>
      <c r="G813" s="93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2.75" customHeight="1" x14ac:dyDescent="0.2">
      <c r="A814" s="301"/>
      <c r="B814" s="37"/>
      <c r="C814" s="37"/>
      <c r="D814" s="93"/>
      <c r="E814" s="93"/>
      <c r="F814" s="93"/>
      <c r="G814" s="93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2.75" customHeight="1" x14ac:dyDescent="0.2">
      <c r="A815" s="301"/>
      <c r="B815" s="37"/>
      <c r="C815" s="37"/>
      <c r="D815" s="93"/>
      <c r="E815" s="93"/>
      <c r="F815" s="93"/>
      <c r="G815" s="93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2.75" customHeight="1" x14ac:dyDescent="0.2">
      <c r="A816" s="301"/>
      <c r="B816" s="37"/>
      <c r="C816" s="37"/>
      <c r="D816" s="93"/>
      <c r="E816" s="93"/>
      <c r="F816" s="93"/>
      <c r="G816" s="93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2.75" customHeight="1" x14ac:dyDescent="0.2">
      <c r="A817" s="301"/>
      <c r="B817" s="37"/>
      <c r="C817" s="37"/>
      <c r="D817" s="93"/>
      <c r="E817" s="93"/>
      <c r="F817" s="93"/>
      <c r="G817" s="93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2.75" customHeight="1" x14ac:dyDescent="0.2">
      <c r="A818" s="301"/>
      <c r="B818" s="37"/>
      <c r="C818" s="37"/>
      <c r="D818" s="93"/>
      <c r="E818" s="93"/>
      <c r="F818" s="93"/>
      <c r="G818" s="93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2.75" customHeight="1" x14ac:dyDescent="0.2">
      <c r="A819" s="301"/>
      <c r="B819" s="37"/>
      <c r="C819" s="37"/>
      <c r="D819" s="93"/>
      <c r="E819" s="93"/>
      <c r="F819" s="93"/>
      <c r="G819" s="93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2.75" customHeight="1" x14ac:dyDescent="0.2">
      <c r="A820" s="301"/>
      <c r="B820" s="37"/>
      <c r="C820" s="37"/>
      <c r="D820" s="93"/>
      <c r="E820" s="93"/>
      <c r="F820" s="93"/>
      <c r="G820" s="93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2.75" customHeight="1" x14ac:dyDescent="0.2">
      <c r="A821" s="301"/>
      <c r="B821" s="37"/>
      <c r="C821" s="37"/>
      <c r="D821" s="93"/>
      <c r="E821" s="93"/>
      <c r="F821" s="93"/>
      <c r="G821" s="93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2.75" customHeight="1" x14ac:dyDescent="0.2">
      <c r="A822" s="301"/>
      <c r="B822" s="37"/>
      <c r="C822" s="37"/>
      <c r="D822" s="93"/>
      <c r="E822" s="93"/>
      <c r="F822" s="93"/>
      <c r="G822" s="93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2.75" customHeight="1" x14ac:dyDescent="0.2">
      <c r="A823" s="301"/>
      <c r="B823" s="37"/>
      <c r="C823" s="37"/>
      <c r="D823" s="93"/>
      <c r="E823" s="93"/>
      <c r="F823" s="93"/>
      <c r="G823" s="93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2.75" customHeight="1" x14ac:dyDescent="0.2">
      <c r="A824" s="301"/>
      <c r="B824" s="37"/>
      <c r="C824" s="37"/>
      <c r="D824" s="93"/>
      <c r="E824" s="93"/>
      <c r="F824" s="93"/>
      <c r="G824" s="93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2.75" customHeight="1" x14ac:dyDescent="0.2">
      <c r="A825" s="301"/>
      <c r="B825" s="37"/>
      <c r="C825" s="37"/>
      <c r="D825" s="93"/>
      <c r="E825" s="93"/>
      <c r="F825" s="93"/>
      <c r="G825" s="93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2.75" customHeight="1" x14ac:dyDescent="0.2">
      <c r="A826" s="301"/>
      <c r="B826" s="37"/>
      <c r="C826" s="37"/>
      <c r="D826" s="93"/>
      <c r="E826" s="93"/>
      <c r="F826" s="93"/>
      <c r="G826" s="93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2.75" customHeight="1" x14ac:dyDescent="0.2">
      <c r="A827" s="301"/>
      <c r="B827" s="37"/>
      <c r="C827" s="37"/>
      <c r="D827" s="93"/>
      <c r="E827" s="93"/>
      <c r="F827" s="93"/>
      <c r="G827" s="93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2.75" customHeight="1" x14ac:dyDescent="0.2">
      <c r="A828" s="301"/>
      <c r="B828" s="37"/>
      <c r="C828" s="37"/>
      <c r="D828" s="93"/>
      <c r="E828" s="93"/>
      <c r="F828" s="93"/>
      <c r="G828" s="93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2.75" customHeight="1" x14ac:dyDescent="0.2">
      <c r="A829" s="301"/>
      <c r="B829" s="37"/>
      <c r="C829" s="37"/>
      <c r="D829" s="93"/>
      <c r="E829" s="93"/>
      <c r="F829" s="93"/>
      <c r="G829" s="93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2.75" customHeight="1" x14ac:dyDescent="0.2">
      <c r="A830" s="301"/>
      <c r="B830" s="37"/>
      <c r="C830" s="37"/>
      <c r="D830" s="93"/>
      <c r="E830" s="93"/>
      <c r="F830" s="93"/>
      <c r="G830" s="93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2.75" customHeight="1" x14ac:dyDescent="0.2">
      <c r="A831" s="301"/>
      <c r="B831" s="37"/>
      <c r="C831" s="37"/>
      <c r="D831" s="93"/>
      <c r="E831" s="93"/>
      <c r="F831" s="93"/>
      <c r="G831" s="93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2.75" customHeight="1" x14ac:dyDescent="0.2">
      <c r="A832" s="301"/>
      <c r="B832" s="37"/>
      <c r="C832" s="37"/>
      <c r="D832" s="93"/>
      <c r="E832" s="93"/>
      <c r="F832" s="93"/>
      <c r="G832" s="93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2.75" customHeight="1" x14ac:dyDescent="0.2">
      <c r="A833" s="301"/>
      <c r="B833" s="37"/>
      <c r="C833" s="37"/>
      <c r="D833" s="93"/>
      <c r="E833" s="93"/>
      <c r="F833" s="93"/>
      <c r="G833" s="93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2.75" customHeight="1" x14ac:dyDescent="0.2">
      <c r="A834" s="301"/>
      <c r="B834" s="37"/>
      <c r="C834" s="37"/>
      <c r="D834" s="93"/>
      <c r="E834" s="93"/>
      <c r="F834" s="93"/>
      <c r="G834" s="93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2.75" customHeight="1" x14ac:dyDescent="0.2">
      <c r="A835" s="301"/>
      <c r="B835" s="37"/>
      <c r="C835" s="37"/>
      <c r="D835" s="93"/>
      <c r="E835" s="93"/>
      <c r="F835" s="93"/>
      <c r="G835" s="93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2.75" customHeight="1" x14ac:dyDescent="0.2">
      <c r="A836" s="301"/>
      <c r="B836" s="37"/>
      <c r="C836" s="37"/>
      <c r="D836" s="93"/>
      <c r="E836" s="93"/>
      <c r="F836" s="93"/>
      <c r="G836" s="93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2.75" customHeight="1" x14ac:dyDescent="0.2">
      <c r="A837" s="301"/>
      <c r="B837" s="37"/>
      <c r="C837" s="37"/>
      <c r="D837" s="93"/>
      <c r="E837" s="93"/>
      <c r="F837" s="93"/>
      <c r="G837" s="93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2.75" customHeight="1" x14ac:dyDescent="0.2">
      <c r="A838" s="301"/>
      <c r="B838" s="37"/>
      <c r="C838" s="37"/>
      <c r="D838" s="93"/>
      <c r="E838" s="93"/>
      <c r="F838" s="93"/>
      <c r="G838" s="93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2.75" customHeight="1" x14ac:dyDescent="0.2">
      <c r="A839" s="301"/>
      <c r="B839" s="37"/>
      <c r="C839" s="37"/>
      <c r="D839" s="93"/>
      <c r="E839" s="93"/>
      <c r="F839" s="93"/>
      <c r="G839" s="93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2.75" customHeight="1" x14ac:dyDescent="0.2">
      <c r="A840" s="301"/>
      <c r="B840" s="37"/>
      <c r="C840" s="37"/>
      <c r="D840" s="93"/>
      <c r="E840" s="93"/>
      <c r="F840" s="93"/>
      <c r="G840" s="93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2.75" customHeight="1" x14ac:dyDescent="0.2">
      <c r="A841" s="301"/>
      <c r="B841" s="37"/>
      <c r="C841" s="37"/>
      <c r="D841" s="93"/>
      <c r="E841" s="93"/>
      <c r="F841" s="93"/>
      <c r="G841" s="93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2.75" customHeight="1" x14ac:dyDescent="0.2">
      <c r="A842" s="301"/>
      <c r="B842" s="37"/>
      <c r="C842" s="37"/>
      <c r="D842" s="93"/>
      <c r="E842" s="93"/>
      <c r="F842" s="93"/>
      <c r="G842" s="93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2.75" customHeight="1" x14ac:dyDescent="0.2">
      <c r="A843" s="301"/>
      <c r="B843" s="37"/>
      <c r="C843" s="37"/>
      <c r="D843" s="93"/>
      <c r="E843" s="93"/>
      <c r="F843" s="93"/>
      <c r="G843" s="93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2.75" customHeight="1" x14ac:dyDescent="0.2">
      <c r="A844" s="301"/>
      <c r="B844" s="37"/>
      <c r="C844" s="37"/>
      <c r="D844" s="93"/>
      <c r="E844" s="93"/>
      <c r="F844" s="93"/>
      <c r="G844" s="93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2.75" customHeight="1" x14ac:dyDescent="0.2">
      <c r="A845" s="301"/>
      <c r="B845" s="37"/>
      <c r="C845" s="37"/>
      <c r="D845" s="93"/>
      <c r="E845" s="93"/>
      <c r="F845" s="93"/>
      <c r="G845" s="93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2.75" customHeight="1" x14ac:dyDescent="0.2">
      <c r="A846" s="301"/>
      <c r="B846" s="37"/>
      <c r="C846" s="37"/>
      <c r="D846" s="93"/>
      <c r="E846" s="93"/>
      <c r="F846" s="93"/>
      <c r="G846" s="93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2.75" customHeight="1" x14ac:dyDescent="0.2">
      <c r="A847" s="301"/>
      <c r="B847" s="37"/>
      <c r="C847" s="37"/>
      <c r="D847" s="93"/>
      <c r="E847" s="93"/>
      <c r="F847" s="93"/>
      <c r="G847" s="93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2.75" customHeight="1" x14ac:dyDescent="0.2">
      <c r="A848" s="301"/>
      <c r="B848" s="37"/>
      <c r="C848" s="37"/>
      <c r="D848" s="93"/>
      <c r="E848" s="93"/>
      <c r="F848" s="93"/>
      <c r="G848" s="93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2.75" customHeight="1" x14ac:dyDescent="0.2">
      <c r="A849" s="301"/>
      <c r="B849" s="37"/>
      <c r="C849" s="37"/>
      <c r="D849" s="93"/>
      <c r="E849" s="93"/>
      <c r="F849" s="93"/>
      <c r="G849" s="93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2.75" customHeight="1" x14ac:dyDescent="0.2">
      <c r="A850" s="301"/>
      <c r="B850" s="37"/>
      <c r="C850" s="37"/>
      <c r="D850" s="93"/>
      <c r="E850" s="93"/>
      <c r="F850" s="93"/>
      <c r="G850" s="93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2.75" customHeight="1" x14ac:dyDescent="0.2">
      <c r="A851" s="301"/>
      <c r="B851" s="37"/>
      <c r="C851" s="37"/>
      <c r="D851" s="93"/>
      <c r="E851" s="93"/>
      <c r="F851" s="93"/>
      <c r="G851" s="93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2.75" customHeight="1" x14ac:dyDescent="0.2">
      <c r="A852" s="301"/>
      <c r="B852" s="37"/>
      <c r="C852" s="37"/>
      <c r="D852" s="93"/>
      <c r="E852" s="93"/>
      <c r="F852" s="93"/>
      <c r="G852" s="93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2.75" customHeight="1" x14ac:dyDescent="0.2">
      <c r="A853" s="301"/>
      <c r="B853" s="37"/>
      <c r="C853" s="37"/>
      <c r="D853" s="93"/>
      <c r="E853" s="93"/>
      <c r="F853" s="93"/>
      <c r="G853" s="93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2.75" customHeight="1" x14ac:dyDescent="0.2">
      <c r="A854" s="301"/>
      <c r="B854" s="37"/>
      <c r="C854" s="37"/>
      <c r="D854" s="93"/>
      <c r="E854" s="93"/>
      <c r="F854" s="93"/>
      <c r="G854" s="93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2.75" customHeight="1" x14ac:dyDescent="0.2">
      <c r="A855" s="301"/>
      <c r="B855" s="37"/>
      <c r="C855" s="37"/>
      <c r="D855" s="93"/>
      <c r="E855" s="93"/>
      <c r="F855" s="93"/>
      <c r="G855" s="93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2.75" customHeight="1" x14ac:dyDescent="0.2">
      <c r="A856" s="301"/>
      <c r="B856" s="37"/>
      <c r="C856" s="37"/>
      <c r="D856" s="93"/>
      <c r="E856" s="93"/>
      <c r="F856" s="93"/>
      <c r="G856" s="93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2.75" customHeight="1" x14ac:dyDescent="0.2">
      <c r="A857" s="301"/>
      <c r="B857" s="37"/>
      <c r="C857" s="37"/>
      <c r="D857" s="93"/>
      <c r="E857" s="93"/>
      <c r="F857" s="93"/>
      <c r="G857" s="93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2.75" customHeight="1" x14ac:dyDescent="0.2">
      <c r="A858" s="301"/>
      <c r="B858" s="37"/>
      <c r="C858" s="37"/>
      <c r="D858" s="93"/>
      <c r="E858" s="93"/>
      <c r="F858" s="93"/>
      <c r="G858" s="93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2.75" customHeight="1" x14ac:dyDescent="0.2">
      <c r="A859" s="301"/>
      <c r="B859" s="37"/>
      <c r="C859" s="37"/>
      <c r="D859" s="93"/>
      <c r="E859" s="93"/>
      <c r="F859" s="93"/>
      <c r="G859" s="93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2.75" customHeight="1" x14ac:dyDescent="0.2">
      <c r="A860" s="301"/>
      <c r="B860" s="37"/>
      <c r="C860" s="37"/>
      <c r="D860" s="93"/>
      <c r="E860" s="93"/>
      <c r="F860" s="93"/>
      <c r="G860" s="93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2.75" customHeight="1" x14ac:dyDescent="0.2">
      <c r="A861" s="301"/>
      <c r="B861" s="37"/>
      <c r="C861" s="37"/>
      <c r="D861" s="93"/>
      <c r="E861" s="93"/>
      <c r="F861" s="93"/>
      <c r="G861" s="93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2.75" customHeight="1" x14ac:dyDescent="0.2">
      <c r="A862" s="301"/>
      <c r="B862" s="37"/>
      <c r="C862" s="37"/>
      <c r="D862" s="93"/>
      <c r="E862" s="93"/>
      <c r="F862" s="93"/>
      <c r="G862" s="93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2.75" customHeight="1" x14ac:dyDescent="0.2">
      <c r="A863" s="301"/>
      <c r="B863" s="37"/>
      <c r="C863" s="37"/>
      <c r="D863" s="93"/>
      <c r="E863" s="93"/>
      <c r="F863" s="93"/>
      <c r="G863" s="93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2.75" customHeight="1" x14ac:dyDescent="0.2">
      <c r="A864" s="301"/>
      <c r="B864" s="37"/>
      <c r="C864" s="37"/>
      <c r="D864" s="93"/>
      <c r="E864" s="93"/>
      <c r="F864" s="93"/>
      <c r="G864" s="93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2.75" customHeight="1" x14ac:dyDescent="0.2">
      <c r="A865" s="301"/>
      <c r="B865" s="37"/>
      <c r="C865" s="37"/>
      <c r="D865" s="93"/>
      <c r="E865" s="93"/>
      <c r="F865" s="93"/>
      <c r="G865" s="93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2.75" customHeight="1" x14ac:dyDescent="0.2">
      <c r="A866" s="301"/>
      <c r="B866" s="37"/>
      <c r="C866" s="37"/>
      <c r="D866" s="93"/>
      <c r="E866" s="93"/>
      <c r="F866" s="93"/>
      <c r="G866" s="93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2.75" customHeight="1" x14ac:dyDescent="0.2">
      <c r="A867" s="301"/>
      <c r="B867" s="37"/>
      <c r="C867" s="37"/>
      <c r="D867" s="93"/>
      <c r="E867" s="93"/>
      <c r="F867" s="93"/>
      <c r="G867" s="93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2.75" customHeight="1" x14ac:dyDescent="0.2">
      <c r="A868" s="301"/>
      <c r="B868" s="37"/>
      <c r="C868" s="37"/>
      <c r="D868" s="93"/>
      <c r="E868" s="93"/>
      <c r="F868" s="93"/>
      <c r="G868" s="93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2.75" customHeight="1" x14ac:dyDescent="0.2">
      <c r="A869" s="301"/>
      <c r="B869" s="37"/>
      <c r="C869" s="37"/>
      <c r="D869" s="93"/>
      <c r="E869" s="93"/>
      <c r="F869" s="93"/>
      <c r="G869" s="93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2.75" customHeight="1" x14ac:dyDescent="0.2">
      <c r="A870" s="301"/>
      <c r="B870" s="37"/>
      <c r="C870" s="37"/>
      <c r="D870" s="93"/>
      <c r="E870" s="93"/>
      <c r="F870" s="93"/>
      <c r="G870" s="93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2.75" customHeight="1" x14ac:dyDescent="0.2">
      <c r="A871" s="301"/>
      <c r="B871" s="37"/>
      <c r="C871" s="37"/>
      <c r="D871" s="93"/>
      <c r="E871" s="93"/>
      <c r="F871" s="93"/>
      <c r="G871" s="93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2.75" customHeight="1" x14ac:dyDescent="0.2">
      <c r="A872" s="301"/>
      <c r="B872" s="37"/>
      <c r="C872" s="37"/>
      <c r="D872" s="93"/>
      <c r="E872" s="93"/>
      <c r="F872" s="93"/>
      <c r="G872" s="93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2.75" customHeight="1" x14ac:dyDescent="0.2">
      <c r="A873" s="301"/>
      <c r="B873" s="37"/>
      <c r="C873" s="37"/>
      <c r="D873" s="93"/>
      <c r="E873" s="93"/>
      <c r="F873" s="93"/>
      <c r="G873" s="93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2.75" customHeight="1" x14ac:dyDescent="0.2">
      <c r="A874" s="301"/>
      <c r="B874" s="37"/>
      <c r="C874" s="37"/>
      <c r="D874" s="93"/>
      <c r="E874" s="93"/>
      <c r="F874" s="93"/>
      <c r="G874" s="93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2.75" customHeight="1" x14ac:dyDescent="0.2">
      <c r="A875" s="301"/>
      <c r="B875" s="37"/>
      <c r="C875" s="37"/>
      <c r="D875" s="93"/>
      <c r="E875" s="93"/>
      <c r="F875" s="93"/>
      <c r="G875" s="93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2.75" customHeight="1" x14ac:dyDescent="0.2">
      <c r="A876" s="301"/>
      <c r="B876" s="37"/>
      <c r="C876" s="37"/>
      <c r="D876" s="93"/>
      <c r="E876" s="93"/>
      <c r="F876" s="93"/>
      <c r="G876" s="93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2.75" customHeight="1" x14ac:dyDescent="0.2">
      <c r="A877" s="301"/>
      <c r="B877" s="37"/>
      <c r="C877" s="37"/>
      <c r="D877" s="93"/>
      <c r="E877" s="93"/>
      <c r="F877" s="93"/>
      <c r="G877" s="93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2.75" customHeight="1" x14ac:dyDescent="0.2">
      <c r="A878" s="301"/>
      <c r="B878" s="37"/>
      <c r="C878" s="37"/>
      <c r="D878" s="93"/>
      <c r="E878" s="93"/>
      <c r="F878" s="93"/>
      <c r="G878" s="93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2.75" customHeight="1" x14ac:dyDescent="0.2">
      <c r="A879" s="301"/>
      <c r="B879" s="37"/>
      <c r="C879" s="37"/>
      <c r="D879" s="93"/>
      <c r="E879" s="93"/>
      <c r="F879" s="93"/>
      <c r="G879" s="93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2.75" customHeight="1" x14ac:dyDescent="0.2">
      <c r="A880" s="301"/>
      <c r="B880" s="37"/>
      <c r="C880" s="37"/>
      <c r="D880" s="93"/>
      <c r="E880" s="93"/>
      <c r="F880" s="93"/>
      <c r="G880" s="93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2.75" customHeight="1" x14ac:dyDescent="0.2">
      <c r="A881" s="301"/>
      <c r="B881" s="37"/>
      <c r="C881" s="37"/>
      <c r="D881" s="93"/>
      <c r="E881" s="93"/>
      <c r="F881" s="93"/>
      <c r="G881" s="93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2.75" customHeight="1" x14ac:dyDescent="0.2">
      <c r="A882" s="301"/>
      <c r="B882" s="37"/>
      <c r="C882" s="37"/>
      <c r="D882" s="93"/>
      <c r="E882" s="93"/>
      <c r="F882" s="93"/>
      <c r="G882" s="93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2.75" customHeight="1" x14ac:dyDescent="0.2">
      <c r="A883" s="301"/>
      <c r="B883" s="37"/>
      <c r="C883" s="37"/>
      <c r="D883" s="93"/>
      <c r="E883" s="93"/>
      <c r="F883" s="93"/>
      <c r="G883" s="93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2.75" customHeight="1" x14ac:dyDescent="0.2">
      <c r="A884" s="301"/>
      <c r="B884" s="37"/>
      <c r="C884" s="37"/>
      <c r="D884" s="93"/>
      <c r="E884" s="93"/>
      <c r="F884" s="93"/>
      <c r="G884" s="93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2.75" customHeight="1" x14ac:dyDescent="0.2">
      <c r="A885" s="301"/>
      <c r="B885" s="37"/>
      <c r="C885" s="37"/>
      <c r="D885" s="93"/>
      <c r="E885" s="93"/>
      <c r="F885" s="93"/>
      <c r="G885" s="93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2.75" customHeight="1" x14ac:dyDescent="0.2">
      <c r="A886" s="301"/>
      <c r="B886" s="37"/>
      <c r="C886" s="37"/>
      <c r="D886" s="93"/>
      <c r="E886" s="93"/>
      <c r="F886" s="93"/>
      <c r="G886" s="93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2.75" customHeight="1" x14ac:dyDescent="0.2">
      <c r="A887" s="301"/>
      <c r="B887" s="37"/>
      <c r="C887" s="37"/>
      <c r="D887" s="93"/>
      <c r="E887" s="93"/>
      <c r="F887" s="93"/>
      <c r="G887" s="93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2.75" customHeight="1" x14ac:dyDescent="0.2">
      <c r="A888" s="301"/>
      <c r="B888" s="37"/>
      <c r="C888" s="37"/>
      <c r="D888" s="93"/>
      <c r="E888" s="93"/>
      <c r="F888" s="93"/>
      <c r="G888" s="93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2.75" customHeight="1" x14ac:dyDescent="0.2">
      <c r="A889" s="301"/>
      <c r="B889" s="37"/>
      <c r="C889" s="37"/>
      <c r="D889" s="93"/>
      <c r="E889" s="93"/>
      <c r="F889" s="93"/>
      <c r="G889" s="93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2.75" customHeight="1" x14ac:dyDescent="0.2">
      <c r="A890" s="301"/>
      <c r="B890" s="37"/>
      <c r="C890" s="37"/>
      <c r="D890" s="93"/>
      <c r="E890" s="93"/>
      <c r="F890" s="93"/>
      <c r="G890" s="93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2.75" customHeight="1" x14ac:dyDescent="0.2">
      <c r="A891" s="301"/>
      <c r="B891" s="37"/>
      <c r="C891" s="37"/>
      <c r="D891" s="93"/>
      <c r="E891" s="93"/>
      <c r="F891" s="93"/>
      <c r="G891" s="93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2.75" customHeight="1" x14ac:dyDescent="0.2">
      <c r="A892" s="301"/>
      <c r="B892" s="37"/>
      <c r="C892" s="37"/>
      <c r="D892" s="93"/>
      <c r="E892" s="93"/>
      <c r="F892" s="93"/>
      <c r="G892" s="93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2.75" customHeight="1" x14ac:dyDescent="0.2">
      <c r="A893" s="301"/>
      <c r="B893" s="37"/>
      <c r="C893" s="37"/>
      <c r="D893" s="93"/>
      <c r="E893" s="93"/>
      <c r="F893" s="93"/>
      <c r="G893" s="93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2.75" customHeight="1" x14ac:dyDescent="0.2">
      <c r="A894" s="301"/>
      <c r="B894" s="37"/>
      <c r="C894" s="37"/>
      <c r="D894" s="93"/>
      <c r="E894" s="93"/>
      <c r="F894" s="93"/>
      <c r="G894" s="93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2.75" customHeight="1" x14ac:dyDescent="0.2">
      <c r="A895" s="301"/>
      <c r="B895" s="37"/>
      <c r="C895" s="37"/>
      <c r="D895" s="93"/>
      <c r="E895" s="93"/>
      <c r="F895" s="93"/>
      <c r="G895" s="93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2.75" customHeight="1" x14ac:dyDescent="0.2">
      <c r="A896" s="301"/>
      <c r="B896" s="37"/>
      <c r="C896" s="37"/>
      <c r="D896" s="93"/>
      <c r="E896" s="93"/>
      <c r="F896" s="93"/>
      <c r="G896" s="93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2.75" customHeight="1" x14ac:dyDescent="0.2">
      <c r="A897" s="301"/>
      <c r="B897" s="37"/>
      <c r="C897" s="37"/>
      <c r="D897" s="93"/>
      <c r="E897" s="93"/>
      <c r="F897" s="93"/>
      <c r="G897" s="93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2.75" customHeight="1" x14ac:dyDescent="0.2">
      <c r="A898" s="301"/>
      <c r="B898" s="37"/>
      <c r="C898" s="37"/>
      <c r="D898" s="93"/>
      <c r="E898" s="93"/>
      <c r="F898" s="93"/>
      <c r="G898" s="93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2.75" customHeight="1" x14ac:dyDescent="0.2">
      <c r="A899" s="301"/>
      <c r="B899" s="37"/>
      <c r="C899" s="37"/>
      <c r="D899" s="93"/>
      <c r="E899" s="93"/>
      <c r="F899" s="93"/>
      <c r="G899" s="93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2.75" customHeight="1" x14ac:dyDescent="0.2">
      <c r="A900" s="301"/>
      <c r="B900" s="37"/>
      <c r="C900" s="37"/>
      <c r="D900" s="93"/>
      <c r="E900" s="93"/>
      <c r="F900" s="93"/>
      <c r="G900" s="93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2.75" customHeight="1" x14ac:dyDescent="0.2">
      <c r="A901" s="301"/>
      <c r="B901" s="37"/>
      <c r="C901" s="37"/>
      <c r="D901" s="93"/>
      <c r="E901" s="93"/>
      <c r="F901" s="93"/>
      <c r="G901" s="93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2.75" customHeight="1" x14ac:dyDescent="0.2">
      <c r="A902" s="301"/>
      <c r="B902" s="37"/>
      <c r="C902" s="37"/>
      <c r="D902" s="93"/>
      <c r="E902" s="93"/>
      <c r="F902" s="93"/>
      <c r="G902" s="93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2.75" customHeight="1" x14ac:dyDescent="0.2">
      <c r="A903" s="301"/>
      <c r="B903" s="37"/>
      <c r="C903" s="37"/>
      <c r="D903" s="93"/>
      <c r="E903" s="93"/>
      <c r="F903" s="93"/>
      <c r="G903" s="93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2.75" customHeight="1" x14ac:dyDescent="0.2">
      <c r="A904" s="301"/>
      <c r="B904" s="37"/>
      <c r="C904" s="37"/>
      <c r="D904" s="93"/>
      <c r="E904" s="93"/>
      <c r="F904" s="93"/>
      <c r="G904" s="93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2.75" customHeight="1" x14ac:dyDescent="0.2">
      <c r="A905" s="301"/>
      <c r="B905" s="37"/>
      <c r="C905" s="37"/>
      <c r="D905" s="93"/>
      <c r="E905" s="93"/>
      <c r="F905" s="93"/>
      <c r="G905" s="93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2.75" customHeight="1" x14ac:dyDescent="0.2">
      <c r="A906" s="301"/>
      <c r="B906" s="37"/>
      <c r="C906" s="37"/>
      <c r="D906" s="93"/>
      <c r="E906" s="93"/>
      <c r="F906" s="93"/>
      <c r="G906" s="93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2.75" customHeight="1" x14ac:dyDescent="0.2">
      <c r="A907" s="301"/>
      <c r="B907" s="37"/>
      <c r="C907" s="37"/>
      <c r="D907" s="93"/>
      <c r="E907" s="93"/>
      <c r="F907" s="93"/>
      <c r="G907" s="93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2.75" customHeight="1" x14ac:dyDescent="0.2">
      <c r="A908" s="301"/>
      <c r="B908" s="37"/>
      <c r="C908" s="37"/>
      <c r="D908" s="93"/>
      <c r="E908" s="93"/>
      <c r="F908" s="93"/>
      <c r="G908" s="93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2.75" customHeight="1" x14ac:dyDescent="0.2">
      <c r="A909" s="301"/>
      <c r="B909" s="37"/>
      <c r="C909" s="37"/>
      <c r="D909" s="93"/>
      <c r="E909" s="93"/>
      <c r="F909" s="93"/>
      <c r="G909" s="93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2.75" customHeight="1" x14ac:dyDescent="0.2">
      <c r="A910" s="301"/>
      <c r="B910" s="37"/>
      <c r="C910" s="37"/>
      <c r="D910" s="93"/>
      <c r="E910" s="93"/>
      <c r="F910" s="93"/>
      <c r="G910" s="93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2.75" customHeight="1" x14ac:dyDescent="0.2">
      <c r="A911" s="301"/>
      <c r="B911" s="37"/>
      <c r="C911" s="37"/>
      <c r="D911" s="93"/>
      <c r="E911" s="93"/>
      <c r="F911" s="93"/>
      <c r="G911" s="93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2.75" customHeight="1" x14ac:dyDescent="0.2">
      <c r="A912" s="301"/>
      <c r="B912" s="37"/>
      <c r="C912" s="37"/>
      <c r="D912" s="93"/>
      <c r="E912" s="93"/>
      <c r="F912" s="93"/>
      <c r="G912" s="93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2.75" customHeight="1" x14ac:dyDescent="0.2">
      <c r="A913" s="301"/>
      <c r="B913" s="37"/>
      <c r="C913" s="37"/>
      <c r="D913" s="93"/>
      <c r="E913" s="93"/>
      <c r="F913" s="93"/>
      <c r="G913" s="93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2.75" customHeight="1" x14ac:dyDescent="0.2">
      <c r="A914" s="301"/>
      <c r="B914" s="37"/>
      <c r="C914" s="37"/>
      <c r="D914" s="93"/>
      <c r="E914" s="93"/>
      <c r="F914" s="93"/>
      <c r="G914" s="93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2.75" customHeight="1" x14ac:dyDescent="0.2">
      <c r="A915" s="301"/>
      <c r="B915" s="37"/>
      <c r="C915" s="37"/>
      <c r="D915" s="93"/>
      <c r="E915" s="93"/>
      <c r="F915" s="93"/>
      <c r="G915" s="93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2.75" customHeight="1" x14ac:dyDescent="0.2">
      <c r="A916" s="301"/>
      <c r="B916" s="37"/>
      <c r="C916" s="37"/>
      <c r="D916" s="93"/>
      <c r="E916" s="93"/>
      <c r="F916" s="93"/>
      <c r="G916" s="93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2.75" customHeight="1" x14ac:dyDescent="0.2">
      <c r="A917" s="301"/>
      <c r="B917" s="37"/>
      <c r="C917" s="37"/>
      <c r="D917" s="93"/>
      <c r="E917" s="93"/>
      <c r="F917" s="93"/>
      <c r="G917" s="93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2.75" customHeight="1" x14ac:dyDescent="0.2">
      <c r="A918" s="301"/>
      <c r="B918" s="37"/>
      <c r="C918" s="37"/>
      <c r="D918" s="93"/>
      <c r="E918" s="93"/>
      <c r="F918" s="93"/>
      <c r="G918" s="93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2.75" customHeight="1" x14ac:dyDescent="0.2">
      <c r="A919" s="301"/>
      <c r="B919" s="37"/>
      <c r="C919" s="37"/>
      <c r="D919" s="93"/>
      <c r="E919" s="93"/>
      <c r="F919" s="93"/>
      <c r="G919" s="93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2.75" customHeight="1" x14ac:dyDescent="0.2">
      <c r="A920" s="301"/>
      <c r="B920" s="37"/>
      <c r="C920" s="37"/>
      <c r="D920" s="93"/>
      <c r="E920" s="93"/>
      <c r="F920" s="93"/>
      <c r="G920" s="93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2.75" customHeight="1" x14ac:dyDescent="0.2">
      <c r="A921" s="301"/>
      <c r="B921" s="37"/>
      <c r="C921" s="37"/>
      <c r="D921" s="93"/>
      <c r="E921" s="93"/>
      <c r="F921" s="93"/>
      <c r="G921" s="93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2.75" customHeight="1" x14ac:dyDescent="0.2">
      <c r="A922" s="301"/>
      <c r="B922" s="37"/>
      <c r="C922" s="37"/>
      <c r="D922" s="93"/>
      <c r="E922" s="93"/>
      <c r="F922" s="93"/>
      <c r="G922" s="93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2.75" customHeight="1" x14ac:dyDescent="0.2">
      <c r="A923" s="301"/>
      <c r="B923" s="37"/>
      <c r="C923" s="37"/>
      <c r="D923" s="93"/>
      <c r="E923" s="93"/>
      <c r="F923" s="93"/>
      <c r="G923" s="93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2.75" customHeight="1" x14ac:dyDescent="0.2">
      <c r="A924" s="301"/>
      <c r="B924" s="37"/>
      <c r="C924" s="37"/>
      <c r="D924" s="93"/>
      <c r="E924" s="93"/>
      <c r="F924" s="93"/>
      <c r="G924" s="93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2.75" customHeight="1" x14ac:dyDescent="0.2">
      <c r="A925" s="301"/>
      <c r="B925" s="37"/>
      <c r="C925" s="37"/>
      <c r="D925" s="93"/>
      <c r="E925" s="93"/>
      <c r="F925" s="93"/>
      <c r="G925" s="93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2.75" customHeight="1" x14ac:dyDescent="0.2">
      <c r="A926" s="301"/>
      <c r="B926" s="37"/>
      <c r="C926" s="37"/>
      <c r="D926" s="93"/>
      <c r="E926" s="93"/>
      <c r="F926" s="93"/>
      <c r="G926" s="93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2.75" customHeight="1" x14ac:dyDescent="0.2">
      <c r="A927" s="301"/>
      <c r="B927" s="37"/>
      <c r="C927" s="37"/>
      <c r="D927" s="93"/>
      <c r="E927" s="93"/>
      <c r="F927" s="93"/>
      <c r="G927" s="93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2.75" customHeight="1" x14ac:dyDescent="0.2">
      <c r="A928" s="301"/>
      <c r="B928" s="37"/>
      <c r="C928" s="37"/>
      <c r="D928" s="93"/>
      <c r="E928" s="93"/>
      <c r="F928" s="93"/>
      <c r="G928" s="93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2.75" customHeight="1" x14ac:dyDescent="0.2">
      <c r="A929" s="301"/>
      <c r="B929" s="37"/>
      <c r="C929" s="37"/>
      <c r="D929" s="93"/>
      <c r="E929" s="93"/>
      <c r="F929" s="93"/>
      <c r="G929" s="93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2.75" customHeight="1" x14ac:dyDescent="0.2">
      <c r="A930" s="301"/>
      <c r="B930" s="37"/>
      <c r="C930" s="37"/>
      <c r="D930" s="93"/>
      <c r="E930" s="93"/>
      <c r="F930" s="93"/>
      <c r="G930" s="93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2.75" customHeight="1" x14ac:dyDescent="0.2">
      <c r="A931" s="301"/>
      <c r="B931" s="37"/>
      <c r="C931" s="37"/>
      <c r="D931" s="93"/>
      <c r="E931" s="93"/>
      <c r="F931" s="93"/>
      <c r="G931" s="93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2.75" customHeight="1" x14ac:dyDescent="0.2">
      <c r="A932" s="301"/>
      <c r="B932" s="37"/>
      <c r="C932" s="37"/>
      <c r="D932" s="93"/>
      <c r="E932" s="93"/>
      <c r="F932" s="93"/>
      <c r="G932" s="93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2.75" customHeight="1" x14ac:dyDescent="0.2">
      <c r="A933" s="301"/>
      <c r="B933" s="37"/>
      <c r="C933" s="37"/>
      <c r="D933" s="93"/>
      <c r="E933" s="93"/>
      <c r="F933" s="93"/>
      <c r="G933" s="93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2.75" customHeight="1" x14ac:dyDescent="0.2">
      <c r="A934" s="301"/>
      <c r="B934" s="37"/>
      <c r="C934" s="37"/>
      <c r="D934" s="93"/>
      <c r="E934" s="93"/>
      <c r="F934" s="93"/>
      <c r="G934" s="93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2.75" customHeight="1" x14ac:dyDescent="0.2">
      <c r="A935" s="301"/>
      <c r="B935" s="37"/>
      <c r="C935" s="37"/>
      <c r="D935" s="93"/>
      <c r="E935" s="93"/>
      <c r="F935" s="93"/>
      <c r="G935" s="93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2.75" customHeight="1" x14ac:dyDescent="0.2">
      <c r="A936" s="301"/>
      <c r="B936" s="37"/>
      <c r="C936" s="37"/>
      <c r="D936" s="93"/>
      <c r="E936" s="93"/>
      <c r="F936" s="93"/>
      <c r="G936" s="93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2.75" customHeight="1" x14ac:dyDescent="0.2">
      <c r="A937" s="301"/>
      <c r="B937" s="37"/>
      <c r="C937" s="37"/>
      <c r="D937" s="93"/>
      <c r="E937" s="93"/>
      <c r="F937" s="93"/>
      <c r="G937" s="93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2.75" customHeight="1" x14ac:dyDescent="0.2">
      <c r="A938" s="301"/>
      <c r="B938" s="37"/>
      <c r="C938" s="37"/>
      <c r="D938" s="93"/>
      <c r="E938" s="93"/>
      <c r="F938" s="93"/>
      <c r="G938" s="93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2.75" customHeight="1" x14ac:dyDescent="0.2">
      <c r="A939" s="301"/>
      <c r="B939" s="37"/>
      <c r="C939" s="37"/>
      <c r="D939" s="93"/>
      <c r="E939" s="93"/>
      <c r="F939" s="93"/>
      <c r="G939" s="93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2.75" customHeight="1" x14ac:dyDescent="0.2">
      <c r="A940" s="301"/>
      <c r="B940" s="37"/>
      <c r="C940" s="37"/>
      <c r="D940" s="93"/>
      <c r="E940" s="93"/>
      <c r="F940" s="93"/>
      <c r="G940" s="93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2.75" customHeight="1" x14ac:dyDescent="0.2">
      <c r="A941" s="301"/>
      <c r="B941" s="37"/>
      <c r="C941" s="37"/>
      <c r="D941" s="93"/>
      <c r="E941" s="93"/>
      <c r="F941" s="93"/>
      <c r="G941" s="93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2.75" customHeight="1" x14ac:dyDescent="0.2">
      <c r="A942" s="301"/>
      <c r="B942" s="37"/>
      <c r="C942" s="37"/>
      <c r="D942" s="93"/>
      <c r="E942" s="93"/>
      <c r="F942" s="93"/>
      <c r="G942" s="93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2.75" customHeight="1" x14ac:dyDescent="0.2">
      <c r="A943" s="301"/>
      <c r="B943" s="37"/>
      <c r="C943" s="37"/>
      <c r="D943" s="93"/>
      <c r="E943" s="93"/>
      <c r="F943" s="93"/>
      <c r="G943" s="93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2.75" customHeight="1" x14ac:dyDescent="0.2">
      <c r="A944" s="301"/>
      <c r="B944" s="37"/>
      <c r="C944" s="37"/>
      <c r="D944" s="93"/>
      <c r="E944" s="93"/>
      <c r="F944" s="93"/>
      <c r="G944" s="93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2.75" customHeight="1" x14ac:dyDescent="0.2">
      <c r="A945" s="301"/>
      <c r="B945" s="37"/>
      <c r="C945" s="37"/>
      <c r="D945" s="93"/>
      <c r="E945" s="93"/>
      <c r="F945" s="93"/>
      <c r="G945" s="93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2.75" customHeight="1" x14ac:dyDescent="0.2">
      <c r="A946" s="301"/>
      <c r="B946" s="37"/>
      <c r="C946" s="37"/>
      <c r="D946" s="93"/>
      <c r="E946" s="93"/>
      <c r="F946" s="93"/>
      <c r="G946" s="93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2.75" customHeight="1" x14ac:dyDescent="0.2">
      <c r="A947" s="301"/>
      <c r="B947" s="37"/>
      <c r="C947" s="37"/>
      <c r="D947" s="93"/>
      <c r="E947" s="93"/>
      <c r="F947" s="93"/>
      <c r="G947" s="93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2.75" customHeight="1" x14ac:dyDescent="0.2">
      <c r="A948" s="301"/>
      <c r="B948" s="37"/>
      <c r="C948" s="37"/>
      <c r="D948" s="93"/>
      <c r="E948" s="93"/>
      <c r="F948" s="93"/>
      <c r="G948" s="93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2.75" customHeight="1" x14ac:dyDescent="0.2">
      <c r="A949" s="301"/>
      <c r="B949" s="37"/>
      <c r="C949" s="37"/>
      <c r="D949" s="93"/>
      <c r="E949" s="93"/>
      <c r="F949" s="93"/>
      <c r="G949" s="93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2.75" customHeight="1" x14ac:dyDescent="0.2">
      <c r="A950" s="301"/>
      <c r="B950" s="37"/>
      <c r="C950" s="37"/>
      <c r="D950" s="93"/>
      <c r="E950" s="93"/>
      <c r="F950" s="93"/>
      <c r="G950" s="93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2.75" customHeight="1" x14ac:dyDescent="0.2">
      <c r="A951" s="301"/>
      <c r="B951" s="37"/>
      <c r="C951" s="37"/>
      <c r="D951" s="93"/>
      <c r="E951" s="93"/>
      <c r="F951" s="93"/>
      <c r="G951" s="93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2.75" customHeight="1" x14ac:dyDescent="0.2">
      <c r="A952" s="301"/>
      <c r="B952" s="37"/>
      <c r="C952" s="37"/>
      <c r="D952" s="93"/>
      <c r="E952" s="93"/>
      <c r="F952" s="93"/>
      <c r="G952" s="93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2.75" customHeight="1" x14ac:dyDescent="0.2">
      <c r="A953" s="301"/>
      <c r="B953" s="37"/>
      <c r="C953" s="37"/>
      <c r="D953" s="93"/>
      <c r="E953" s="93"/>
      <c r="F953" s="93"/>
      <c r="G953" s="93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2.75" customHeight="1" x14ac:dyDescent="0.2">
      <c r="A954" s="301"/>
      <c r="B954" s="37"/>
      <c r="C954" s="37"/>
      <c r="D954" s="93"/>
      <c r="E954" s="93"/>
      <c r="F954" s="93"/>
      <c r="G954" s="93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2.75" customHeight="1" x14ac:dyDescent="0.2">
      <c r="A955" s="301"/>
      <c r="B955" s="37"/>
      <c r="C955" s="37"/>
      <c r="D955" s="93"/>
      <c r="E955" s="93"/>
      <c r="F955" s="93"/>
      <c r="G955" s="93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2.75" customHeight="1" x14ac:dyDescent="0.2">
      <c r="A956" s="301"/>
      <c r="B956" s="37"/>
      <c r="C956" s="37"/>
      <c r="D956" s="93"/>
      <c r="E956" s="93"/>
      <c r="F956" s="93"/>
      <c r="G956" s="93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2.75" customHeight="1" x14ac:dyDescent="0.2">
      <c r="A957" s="301"/>
      <c r="B957" s="37"/>
      <c r="C957" s="37"/>
      <c r="D957" s="93"/>
      <c r="E957" s="93"/>
      <c r="F957" s="93"/>
      <c r="G957" s="93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2.75" customHeight="1" x14ac:dyDescent="0.2">
      <c r="A958" s="301"/>
      <c r="B958" s="37"/>
      <c r="C958" s="37"/>
      <c r="D958" s="93"/>
      <c r="E958" s="93"/>
      <c r="F958" s="93"/>
      <c r="G958" s="93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2.75" customHeight="1" x14ac:dyDescent="0.2">
      <c r="A959" s="301"/>
      <c r="B959" s="37"/>
      <c r="C959" s="37"/>
      <c r="D959" s="93"/>
      <c r="E959" s="93"/>
      <c r="F959" s="93"/>
      <c r="G959" s="93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</sheetData>
  <mergeCells count="12">
    <mergeCell ref="F7:F10"/>
    <mergeCell ref="C1:G1"/>
    <mergeCell ref="G7:G10"/>
    <mergeCell ref="D6:G6"/>
    <mergeCell ref="A3:G3"/>
    <mergeCell ref="A4:G4"/>
    <mergeCell ref="A5:G5"/>
    <mergeCell ref="A7:A10"/>
    <mergeCell ref="B7:B10"/>
    <mergeCell ref="C7:C10"/>
    <mergeCell ref="D7:D10"/>
    <mergeCell ref="E7:E10"/>
  </mergeCells>
  <phoneticPr fontId="0" type="noConversion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01"/>
  <sheetViews>
    <sheetView zoomScaleNormal="100" workbookViewId="0">
      <selection activeCell="A5" sqref="A5:D5"/>
    </sheetView>
  </sheetViews>
  <sheetFormatPr defaultColWidth="17.28515625" defaultRowHeight="15" customHeight="1" x14ac:dyDescent="0.2"/>
  <cols>
    <col min="1" max="1" width="5.5703125" style="365" customWidth="1"/>
    <col min="2" max="2" width="56.5703125" style="107" customWidth="1"/>
    <col min="3" max="3" width="20.140625" style="107" customWidth="1"/>
    <col min="4" max="4" width="20.28515625" style="107" customWidth="1"/>
    <col min="5" max="26" width="8" style="107" customWidth="1"/>
    <col min="27" max="16384" width="17.28515625" style="107"/>
  </cols>
  <sheetData>
    <row r="1" spans="1:5" ht="15.75" customHeight="1" x14ac:dyDescent="0.2">
      <c r="A1" s="584" t="s">
        <v>979</v>
      </c>
      <c r="B1" s="506"/>
      <c r="C1" s="506"/>
      <c r="D1" s="506"/>
    </row>
    <row r="2" spans="1:5" s="485" customFormat="1" ht="15.75" customHeight="1" x14ac:dyDescent="0.2">
      <c r="A2" s="365"/>
      <c r="B2" s="487"/>
      <c r="C2" s="211"/>
    </row>
    <row r="3" spans="1:5" ht="15.75" customHeight="1" x14ac:dyDescent="0.25">
      <c r="A3" s="507" t="s">
        <v>262</v>
      </c>
      <c r="B3" s="520"/>
      <c r="C3" s="520"/>
      <c r="D3" s="520"/>
    </row>
    <row r="4" spans="1:5" ht="15.75" customHeight="1" x14ac:dyDescent="0.25">
      <c r="A4" s="507" t="s">
        <v>969</v>
      </c>
      <c r="B4" s="520"/>
      <c r="C4" s="520"/>
      <c r="D4" s="520"/>
    </row>
    <row r="5" spans="1:5" ht="16.5" customHeight="1" x14ac:dyDescent="0.25">
      <c r="A5" s="507" t="s">
        <v>72</v>
      </c>
      <c r="B5" s="520"/>
      <c r="C5" s="520"/>
      <c r="D5" s="520"/>
    </row>
    <row r="6" spans="1:5" ht="15.75" customHeight="1" x14ac:dyDescent="0.25">
      <c r="D6" s="486" t="s">
        <v>402</v>
      </c>
      <c r="E6" s="481"/>
    </row>
    <row r="7" spans="1:5" ht="12.75" customHeight="1" x14ac:dyDescent="0.2">
      <c r="A7" s="502" t="s">
        <v>304</v>
      </c>
      <c r="B7" s="587" t="s">
        <v>260</v>
      </c>
      <c r="C7" s="585" t="s">
        <v>32</v>
      </c>
      <c r="D7" s="585" t="s">
        <v>948</v>
      </c>
    </row>
    <row r="8" spans="1:5" ht="21.75" customHeight="1" x14ac:dyDescent="0.2">
      <c r="A8" s="503"/>
      <c r="B8" s="588"/>
      <c r="C8" s="586"/>
      <c r="D8" s="586"/>
    </row>
    <row r="9" spans="1:5" ht="21.75" customHeight="1" x14ac:dyDescent="0.2">
      <c r="A9" s="366">
        <v>1</v>
      </c>
      <c r="B9" s="58">
        <v>2</v>
      </c>
      <c r="C9" s="110">
        <v>3</v>
      </c>
      <c r="D9" s="110">
        <v>3</v>
      </c>
    </row>
    <row r="10" spans="1:5" ht="15.75" customHeight="1" x14ac:dyDescent="0.25">
      <c r="A10" s="112" t="s">
        <v>305</v>
      </c>
      <c r="B10" s="111" t="s">
        <v>64</v>
      </c>
      <c r="C10" s="108"/>
      <c r="D10" s="108"/>
    </row>
    <row r="11" spans="1:5" ht="15.75" customHeight="1" x14ac:dyDescent="0.2">
      <c r="A11" s="112" t="s">
        <v>306</v>
      </c>
      <c r="B11" s="376" t="s">
        <v>899</v>
      </c>
      <c r="C11" s="361">
        <v>1500000</v>
      </c>
      <c r="D11" s="361">
        <v>1500000</v>
      </c>
    </row>
    <row r="12" spans="1:5" ht="15.75" customHeight="1" x14ac:dyDescent="0.2">
      <c r="A12" s="112" t="s">
        <v>307</v>
      </c>
      <c r="B12" s="376" t="s">
        <v>938</v>
      </c>
      <c r="C12" s="361">
        <v>6000000</v>
      </c>
      <c r="D12" s="361">
        <v>6000000</v>
      </c>
    </row>
    <row r="13" spans="1:5" ht="15.75" customHeight="1" x14ac:dyDescent="0.2">
      <c r="A13" s="112" t="s">
        <v>308</v>
      </c>
      <c r="B13" s="376" t="s">
        <v>900</v>
      </c>
      <c r="C13" s="362">
        <v>10000000</v>
      </c>
      <c r="D13" s="362">
        <v>10000000</v>
      </c>
    </row>
    <row r="14" spans="1:5" ht="15.75" customHeight="1" x14ac:dyDescent="0.2">
      <c r="A14" s="112" t="s">
        <v>309</v>
      </c>
      <c r="B14" s="45"/>
      <c r="C14" s="361"/>
      <c r="D14" s="361"/>
    </row>
    <row r="15" spans="1:5" ht="15.75" customHeight="1" x14ac:dyDescent="0.2">
      <c r="A15" s="112" t="s">
        <v>310</v>
      </c>
      <c r="B15" s="45" t="s">
        <v>923</v>
      </c>
      <c r="C15" s="361">
        <v>1000000</v>
      </c>
      <c r="D15" s="361">
        <v>1000000</v>
      </c>
    </row>
    <row r="16" spans="1:5" ht="15.75" customHeight="1" x14ac:dyDescent="0.2">
      <c r="A16" s="112" t="s">
        <v>311</v>
      </c>
      <c r="B16" s="377" t="s">
        <v>915</v>
      </c>
      <c r="C16" s="361">
        <v>4000000</v>
      </c>
      <c r="D16" s="361">
        <v>4000000</v>
      </c>
    </row>
    <row r="17" spans="1:4" ht="15.75" customHeight="1" x14ac:dyDescent="0.2">
      <c r="A17" s="112" t="s">
        <v>312</v>
      </c>
      <c r="B17" s="376" t="s">
        <v>939</v>
      </c>
      <c r="C17" s="362">
        <v>1500000</v>
      </c>
      <c r="D17" s="362">
        <v>1500000</v>
      </c>
    </row>
    <row r="18" spans="1:4" ht="15.75" customHeight="1" x14ac:dyDescent="0.2">
      <c r="A18" s="112" t="s">
        <v>313</v>
      </c>
      <c r="B18" s="376" t="s">
        <v>963</v>
      </c>
      <c r="C18" s="361"/>
      <c r="D18" s="361">
        <v>2690291</v>
      </c>
    </row>
    <row r="19" spans="1:4" ht="15.75" customHeight="1" x14ac:dyDescent="0.2">
      <c r="A19" s="112" t="s">
        <v>314</v>
      </c>
      <c r="B19" s="45"/>
      <c r="C19" s="361"/>
      <c r="D19" s="361"/>
    </row>
    <row r="20" spans="1:4" ht="15.75" customHeight="1" x14ac:dyDescent="0.2">
      <c r="A20" s="112" t="s">
        <v>315</v>
      </c>
      <c r="B20" s="360"/>
      <c r="C20" s="361"/>
      <c r="D20" s="361"/>
    </row>
    <row r="21" spans="1:4" ht="15.75" customHeight="1" x14ac:dyDescent="0.2">
      <c r="A21" s="112" t="s">
        <v>316</v>
      </c>
      <c r="B21" s="360"/>
      <c r="C21" s="361"/>
      <c r="D21" s="361"/>
    </row>
    <row r="22" spans="1:4" ht="15.75" customHeight="1" x14ac:dyDescent="0.2">
      <c r="A22" s="112" t="s">
        <v>317</v>
      </c>
      <c r="B22" s="360"/>
      <c r="C22" s="361"/>
      <c r="D22" s="361"/>
    </row>
    <row r="23" spans="1:4" ht="15.75" customHeight="1" x14ac:dyDescent="0.2">
      <c r="A23" s="112" t="s">
        <v>318</v>
      </c>
      <c r="B23" s="360"/>
      <c r="C23" s="361"/>
      <c r="D23" s="361"/>
    </row>
    <row r="24" spans="1:4" ht="15.75" customHeight="1" x14ac:dyDescent="0.2">
      <c r="A24" s="112" t="s">
        <v>319</v>
      </c>
      <c r="B24" s="363" t="s">
        <v>403</v>
      </c>
      <c r="C24" s="364">
        <f>SUM(C11:C23)</f>
        <v>24000000</v>
      </c>
      <c r="D24" s="364">
        <f>SUM(D11:D23)</f>
        <v>26690291</v>
      </c>
    </row>
    <row r="25" spans="1:4" ht="15.75" customHeight="1" x14ac:dyDescent="0.2">
      <c r="A25" s="112" t="s">
        <v>320</v>
      </c>
      <c r="B25" s="376" t="s">
        <v>956</v>
      </c>
      <c r="C25" s="361"/>
      <c r="D25" s="361">
        <v>390000</v>
      </c>
    </row>
    <row r="26" spans="1:4" ht="15.75" customHeight="1" x14ac:dyDescent="0.2">
      <c r="A26" s="112" t="s">
        <v>321</v>
      </c>
      <c r="B26" s="45" t="s">
        <v>957</v>
      </c>
      <c r="C26" s="361"/>
      <c r="D26" s="361">
        <v>53620</v>
      </c>
    </row>
    <row r="27" spans="1:4" ht="15.75" customHeight="1" x14ac:dyDescent="0.2">
      <c r="A27" s="470" t="s">
        <v>322</v>
      </c>
      <c r="B27" s="471" t="s">
        <v>904</v>
      </c>
      <c r="C27" s="472">
        <f>SUM(C24:C26)</f>
        <v>24000000</v>
      </c>
      <c r="D27" s="472">
        <f>SUM(D24:D26)</f>
        <v>27133911</v>
      </c>
    </row>
    <row r="28" spans="1:4" s="365" customFormat="1" ht="12.75" customHeight="1" x14ac:dyDescent="0.2">
      <c r="A28" s="112" t="s">
        <v>323</v>
      </c>
      <c r="B28" s="293" t="s">
        <v>901</v>
      </c>
      <c r="C28" s="292"/>
      <c r="D28" s="292"/>
    </row>
    <row r="29" spans="1:4" ht="12.75" customHeight="1" x14ac:dyDescent="0.2">
      <c r="A29" s="112" t="s">
        <v>324</v>
      </c>
      <c r="B29" s="377"/>
      <c r="C29" s="361"/>
      <c r="D29" s="361"/>
    </row>
    <row r="30" spans="1:4" ht="12.75" customHeight="1" x14ac:dyDescent="0.2">
      <c r="A30" s="112" t="s">
        <v>325</v>
      </c>
      <c r="B30" s="377" t="s">
        <v>924</v>
      </c>
      <c r="C30" s="361">
        <v>1500000</v>
      </c>
      <c r="D30" s="361">
        <v>1500000</v>
      </c>
    </row>
    <row r="31" spans="1:4" ht="12.75" customHeight="1" x14ac:dyDescent="0.2">
      <c r="A31" s="112" t="s">
        <v>326</v>
      </c>
      <c r="B31" s="377" t="s">
        <v>902</v>
      </c>
      <c r="C31" s="361">
        <v>18987892</v>
      </c>
      <c r="D31" s="361">
        <v>18987892</v>
      </c>
    </row>
    <row r="32" spans="1:4" ht="12.75" customHeight="1" x14ac:dyDescent="0.2">
      <c r="A32" s="112" t="s">
        <v>327</v>
      </c>
      <c r="B32" s="45" t="s">
        <v>916</v>
      </c>
      <c r="C32" s="361">
        <v>5000000</v>
      </c>
      <c r="D32" s="361">
        <v>5000000</v>
      </c>
    </row>
    <row r="33" spans="1:4" ht="12.75" customHeight="1" x14ac:dyDescent="0.2">
      <c r="A33" s="112" t="s">
        <v>328</v>
      </c>
      <c r="B33" s="377" t="s">
        <v>917</v>
      </c>
      <c r="C33" s="361">
        <v>2000000</v>
      </c>
      <c r="D33" s="361">
        <v>2000000</v>
      </c>
    </row>
    <row r="34" spans="1:4" ht="12.75" customHeight="1" x14ac:dyDescent="0.2">
      <c r="A34" s="112" t="s">
        <v>329</v>
      </c>
      <c r="B34" s="45" t="s">
        <v>918</v>
      </c>
      <c r="C34" s="361">
        <v>3000000</v>
      </c>
      <c r="D34" s="361">
        <v>3000000</v>
      </c>
    </row>
    <row r="35" spans="1:4" ht="12.75" customHeight="1" x14ac:dyDescent="0.2">
      <c r="A35" s="112" t="s">
        <v>330</v>
      </c>
      <c r="B35" s="45" t="s">
        <v>919</v>
      </c>
      <c r="C35" s="361">
        <v>8000000</v>
      </c>
      <c r="D35" s="361">
        <v>8000000</v>
      </c>
    </row>
    <row r="36" spans="1:4" ht="12.75" customHeight="1" x14ac:dyDescent="0.2">
      <c r="A36" s="112" t="s">
        <v>331</v>
      </c>
      <c r="B36" s="45" t="s">
        <v>920</v>
      </c>
      <c r="C36" s="361">
        <v>32000000</v>
      </c>
      <c r="D36" s="361">
        <v>32000000</v>
      </c>
    </row>
    <row r="37" spans="1:4" ht="12.75" customHeight="1" x14ac:dyDescent="0.2">
      <c r="A37" s="112" t="s">
        <v>332</v>
      </c>
      <c r="B37" s="45" t="s">
        <v>940</v>
      </c>
      <c r="C37" s="361">
        <v>1500000</v>
      </c>
      <c r="D37" s="361">
        <v>1500000</v>
      </c>
    </row>
    <row r="38" spans="1:4" ht="12.75" customHeight="1" x14ac:dyDescent="0.2">
      <c r="A38" s="112" t="s">
        <v>333</v>
      </c>
      <c r="B38" s="45" t="s">
        <v>921</v>
      </c>
      <c r="C38" s="361">
        <v>100000</v>
      </c>
      <c r="D38" s="361">
        <v>100000</v>
      </c>
    </row>
    <row r="39" spans="1:4" ht="12.75" customHeight="1" x14ac:dyDescent="0.2">
      <c r="A39" s="112" t="s">
        <v>334</v>
      </c>
      <c r="B39" s="45" t="s">
        <v>922</v>
      </c>
      <c r="C39" s="361">
        <v>417813884</v>
      </c>
      <c r="D39" s="361">
        <v>417813884</v>
      </c>
    </row>
    <row r="40" spans="1:4" ht="12.75" customHeight="1" x14ac:dyDescent="0.2">
      <c r="A40" s="112" t="s">
        <v>335</v>
      </c>
      <c r="B40" s="45" t="s">
        <v>943</v>
      </c>
      <c r="C40" s="361">
        <v>20000000</v>
      </c>
      <c r="D40" s="361">
        <v>20000000</v>
      </c>
    </row>
    <row r="41" spans="1:4" ht="12.75" customHeight="1" x14ac:dyDescent="0.2">
      <c r="A41" s="112">
        <v>32</v>
      </c>
      <c r="B41" s="45" t="s">
        <v>949</v>
      </c>
      <c r="C41" s="361"/>
      <c r="D41" s="361">
        <v>1500000</v>
      </c>
    </row>
    <row r="42" spans="1:4" ht="12.75" customHeight="1" x14ac:dyDescent="0.2">
      <c r="A42" s="112">
        <v>33</v>
      </c>
      <c r="B42" s="45" t="s">
        <v>958</v>
      </c>
      <c r="C42" s="361"/>
      <c r="D42" s="361">
        <v>11985345</v>
      </c>
    </row>
    <row r="43" spans="1:4" ht="12.75" customHeight="1" x14ac:dyDescent="0.2">
      <c r="A43" s="112">
        <v>34</v>
      </c>
      <c r="B43" s="45" t="s">
        <v>955</v>
      </c>
      <c r="C43" s="361"/>
      <c r="D43" s="361">
        <v>1500000</v>
      </c>
    </row>
    <row r="44" spans="1:4" ht="12.75" customHeight="1" x14ac:dyDescent="0.2">
      <c r="A44" s="470">
        <v>35</v>
      </c>
      <c r="B44" s="471" t="s">
        <v>903</v>
      </c>
      <c r="C44" s="472">
        <f>SUM(C29:C43)</f>
        <v>509901776</v>
      </c>
      <c r="D44" s="472">
        <f>SUM(D29:D43)</f>
        <v>524887121</v>
      </c>
    </row>
    <row r="45" spans="1:4" ht="12.75" customHeight="1" x14ac:dyDescent="0.2">
      <c r="B45" s="109"/>
      <c r="C45" s="109"/>
    </row>
    <row r="46" spans="1:4" ht="12.75" customHeight="1" x14ac:dyDescent="0.2">
      <c r="B46" s="109"/>
      <c r="C46" s="369"/>
    </row>
    <row r="47" spans="1:4" ht="12.75" customHeight="1" x14ac:dyDescent="0.2">
      <c r="B47" s="109"/>
      <c r="C47" s="109"/>
    </row>
    <row r="48" spans="1:4" ht="12.75" customHeight="1" x14ac:dyDescent="0.2">
      <c r="B48" s="109"/>
      <c r="C48" s="109"/>
    </row>
    <row r="49" spans="2:3" ht="12.75" customHeight="1" x14ac:dyDescent="0.2">
      <c r="B49" s="109"/>
      <c r="C49" s="109"/>
    </row>
    <row r="50" spans="2:3" ht="12.75" customHeight="1" x14ac:dyDescent="0.2">
      <c r="B50" s="109"/>
      <c r="C50" s="109"/>
    </row>
    <row r="51" spans="2:3" ht="12.75" customHeight="1" x14ac:dyDescent="0.2">
      <c r="B51" s="109"/>
      <c r="C51" s="109"/>
    </row>
    <row r="52" spans="2:3" ht="12.75" customHeight="1" x14ac:dyDescent="0.2">
      <c r="B52" s="109"/>
      <c r="C52" s="109"/>
    </row>
    <row r="53" spans="2:3" ht="12.75" customHeight="1" x14ac:dyDescent="0.2">
      <c r="B53" s="109"/>
      <c r="C53" s="109"/>
    </row>
    <row r="54" spans="2:3" ht="12.75" customHeight="1" x14ac:dyDescent="0.2">
      <c r="B54" s="109"/>
      <c r="C54" s="109"/>
    </row>
    <row r="55" spans="2:3" ht="12.75" customHeight="1" x14ac:dyDescent="0.2">
      <c r="B55" s="109"/>
      <c r="C55" s="109"/>
    </row>
    <row r="56" spans="2:3" ht="12.75" customHeight="1" x14ac:dyDescent="0.2">
      <c r="B56" s="109"/>
      <c r="C56" s="109"/>
    </row>
    <row r="57" spans="2:3" ht="12.75" customHeight="1" x14ac:dyDescent="0.2">
      <c r="B57" s="109"/>
      <c r="C57" s="109"/>
    </row>
    <row r="58" spans="2:3" ht="12.75" customHeight="1" x14ac:dyDescent="0.2">
      <c r="B58" s="109"/>
      <c r="C58" s="109"/>
    </row>
    <row r="59" spans="2:3" ht="12.75" customHeight="1" x14ac:dyDescent="0.2">
      <c r="B59" s="109"/>
      <c r="C59" s="109"/>
    </row>
    <row r="60" spans="2:3" ht="12.75" customHeight="1" x14ac:dyDescent="0.2">
      <c r="B60" s="109"/>
      <c r="C60" s="109"/>
    </row>
    <row r="61" spans="2:3" ht="12.75" customHeight="1" x14ac:dyDescent="0.2">
      <c r="B61" s="109"/>
      <c r="C61" s="109"/>
    </row>
    <row r="62" spans="2:3" ht="12.75" customHeight="1" x14ac:dyDescent="0.2">
      <c r="B62" s="109"/>
      <c r="C62" s="109"/>
    </row>
    <row r="63" spans="2:3" ht="12.75" customHeight="1" x14ac:dyDescent="0.2">
      <c r="B63" s="109"/>
      <c r="C63" s="109"/>
    </row>
    <row r="64" spans="2:3" ht="12.75" customHeight="1" x14ac:dyDescent="0.2">
      <c r="B64" s="109"/>
      <c r="C64" s="109"/>
    </row>
    <row r="65" spans="2:3" ht="12.75" customHeight="1" x14ac:dyDescent="0.2">
      <c r="B65" s="109"/>
      <c r="C65" s="109"/>
    </row>
    <row r="66" spans="2:3" ht="12.75" customHeight="1" x14ac:dyDescent="0.2">
      <c r="B66" s="109"/>
      <c r="C66" s="109"/>
    </row>
    <row r="67" spans="2:3" ht="12.75" customHeight="1" x14ac:dyDescent="0.2">
      <c r="B67" s="109"/>
      <c r="C67" s="109"/>
    </row>
    <row r="68" spans="2:3" ht="12.75" customHeight="1" x14ac:dyDescent="0.2">
      <c r="B68" s="109"/>
      <c r="C68" s="109"/>
    </row>
    <row r="69" spans="2:3" ht="12.75" customHeight="1" x14ac:dyDescent="0.2">
      <c r="B69" s="109"/>
      <c r="C69" s="109"/>
    </row>
    <row r="70" spans="2:3" ht="12.75" customHeight="1" x14ac:dyDescent="0.2">
      <c r="B70" s="109"/>
      <c r="C70" s="109"/>
    </row>
    <row r="71" spans="2:3" ht="12.75" customHeight="1" x14ac:dyDescent="0.2">
      <c r="B71" s="109"/>
      <c r="C71" s="109"/>
    </row>
    <row r="72" spans="2:3" ht="12.75" customHeight="1" x14ac:dyDescent="0.2">
      <c r="B72" s="109"/>
      <c r="C72" s="109"/>
    </row>
    <row r="73" spans="2:3" ht="12.75" customHeight="1" x14ac:dyDescent="0.2">
      <c r="B73" s="109"/>
      <c r="C73" s="109"/>
    </row>
    <row r="74" spans="2:3" ht="12.75" customHeight="1" x14ac:dyDescent="0.2">
      <c r="B74" s="109"/>
      <c r="C74" s="109"/>
    </row>
    <row r="75" spans="2:3" ht="12.75" customHeight="1" x14ac:dyDescent="0.2">
      <c r="B75" s="109"/>
      <c r="C75" s="109"/>
    </row>
    <row r="76" spans="2:3" ht="12.75" customHeight="1" x14ac:dyDescent="0.2">
      <c r="B76" s="109"/>
      <c r="C76" s="109"/>
    </row>
    <row r="77" spans="2:3" ht="12.75" customHeight="1" x14ac:dyDescent="0.2">
      <c r="B77" s="109"/>
      <c r="C77" s="109"/>
    </row>
    <row r="78" spans="2:3" ht="12.75" customHeight="1" x14ac:dyDescent="0.2">
      <c r="B78" s="109"/>
      <c r="C78" s="109"/>
    </row>
    <row r="79" spans="2:3" ht="12.75" customHeight="1" x14ac:dyDescent="0.2">
      <c r="B79" s="109"/>
      <c r="C79" s="109"/>
    </row>
    <row r="80" spans="2:3" ht="12.75" customHeight="1" x14ac:dyDescent="0.2">
      <c r="B80" s="109"/>
      <c r="C80" s="109"/>
    </row>
    <row r="81" spans="2:3" ht="12.75" customHeight="1" x14ac:dyDescent="0.2">
      <c r="B81" s="109"/>
      <c r="C81" s="109"/>
    </row>
    <row r="82" spans="2:3" ht="12.75" customHeight="1" x14ac:dyDescent="0.2">
      <c r="B82" s="109"/>
      <c r="C82" s="109"/>
    </row>
    <row r="83" spans="2:3" ht="12.75" customHeight="1" x14ac:dyDescent="0.2">
      <c r="B83" s="109"/>
      <c r="C83" s="109"/>
    </row>
    <row r="84" spans="2:3" ht="12.75" customHeight="1" x14ac:dyDescent="0.2">
      <c r="B84" s="109"/>
      <c r="C84" s="109"/>
    </row>
    <row r="85" spans="2:3" ht="12.75" customHeight="1" x14ac:dyDescent="0.2">
      <c r="B85" s="109"/>
      <c r="C85" s="109"/>
    </row>
    <row r="86" spans="2:3" ht="12.75" customHeight="1" x14ac:dyDescent="0.2">
      <c r="B86" s="109"/>
      <c r="C86" s="109"/>
    </row>
    <row r="87" spans="2:3" ht="12.75" customHeight="1" x14ac:dyDescent="0.2">
      <c r="B87" s="109"/>
      <c r="C87" s="109"/>
    </row>
    <row r="88" spans="2:3" ht="12.75" customHeight="1" x14ac:dyDescent="0.2">
      <c r="B88" s="109"/>
      <c r="C88" s="109"/>
    </row>
    <row r="89" spans="2:3" ht="12.75" customHeight="1" x14ac:dyDescent="0.2">
      <c r="B89" s="109"/>
      <c r="C89" s="109"/>
    </row>
    <row r="90" spans="2:3" ht="12.75" customHeight="1" x14ac:dyDescent="0.2">
      <c r="B90" s="109"/>
      <c r="C90" s="109"/>
    </row>
    <row r="91" spans="2:3" ht="12.75" customHeight="1" x14ac:dyDescent="0.2">
      <c r="B91" s="109"/>
      <c r="C91" s="109"/>
    </row>
    <row r="92" spans="2:3" ht="12.75" customHeight="1" x14ac:dyDescent="0.2">
      <c r="B92" s="109"/>
      <c r="C92" s="109"/>
    </row>
    <row r="93" spans="2:3" ht="12.75" customHeight="1" x14ac:dyDescent="0.2">
      <c r="B93" s="109"/>
      <c r="C93" s="109"/>
    </row>
    <row r="94" spans="2:3" ht="12.75" customHeight="1" x14ac:dyDescent="0.2">
      <c r="B94" s="109"/>
      <c r="C94" s="109"/>
    </row>
    <row r="95" spans="2:3" ht="12.75" customHeight="1" x14ac:dyDescent="0.2">
      <c r="B95" s="109"/>
      <c r="C95" s="109"/>
    </row>
    <row r="96" spans="2:3" ht="12.75" customHeight="1" x14ac:dyDescent="0.2">
      <c r="B96" s="109"/>
      <c r="C96" s="109"/>
    </row>
    <row r="97" spans="2:3" ht="12.75" customHeight="1" x14ac:dyDescent="0.2">
      <c r="B97" s="109"/>
      <c r="C97" s="109"/>
    </row>
    <row r="98" spans="2:3" ht="12.75" customHeight="1" x14ac:dyDescent="0.2">
      <c r="B98" s="109"/>
      <c r="C98" s="109"/>
    </row>
    <row r="99" spans="2:3" ht="12.75" customHeight="1" x14ac:dyDescent="0.2">
      <c r="B99" s="109"/>
      <c r="C99" s="109"/>
    </row>
    <row r="100" spans="2:3" ht="12.75" customHeight="1" x14ac:dyDescent="0.2">
      <c r="B100" s="109"/>
      <c r="C100" s="109"/>
    </row>
    <row r="101" spans="2:3" ht="12.75" customHeight="1" x14ac:dyDescent="0.2">
      <c r="B101" s="109"/>
      <c r="C101" s="109"/>
    </row>
    <row r="102" spans="2:3" ht="12.75" customHeight="1" x14ac:dyDescent="0.2">
      <c r="B102" s="109"/>
      <c r="C102" s="109"/>
    </row>
    <row r="103" spans="2:3" ht="12.75" customHeight="1" x14ac:dyDescent="0.2">
      <c r="B103" s="109"/>
      <c r="C103" s="109"/>
    </row>
    <row r="104" spans="2:3" ht="12.75" customHeight="1" x14ac:dyDescent="0.2">
      <c r="B104" s="109"/>
      <c r="C104" s="109"/>
    </row>
    <row r="105" spans="2:3" ht="12.75" customHeight="1" x14ac:dyDescent="0.2">
      <c r="B105" s="109"/>
      <c r="C105" s="109"/>
    </row>
    <row r="106" spans="2:3" ht="12.75" customHeight="1" x14ac:dyDescent="0.2">
      <c r="B106" s="109"/>
      <c r="C106" s="109"/>
    </row>
    <row r="107" spans="2:3" ht="12.75" customHeight="1" x14ac:dyDescent="0.2">
      <c r="B107" s="109"/>
      <c r="C107" s="109"/>
    </row>
    <row r="108" spans="2:3" ht="12.75" customHeight="1" x14ac:dyDescent="0.2">
      <c r="B108" s="109"/>
      <c r="C108" s="109"/>
    </row>
    <row r="109" spans="2:3" ht="12.75" customHeight="1" x14ac:dyDescent="0.2">
      <c r="B109" s="109"/>
      <c r="C109" s="109"/>
    </row>
    <row r="110" spans="2:3" ht="12.75" customHeight="1" x14ac:dyDescent="0.2">
      <c r="B110" s="109"/>
      <c r="C110" s="109"/>
    </row>
    <row r="111" spans="2:3" ht="12.75" customHeight="1" x14ac:dyDescent="0.2">
      <c r="B111" s="109"/>
      <c r="C111" s="109"/>
    </row>
    <row r="112" spans="2:3" ht="12.75" customHeight="1" x14ac:dyDescent="0.2">
      <c r="B112" s="109"/>
      <c r="C112" s="109"/>
    </row>
    <row r="113" spans="2:3" ht="12.75" customHeight="1" x14ac:dyDescent="0.2">
      <c r="B113" s="109"/>
      <c r="C113" s="109"/>
    </row>
    <row r="114" spans="2:3" ht="12.75" customHeight="1" x14ac:dyDescent="0.2">
      <c r="B114" s="109"/>
      <c r="C114" s="109"/>
    </row>
    <row r="115" spans="2:3" ht="12.75" customHeight="1" x14ac:dyDescent="0.2">
      <c r="B115" s="109"/>
      <c r="C115" s="109"/>
    </row>
    <row r="116" spans="2:3" ht="12.75" customHeight="1" x14ac:dyDescent="0.2">
      <c r="B116" s="109"/>
      <c r="C116" s="109"/>
    </row>
    <row r="117" spans="2:3" ht="12.75" customHeight="1" x14ac:dyDescent="0.2">
      <c r="B117" s="109"/>
      <c r="C117" s="109"/>
    </row>
    <row r="118" spans="2:3" ht="12.75" customHeight="1" x14ac:dyDescent="0.2">
      <c r="B118" s="109"/>
      <c r="C118" s="109"/>
    </row>
    <row r="119" spans="2:3" ht="12.75" customHeight="1" x14ac:dyDescent="0.2">
      <c r="B119" s="109"/>
      <c r="C119" s="109"/>
    </row>
    <row r="120" spans="2:3" ht="12.75" customHeight="1" x14ac:dyDescent="0.2">
      <c r="B120" s="109"/>
      <c r="C120" s="109"/>
    </row>
    <row r="121" spans="2:3" ht="12.75" customHeight="1" x14ac:dyDescent="0.2">
      <c r="B121" s="109"/>
      <c r="C121" s="109"/>
    </row>
    <row r="122" spans="2:3" ht="12.75" customHeight="1" x14ac:dyDescent="0.2">
      <c r="B122" s="109"/>
      <c r="C122" s="109"/>
    </row>
    <row r="123" spans="2:3" ht="12.75" customHeight="1" x14ac:dyDescent="0.2">
      <c r="B123" s="109"/>
      <c r="C123" s="109"/>
    </row>
    <row r="124" spans="2:3" ht="12.75" customHeight="1" x14ac:dyDescent="0.2">
      <c r="B124" s="109"/>
      <c r="C124" s="109"/>
    </row>
    <row r="125" spans="2:3" ht="12.75" customHeight="1" x14ac:dyDescent="0.2">
      <c r="B125" s="109"/>
      <c r="C125" s="109"/>
    </row>
    <row r="126" spans="2:3" ht="12.75" customHeight="1" x14ac:dyDescent="0.2">
      <c r="B126" s="109"/>
      <c r="C126" s="109"/>
    </row>
    <row r="127" spans="2:3" ht="12.75" customHeight="1" x14ac:dyDescent="0.2">
      <c r="B127" s="109"/>
      <c r="C127" s="109"/>
    </row>
    <row r="128" spans="2:3" ht="12.75" customHeight="1" x14ac:dyDescent="0.2">
      <c r="B128" s="109"/>
      <c r="C128" s="109"/>
    </row>
    <row r="129" spans="2:3" ht="12.75" customHeight="1" x14ac:dyDescent="0.2">
      <c r="B129" s="109"/>
      <c r="C129" s="109"/>
    </row>
    <row r="130" spans="2:3" ht="12.75" customHeight="1" x14ac:dyDescent="0.2">
      <c r="B130" s="109"/>
      <c r="C130" s="109"/>
    </row>
    <row r="131" spans="2:3" ht="12.75" customHeight="1" x14ac:dyDescent="0.2">
      <c r="B131" s="109"/>
      <c r="C131" s="109"/>
    </row>
    <row r="132" spans="2:3" ht="12.75" customHeight="1" x14ac:dyDescent="0.2">
      <c r="B132" s="109"/>
      <c r="C132" s="109"/>
    </row>
    <row r="133" spans="2:3" ht="12.75" customHeight="1" x14ac:dyDescent="0.2">
      <c r="B133" s="109"/>
      <c r="C133" s="109"/>
    </row>
    <row r="134" spans="2:3" ht="12.75" customHeight="1" x14ac:dyDescent="0.2">
      <c r="B134" s="109"/>
      <c r="C134" s="109"/>
    </row>
    <row r="135" spans="2:3" ht="12.75" customHeight="1" x14ac:dyDescent="0.2">
      <c r="B135" s="109"/>
      <c r="C135" s="109"/>
    </row>
    <row r="136" spans="2:3" ht="12.75" customHeight="1" x14ac:dyDescent="0.2">
      <c r="B136" s="109"/>
      <c r="C136" s="109"/>
    </row>
    <row r="137" spans="2:3" ht="12.75" customHeight="1" x14ac:dyDescent="0.2">
      <c r="B137" s="109"/>
      <c r="C137" s="109"/>
    </row>
    <row r="138" spans="2:3" ht="12.75" customHeight="1" x14ac:dyDescent="0.2">
      <c r="B138" s="109"/>
      <c r="C138" s="109"/>
    </row>
    <row r="139" spans="2:3" ht="12.75" customHeight="1" x14ac:dyDescent="0.2">
      <c r="B139" s="109"/>
      <c r="C139" s="109"/>
    </row>
    <row r="140" spans="2:3" ht="12.75" customHeight="1" x14ac:dyDescent="0.2">
      <c r="B140" s="109"/>
      <c r="C140" s="109"/>
    </row>
    <row r="141" spans="2:3" ht="12.75" customHeight="1" x14ac:dyDescent="0.2">
      <c r="B141" s="109"/>
      <c r="C141" s="109"/>
    </row>
    <row r="142" spans="2:3" ht="12.75" customHeight="1" x14ac:dyDescent="0.2">
      <c r="B142" s="109"/>
      <c r="C142" s="109"/>
    </row>
    <row r="143" spans="2:3" ht="12.75" customHeight="1" x14ac:dyDescent="0.2">
      <c r="B143" s="109"/>
      <c r="C143" s="109"/>
    </row>
    <row r="144" spans="2:3" ht="12.75" customHeight="1" x14ac:dyDescent="0.2">
      <c r="B144" s="109"/>
      <c r="C144" s="109"/>
    </row>
    <row r="145" spans="2:3" ht="12.75" customHeight="1" x14ac:dyDescent="0.2">
      <c r="B145" s="109"/>
      <c r="C145" s="109"/>
    </row>
    <row r="146" spans="2:3" ht="12.75" customHeight="1" x14ac:dyDescent="0.2">
      <c r="B146" s="109"/>
      <c r="C146" s="109"/>
    </row>
    <row r="147" spans="2:3" ht="12.75" customHeight="1" x14ac:dyDescent="0.2">
      <c r="B147" s="109"/>
      <c r="C147" s="109"/>
    </row>
    <row r="148" spans="2:3" ht="12.75" customHeight="1" x14ac:dyDescent="0.2">
      <c r="B148" s="109"/>
      <c r="C148" s="109"/>
    </row>
    <row r="149" spans="2:3" ht="12.75" customHeight="1" x14ac:dyDescent="0.2">
      <c r="B149" s="109"/>
      <c r="C149" s="109"/>
    </row>
    <row r="150" spans="2:3" ht="12.75" customHeight="1" x14ac:dyDescent="0.2">
      <c r="B150" s="109"/>
      <c r="C150" s="109"/>
    </row>
    <row r="151" spans="2:3" ht="12.75" customHeight="1" x14ac:dyDescent="0.2">
      <c r="B151" s="109"/>
      <c r="C151" s="109"/>
    </row>
    <row r="152" spans="2:3" ht="12.75" customHeight="1" x14ac:dyDescent="0.2">
      <c r="B152" s="109"/>
      <c r="C152" s="109"/>
    </row>
    <row r="153" spans="2:3" ht="12.75" customHeight="1" x14ac:dyDescent="0.2">
      <c r="B153" s="109"/>
      <c r="C153" s="109"/>
    </row>
    <row r="154" spans="2:3" ht="12.75" customHeight="1" x14ac:dyDescent="0.2">
      <c r="B154" s="109"/>
      <c r="C154" s="109"/>
    </row>
    <row r="155" spans="2:3" ht="12.75" customHeight="1" x14ac:dyDescent="0.2">
      <c r="B155" s="109"/>
      <c r="C155" s="109"/>
    </row>
    <row r="156" spans="2:3" ht="12.75" customHeight="1" x14ac:dyDescent="0.2">
      <c r="B156" s="109"/>
      <c r="C156" s="109"/>
    </row>
    <row r="157" spans="2:3" ht="12.75" customHeight="1" x14ac:dyDescent="0.2">
      <c r="B157" s="109"/>
      <c r="C157" s="109"/>
    </row>
    <row r="158" spans="2:3" ht="12.75" customHeight="1" x14ac:dyDescent="0.2">
      <c r="B158" s="109"/>
      <c r="C158" s="109"/>
    </row>
    <row r="159" spans="2:3" ht="12.75" customHeight="1" x14ac:dyDescent="0.2">
      <c r="B159" s="109"/>
      <c r="C159" s="109"/>
    </row>
    <row r="160" spans="2:3" ht="12.75" customHeight="1" x14ac:dyDescent="0.2">
      <c r="B160" s="109"/>
      <c r="C160" s="109"/>
    </row>
    <row r="161" spans="2:3" ht="12.75" customHeight="1" x14ac:dyDescent="0.2">
      <c r="B161" s="109"/>
      <c r="C161" s="109"/>
    </row>
    <row r="162" spans="2:3" ht="12.75" customHeight="1" x14ac:dyDescent="0.2">
      <c r="B162" s="109"/>
      <c r="C162" s="109"/>
    </row>
    <row r="163" spans="2:3" ht="12.75" customHeight="1" x14ac:dyDescent="0.2">
      <c r="B163" s="109"/>
      <c r="C163" s="109"/>
    </row>
    <row r="164" spans="2:3" ht="12.75" customHeight="1" x14ac:dyDescent="0.2">
      <c r="B164" s="109"/>
      <c r="C164" s="109"/>
    </row>
    <row r="165" spans="2:3" ht="12.75" customHeight="1" x14ac:dyDescent="0.2">
      <c r="B165" s="109"/>
      <c r="C165" s="109"/>
    </row>
    <row r="166" spans="2:3" ht="12.75" customHeight="1" x14ac:dyDescent="0.2">
      <c r="B166" s="109"/>
      <c r="C166" s="109"/>
    </row>
    <row r="167" spans="2:3" ht="12.75" customHeight="1" x14ac:dyDescent="0.2">
      <c r="B167" s="109"/>
      <c r="C167" s="109"/>
    </row>
    <row r="168" spans="2:3" ht="12.75" customHeight="1" x14ac:dyDescent="0.2">
      <c r="B168" s="109"/>
      <c r="C168" s="109"/>
    </row>
    <row r="169" spans="2:3" ht="12.75" customHeight="1" x14ac:dyDescent="0.2">
      <c r="B169" s="109"/>
      <c r="C169" s="109"/>
    </row>
    <row r="170" spans="2:3" ht="12.75" customHeight="1" x14ac:dyDescent="0.2">
      <c r="B170" s="109"/>
      <c r="C170" s="109"/>
    </row>
    <row r="171" spans="2:3" ht="12.75" customHeight="1" x14ac:dyDescent="0.2">
      <c r="B171" s="109"/>
      <c r="C171" s="109"/>
    </row>
    <row r="172" spans="2:3" ht="12.75" customHeight="1" x14ac:dyDescent="0.2">
      <c r="B172" s="109"/>
      <c r="C172" s="109"/>
    </row>
    <row r="173" spans="2:3" ht="12.75" customHeight="1" x14ac:dyDescent="0.2">
      <c r="B173" s="109"/>
      <c r="C173" s="109"/>
    </row>
    <row r="174" spans="2:3" ht="12.75" customHeight="1" x14ac:dyDescent="0.2">
      <c r="B174" s="109"/>
      <c r="C174" s="109"/>
    </row>
    <row r="175" spans="2:3" ht="12.75" customHeight="1" x14ac:dyDescent="0.2">
      <c r="B175" s="109"/>
      <c r="C175" s="109"/>
    </row>
    <row r="176" spans="2:3" ht="12.75" customHeight="1" x14ac:dyDescent="0.2">
      <c r="B176" s="109"/>
      <c r="C176" s="109"/>
    </row>
    <row r="177" spans="2:3" ht="12.75" customHeight="1" x14ac:dyDescent="0.2">
      <c r="B177" s="109"/>
      <c r="C177" s="109"/>
    </row>
    <row r="178" spans="2:3" ht="12.75" customHeight="1" x14ac:dyDescent="0.2">
      <c r="B178" s="109"/>
      <c r="C178" s="109"/>
    </row>
    <row r="179" spans="2:3" ht="12.75" customHeight="1" x14ac:dyDescent="0.2">
      <c r="B179" s="109"/>
      <c r="C179" s="109"/>
    </row>
    <row r="180" spans="2:3" ht="12.75" customHeight="1" x14ac:dyDescent="0.2">
      <c r="B180" s="109"/>
      <c r="C180" s="109"/>
    </row>
    <row r="181" spans="2:3" ht="12.75" customHeight="1" x14ac:dyDescent="0.2">
      <c r="B181" s="109"/>
      <c r="C181" s="109"/>
    </row>
    <row r="182" spans="2:3" ht="12.75" customHeight="1" x14ac:dyDescent="0.2">
      <c r="B182" s="109"/>
      <c r="C182" s="109"/>
    </row>
    <row r="183" spans="2:3" ht="12.75" customHeight="1" x14ac:dyDescent="0.2">
      <c r="B183" s="109"/>
      <c r="C183" s="109"/>
    </row>
    <row r="184" spans="2:3" ht="12.75" customHeight="1" x14ac:dyDescent="0.2">
      <c r="B184" s="109"/>
      <c r="C184" s="109"/>
    </row>
    <row r="185" spans="2:3" ht="12.75" customHeight="1" x14ac:dyDescent="0.2">
      <c r="B185" s="109"/>
      <c r="C185" s="109"/>
    </row>
    <row r="186" spans="2:3" ht="12.75" customHeight="1" x14ac:dyDescent="0.2">
      <c r="B186" s="109"/>
      <c r="C186" s="109"/>
    </row>
    <row r="187" spans="2:3" ht="12.75" customHeight="1" x14ac:dyDescent="0.2">
      <c r="B187" s="109"/>
      <c r="C187" s="109"/>
    </row>
    <row r="188" spans="2:3" ht="12.75" customHeight="1" x14ac:dyDescent="0.2">
      <c r="B188" s="109"/>
      <c r="C188" s="109"/>
    </row>
    <row r="189" spans="2:3" ht="12.75" customHeight="1" x14ac:dyDescent="0.2">
      <c r="B189" s="109"/>
      <c r="C189" s="109"/>
    </row>
    <row r="190" spans="2:3" ht="12.75" customHeight="1" x14ac:dyDescent="0.2">
      <c r="B190" s="109"/>
      <c r="C190" s="109"/>
    </row>
    <row r="191" spans="2:3" ht="12.75" customHeight="1" x14ac:dyDescent="0.2">
      <c r="B191" s="109"/>
      <c r="C191" s="109"/>
    </row>
    <row r="192" spans="2:3" ht="12.75" customHeight="1" x14ac:dyDescent="0.2">
      <c r="B192" s="109"/>
      <c r="C192" s="109"/>
    </row>
    <row r="193" spans="2:3" ht="12.75" customHeight="1" x14ac:dyDescent="0.2">
      <c r="B193" s="109"/>
      <c r="C193" s="109"/>
    </row>
    <row r="194" spans="2:3" ht="12.75" customHeight="1" x14ac:dyDescent="0.2">
      <c r="B194" s="109"/>
      <c r="C194" s="109"/>
    </row>
    <row r="195" spans="2:3" ht="12.75" customHeight="1" x14ac:dyDescent="0.2">
      <c r="B195" s="109"/>
      <c r="C195" s="109"/>
    </row>
    <row r="196" spans="2:3" ht="12.75" customHeight="1" x14ac:dyDescent="0.2">
      <c r="B196" s="109"/>
      <c r="C196" s="109"/>
    </row>
    <row r="197" spans="2:3" ht="12.75" customHeight="1" x14ac:dyDescent="0.2">
      <c r="B197" s="109"/>
      <c r="C197" s="109"/>
    </row>
    <row r="198" spans="2:3" ht="12.75" customHeight="1" x14ac:dyDescent="0.2">
      <c r="B198" s="109"/>
      <c r="C198" s="109"/>
    </row>
    <row r="199" spans="2:3" ht="12.75" customHeight="1" x14ac:dyDescent="0.2">
      <c r="B199" s="109"/>
      <c r="C199" s="109"/>
    </row>
    <row r="200" spans="2:3" ht="12.75" customHeight="1" x14ac:dyDescent="0.2">
      <c r="B200" s="109"/>
      <c r="C200" s="109"/>
    </row>
    <row r="201" spans="2:3" ht="12.75" customHeight="1" x14ac:dyDescent="0.2">
      <c r="B201" s="109"/>
      <c r="C201" s="109"/>
    </row>
    <row r="202" spans="2:3" ht="12.75" customHeight="1" x14ac:dyDescent="0.2">
      <c r="B202" s="109"/>
      <c r="C202" s="109"/>
    </row>
    <row r="203" spans="2:3" ht="12.75" customHeight="1" x14ac:dyDescent="0.2">
      <c r="B203" s="109"/>
      <c r="C203" s="109"/>
    </row>
    <row r="204" spans="2:3" ht="12.75" customHeight="1" x14ac:dyDescent="0.2">
      <c r="B204" s="109"/>
      <c r="C204" s="109"/>
    </row>
    <row r="205" spans="2:3" ht="12.75" customHeight="1" x14ac:dyDescent="0.2">
      <c r="B205" s="109"/>
      <c r="C205" s="109"/>
    </row>
    <row r="206" spans="2:3" ht="12.75" customHeight="1" x14ac:dyDescent="0.2">
      <c r="B206" s="109"/>
      <c r="C206" s="109"/>
    </row>
    <row r="207" spans="2:3" ht="12.75" customHeight="1" x14ac:dyDescent="0.2">
      <c r="B207" s="109"/>
      <c r="C207" s="109"/>
    </row>
    <row r="208" spans="2:3" ht="12.75" customHeight="1" x14ac:dyDescent="0.2">
      <c r="B208" s="109"/>
      <c r="C208" s="109"/>
    </row>
    <row r="209" spans="2:3" ht="12.75" customHeight="1" x14ac:dyDescent="0.2">
      <c r="B209" s="109"/>
      <c r="C209" s="109"/>
    </row>
    <row r="210" spans="2:3" ht="12.75" customHeight="1" x14ac:dyDescent="0.2">
      <c r="B210" s="109"/>
      <c r="C210" s="109"/>
    </row>
    <row r="211" spans="2:3" ht="12.75" customHeight="1" x14ac:dyDescent="0.2">
      <c r="B211" s="109"/>
      <c r="C211" s="109"/>
    </row>
    <row r="212" spans="2:3" ht="12.75" customHeight="1" x14ac:dyDescent="0.2">
      <c r="B212" s="109"/>
      <c r="C212" s="109"/>
    </row>
    <row r="213" spans="2:3" ht="12.75" customHeight="1" x14ac:dyDescent="0.2">
      <c r="B213" s="109"/>
      <c r="C213" s="109"/>
    </row>
    <row r="214" spans="2:3" ht="12.75" customHeight="1" x14ac:dyDescent="0.2">
      <c r="B214" s="109"/>
      <c r="C214" s="109"/>
    </row>
    <row r="215" spans="2:3" ht="12.75" customHeight="1" x14ac:dyDescent="0.2">
      <c r="B215" s="109"/>
      <c r="C215" s="109"/>
    </row>
    <row r="216" spans="2:3" ht="12.75" customHeight="1" x14ac:dyDescent="0.2">
      <c r="B216" s="109"/>
      <c r="C216" s="109"/>
    </row>
    <row r="217" spans="2:3" ht="12.75" customHeight="1" x14ac:dyDescent="0.2">
      <c r="B217" s="109"/>
      <c r="C217" s="109"/>
    </row>
    <row r="218" spans="2:3" ht="12.75" customHeight="1" x14ac:dyDescent="0.2">
      <c r="B218" s="109"/>
      <c r="C218" s="109"/>
    </row>
    <row r="219" spans="2:3" ht="12.75" customHeight="1" x14ac:dyDescent="0.2">
      <c r="B219" s="109"/>
      <c r="C219" s="109"/>
    </row>
    <row r="220" spans="2:3" ht="12.75" customHeight="1" x14ac:dyDescent="0.2">
      <c r="B220" s="109"/>
      <c r="C220" s="109"/>
    </row>
    <row r="221" spans="2:3" ht="12.75" customHeight="1" x14ac:dyDescent="0.2">
      <c r="B221" s="109"/>
      <c r="C221" s="109"/>
    </row>
    <row r="222" spans="2:3" ht="12.75" customHeight="1" x14ac:dyDescent="0.2">
      <c r="B222" s="109"/>
      <c r="C222" s="109"/>
    </row>
    <row r="223" spans="2:3" ht="12.75" customHeight="1" x14ac:dyDescent="0.2">
      <c r="B223" s="109"/>
      <c r="C223" s="109"/>
    </row>
    <row r="224" spans="2:3" ht="12.75" customHeight="1" x14ac:dyDescent="0.2">
      <c r="B224" s="109"/>
      <c r="C224" s="109"/>
    </row>
    <row r="225" spans="2:3" ht="12.75" customHeight="1" x14ac:dyDescent="0.2">
      <c r="B225" s="109"/>
      <c r="C225" s="109"/>
    </row>
    <row r="226" spans="2:3" ht="12.75" customHeight="1" x14ac:dyDescent="0.2">
      <c r="B226" s="109"/>
      <c r="C226" s="109"/>
    </row>
    <row r="227" spans="2:3" ht="12.75" customHeight="1" x14ac:dyDescent="0.2">
      <c r="B227" s="109"/>
      <c r="C227" s="109"/>
    </row>
    <row r="228" spans="2:3" ht="12.75" customHeight="1" x14ac:dyDescent="0.2">
      <c r="B228" s="109"/>
      <c r="C228" s="109"/>
    </row>
    <row r="229" spans="2:3" ht="12.75" customHeight="1" x14ac:dyDescent="0.2">
      <c r="B229" s="109"/>
      <c r="C229" s="109"/>
    </row>
    <row r="230" spans="2:3" ht="12.75" customHeight="1" x14ac:dyDescent="0.2">
      <c r="B230" s="109"/>
      <c r="C230" s="109"/>
    </row>
    <row r="231" spans="2:3" ht="12.75" customHeight="1" x14ac:dyDescent="0.2">
      <c r="B231" s="109"/>
      <c r="C231" s="109"/>
    </row>
    <row r="232" spans="2:3" ht="12.75" customHeight="1" x14ac:dyDescent="0.2">
      <c r="B232" s="109"/>
      <c r="C232" s="109"/>
    </row>
    <row r="233" spans="2:3" ht="12.75" customHeight="1" x14ac:dyDescent="0.2">
      <c r="B233" s="109"/>
      <c r="C233" s="109"/>
    </row>
    <row r="234" spans="2:3" ht="12.75" customHeight="1" x14ac:dyDescent="0.2">
      <c r="B234" s="109"/>
      <c r="C234" s="109"/>
    </row>
    <row r="235" spans="2:3" ht="12.75" customHeight="1" x14ac:dyDescent="0.2">
      <c r="B235" s="109"/>
      <c r="C235" s="109"/>
    </row>
    <row r="236" spans="2:3" ht="12.75" customHeight="1" x14ac:dyDescent="0.2">
      <c r="B236" s="109"/>
      <c r="C236" s="109"/>
    </row>
    <row r="237" spans="2:3" ht="12.75" customHeight="1" x14ac:dyDescent="0.2">
      <c r="B237" s="109"/>
      <c r="C237" s="109"/>
    </row>
    <row r="238" spans="2:3" ht="12.75" customHeight="1" x14ac:dyDescent="0.2">
      <c r="B238" s="109"/>
      <c r="C238" s="109"/>
    </row>
    <row r="239" spans="2:3" ht="12.75" customHeight="1" x14ac:dyDescent="0.2">
      <c r="B239" s="109"/>
      <c r="C239" s="109"/>
    </row>
    <row r="240" spans="2:3" ht="12.75" customHeight="1" x14ac:dyDescent="0.2">
      <c r="B240" s="109"/>
      <c r="C240" s="109"/>
    </row>
    <row r="241" spans="2:3" ht="12.75" customHeight="1" x14ac:dyDescent="0.2">
      <c r="B241" s="109"/>
      <c r="C241" s="109"/>
    </row>
    <row r="242" spans="2:3" ht="12.75" customHeight="1" x14ac:dyDescent="0.2">
      <c r="B242" s="109"/>
      <c r="C242" s="109"/>
    </row>
    <row r="243" spans="2:3" ht="12.75" customHeight="1" x14ac:dyDescent="0.2">
      <c r="B243" s="109"/>
      <c r="C243" s="109"/>
    </row>
    <row r="244" spans="2:3" ht="12.75" customHeight="1" x14ac:dyDescent="0.2">
      <c r="B244" s="109"/>
      <c r="C244" s="109"/>
    </row>
    <row r="245" spans="2:3" ht="12.75" customHeight="1" x14ac:dyDescent="0.2">
      <c r="B245" s="109"/>
      <c r="C245" s="109"/>
    </row>
    <row r="246" spans="2:3" ht="12.75" customHeight="1" x14ac:dyDescent="0.2">
      <c r="B246" s="109"/>
      <c r="C246" s="109"/>
    </row>
    <row r="247" spans="2:3" ht="12.75" customHeight="1" x14ac:dyDescent="0.2">
      <c r="B247" s="109"/>
      <c r="C247" s="109"/>
    </row>
    <row r="248" spans="2:3" ht="12.75" customHeight="1" x14ac:dyDescent="0.2">
      <c r="B248" s="109"/>
      <c r="C248" s="109"/>
    </row>
    <row r="249" spans="2:3" ht="12.75" customHeight="1" x14ac:dyDescent="0.2">
      <c r="B249" s="109"/>
      <c r="C249" s="109"/>
    </row>
    <row r="250" spans="2:3" ht="12.75" customHeight="1" x14ac:dyDescent="0.2">
      <c r="B250" s="109"/>
      <c r="C250" s="109"/>
    </row>
    <row r="251" spans="2:3" ht="12.75" customHeight="1" x14ac:dyDescent="0.2">
      <c r="B251" s="109"/>
      <c r="C251" s="109"/>
    </row>
    <row r="252" spans="2:3" ht="12.75" customHeight="1" x14ac:dyDescent="0.2">
      <c r="B252" s="109"/>
      <c r="C252" s="109"/>
    </row>
    <row r="253" spans="2:3" ht="12.75" customHeight="1" x14ac:dyDescent="0.2">
      <c r="B253" s="109"/>
      <c r="C253" s="109"/>
    </row>
    <row r="254" spans="2:3" ht="12.75" customHeight="1" x14ac:dyDescent="0.2">
      <c r="B254" s="109"/>
      <c r="C254" s="109"/>
    </row>
    <row r="255" spans="2:3" ht="12.75" customHeight="1" x14ac:dyDescent="0.2">
      <c r="B255" s="109"/>
      <c r="C255" s="109"/>
    </row>
    <row r="256" spans="2:3" ht="12.75" customHeight="1" x14ac:dyDescent="0.2">
      <c r="B256" s="109"/>
      <c r="C256" s="109"/>
    </row>
    <row r="257" spans="2:3" ht="12.75" customHeight="1" x14ac:dyDescent="0.2">
      <c r="B257" s="109"/>
      <c r="C257" s="109"/>
    </row>
    <row r="258" spans="2:3" ht="12.75" customHeight="1" x14ac:dyDescent="0.2">
      <c r="B258" s="109"/>
      <c r="C258" s="109"/>
    </row>
    <row r="259" spans="2:3" ht="12.75" customHeight="1" x14ac:dyDescent="0.2">
      <c r="B259" s="109"/>
      <c r="C259" s="109"/>
    </row>
    <row r="260" spans="2:3" ht="12.75" customHeight="1" x14ac:dyDescent="0.2">
      <c r="B260" s="109"/>
      <c r="C260" s="109"/>
    </row>
    <row r="261" spans="2:3" ht="12.75" customHeight="1" x14ac:dyDescent="0.2">
      <c r="B261" s="109"/>
      <c r="C261" s="109"/>
    </row>
    <row r="262" spans="2:3" ht="12.75" customHeight="1" x14ac:dyDescent="0.2">
      <c r="B262" s="109"/>
      <c r="C262" s="109"/>
    </row>
    <row r="263" spans="2:3" ht="12.75" customHeight="1" x14ac:dyDescent="0.2">
      <c r="B263" s="109"/>
      <c r="C263" s="109"/>
    </row>
    <row r="264" spans="2:3" ht="12.75" customHeight="1" x14ac:dyDescent="0.2">
      <c r="B264" s="109"/>
      <c r="C264" s="109"/>
    </row>
    <row r="265" spans="2:3" ht="12.75" customHeight="1" x14ac:dyDescent="0.2">
      <c r="B265" s="109"/>
      <c r="C265" s="109"/>
    </row>
    <row r="266" spans="2:3" ht="12.75" customHeight="1" x14ac:dyDescent="0.2">
      <c r="B266" s="109"/>
      <c r="C266" s="109"/>
    </row>
    <row r="267" spans="2:3" ht="12.75" customHeight="1" x14ac:dyDescent="0.2">
      <c r="B267" s="109"/>
      <c r="C267" s="109"/>
    </row>
    <row r="268" spans="2:3" ht="12.75" customHeight="1" x14ac:dyDescent="0.2">
      <c r="B268" s="109"/>
      <c r="C268" s="109"/>
    </row>
    <row r="269" spans="2:3" ht="12.75" customHeight="1" x14ac:dyDescent="0.2">
      <c r="B269" s="109"/>
      <c r="C269" s="109"/>
    </row>
    <row r="270" spans="2:3" ht="12.75" customHeight="1" x14ac:dyDescent="0.2">
      <c r="B270" s="109"/>
      <c r="C270" s="109"/>
    </row>
    <row r="271" spans="2:3" ht="12.75" customHeight="1" x14ac:dyDescent="0.2">
      <c r="B271" s="109"/>
      <c r="C271" s="109"/>
    </row>
    <row r="272" spans="2:3" ht="12.75" customHeight="1" x14ac:dyDescent="0.2">
      <c r="B272" s="109"/>
      <c r="C272" s="109"/>
    </row>
    <row r="273" spans="2:3" ht="12.75" customHeight="1" x14ac:dyDescent="0.2">
      <c r="B273" s="109"/>
      <c r="C273" s="109"/>
    </row>
    <row r="274" spans="2:3" ht="12.75" customHeight="1" x14ac:dyDescent="0.2">
      <c r="B274" s="109"/>
      <c r="C274" s="109"/>
    </row>
    <row r="275" spans="2:3" ht="12.75" customHeight="1" x14ac:dyDescent="0.2">
      <c r="B275" s="109"/>
      <c r="C275" s="109"/>
    </row>
    <row r="276" spans="2:3" ht="12.75" customHeight="1" x14ac:dyDescent="0.2">
      <c r="B276" s="109"/>
      <c r="C276" s="109"/>
    </row>
    <row r="277" spans="2:3" ht="12.75" customHeight="1" x14ac:dyDescent="0.2">
      <c r="B277" s="109"/>
      <c r="C277" s="109"/>
    </row>
    <row r="278" spans="2:3" ht="12.75" customHeight="1" x14ac:dyDescent="0.2">
      <c r="B278" s="109"/>
      <c r="C278" s="109"/>
    </row>
    <row r="279" spans="2:3" ht="12.75" customHeight="1" x14ac:dyDescent="0.2">
      <c r="B279" s="109"/>
      <c r="C279" s="109"/>
    </row>
    <row r="280" spans="2:3" ht="12.75" customHeight="1" x14ac:dyDescent="0.2">
      <c r="B280" s="109"/>
      <c r="C280" s="109"/>
    </row>
    <row r="281" spans="2:3" ht="12.75" customHeight="1" x14ac:dyDescent="0.2">
      <c r="B281" s="109"/>
      <c r="C281" s="109"/>
    </row>
    <row r="282" spans="2:3" ht="12.75" customHeight="1" x14ac:dyDescent="0.2">
      <c r="B282" s="109"/>
      <c r="C282" s="109"/>
    </row>
    <row r="283" spans="2:3" ht="12.75" customHeight="1" x14ac:dyDescent="0.2">
      <c r="B283" s="109"/>
      <c r="C283" s="109"/>
    </row>
    <row r="284" spans="2:3" ht="12.75" customHeight="1" x14ac:dyDescent="0.2">
      <c r="B284" s="109"/>
      <c r="C284" s="109"/>
    </row>
    <row r="285" spans="2:3" ht="12.75" customHeight="1" x14ac:dyDescent="0.2">
      <c r="B285" s="109"/>
      <c r="C285" s="109"/>
    </row>
    <row r="286" spans="2:3" ht="12.75" customHeight="1" x14ac:dyDescent="0.2">
      <c r="B286" s="109"/>
      <c r="C286" s="109"/>
    </row>
    <row r="287" spans="2:3" ht="12.75" customHeight="1" x14ac:dyDescent="0.2">
      <c r="B287" s="109"/>
      <c r="C287" s="109"/>
    </row>
    <row r="288" spans="2:3" ht="12.75" customHeight="1" x14ac:dyDescent="0.2">
      <c r="B288" s="109"/>
      <c r="C288" s="109"/>
    </row>
    <row r="289" spans="2:3" ht="12.75" customHeight="1" x14ac:dyDescent="0.2">
      <c r="B289" s="109"/>
      <c r="C289" s="109"/>
    </row>
    <row r="290" spans="2:3" ht="12.75" customHeight="1" x14ac:dyDescent="0.2">
      <c r="B290" s="109"/>
      <c r="C290" s="109"/>
    </row>
    <row r="291" spans="2:3" ht="12.75" customHeight="1" x14ac:dyDescent="0.2">
      <c r="B291" s="109"/>
      <c r="C291" s="109"/>
    </row>
    <row r="292" spans="2:3" ht="12.75" customHeight="1" x14ac:dyDescent="0.2">
      <c r="B292" s="109"/>
      <c r="C292" s="109"/>
    </row>
    <row r="293" spans="2:3" ht="12.75" customHeight="1" x14ac:dyDescent="0.2">
      <c r="B293" s="109"/>
      <c r="C293" s="109"/>
    </row>
    <row r="294" spans="2:3" ht="12.75" customHeight="1" x14ac:dyDescent="0.2">
      <c r="B294" s="109"/>
      <c r="C294" s="109"/>
    </row>
    <row r="295" spans="2:3" ht="12.75" customHeight="1" x14ac:dyDescent="0.2">
      <c r="B295" s="109"/>
      <c r="C295" s="109"/>
    </row>
    <row r="296" spans="2:3" ht="12.75" customHeight="1" x14ac:dyDescent="0.2">
      <c r="B296" s="109"/>
      <c r="C296" s="109"/>
    </row>
    <row r="297" spans="2:3" ht="12.75" customHeight="1" x14ac:dyDescent="0.2">
      <c r="B297" s="109"/>
      <c r="C297" s="109"/>
    </row>
    <row r="298" spans="2:3" ht="12.75" customHeight="1" x14ac:dyDescent="0.2">
      <c r="B298" s="109"/>
      <c r="C298" s="109"/>
    </row>
    <row r="299" spans="2:3" ht="12.75" customHeight="1" x14ac:dyDescent="0.2">
      <c r="B299" s="109"/>
      <c r="C299" s="109"/>
    </row>
    <row r="300" spans="2:3" ht="12.75" customHeight="1" x14ac:dyDescent="0.2">
      <c r="B300" s="109"/>
      <c r="C300" s="109"/>
    </row>
    <row r="301" spans="2:3" ht="12.75" customHeight="1" x14ac:dyDescent="0.2">
      <c r="B301" s="109"/>
      <c r="C301" s="109"/>
    </row>
    <row r="302" spans="2:3" ht="12.75" customHeight="1" x14ac:dyDescent="0.2">
      <c r="B302" s="109"/>
      <c r="C302" s="109"/>
    </row>
    <row r="303" spans="2:3" ht="12.75" customHeight="1" x14ac:dyDescent="0.2">
      <c r="B303" s="109"/>
      <c r="C303" s="109"/>
    </row>
    <row r="304" spans="2:3" ht="12.75" customHeight="1" x14ac:dyDescent="0.2">
      <c r="B304" s="109"/>
      <c r="C304" s="109"/>
    </row>
    <row r="305" spans="2:3" ht="12.75" customHeight="1" x14ac:dyDescent="0.2">
      <c r="B305" s="109"/>
      <c r="C305" s="109"/>
    </row>
    <row r="306" spans="2:3" ht="12.75" customHeight="1" x14ac:dyDescent="0.2">
      <c r="B306" s="109"/>
      <c r="C306" s="109"/>
    </row>
    <row r="307" spans="2:3" ht="12.75" customHeight="1" x14ac:dyDescent="0.2">
      <c r="B307" s="109"/>
      <c r="C307" s="109"/>
    </row>
    <row r="308" spans="2:3" ht="12.75" customHeight="1" x14ac:dyDescent="0.2">
      <c r="B308" s="109"/>
      <c r="C308" s="109"/>
    </row>
    <row r="309" spans="2:3" ht="12.75" customHeight="1" x14ac:dyDescent="0.2">
      <c r="B309" s="109"/>
      <c r="C309" s="109"/>
    </row>
    <row r="310" spans="2:3" ht="12.75" customHeight="1" x14ac:dyDescent="0.2">
      <c r="B310" s="109"/>
      <c r="C310" s="109"/>
    </row>
    <row r="311" spans="2:3" ht="12.75" customHeight="1" x14ac:dyDescent="0.2">
      <c r="B311" s="109"/>
      <c r="C311" s="109"/>
    </row>
    <row r="312" spans="2:3" ht="12.75" customHeight="1" x14ac:dyDescent="0.2">
      <c r="B312" s="109"/>
      <c r="C312" s="109"/>
    </row>
    <row r="313" spans="2:3" ht="12.75" customHeight="1" x14ac:dyDescent="0.2">
      <c r="B313" s="109"/>
      <c r="C313" s="109"/>
    </row>
    <row r="314" spans="2:3" ht="12.75" customHeight="1" x14ac:dyDescent="0.2">
      <c r="B314" s="109"/>
      <c r="C314" s="109"/>
    </row>
    <row r="315" spans="2:3" ht="12.75" customHeight="1" x14ac:dyDescent="0.2">
      <c r="B315" s="109"/>
      <c r="C315" s="109"/>
    </row>
    <row r="316" spans="2:3" ht="12.75" customHeight="1" x14ac:dyDescent="0.2">
      <c r="B316" s="109"/>
      <c r="C316" s="109"/>
    </row>
    <row r="317" spans="2:3" ht="12.75" customHeight="1" x14ac:dyDescent="0.2">
      <c r="B317" s="109"/>
      <c r="C317" s="109"/>
    </row>
    <row r="318" spans="2:3" ht="12.75" customHeight="1" x14ac:dyDescent="0.2">
      <c r="B318" s="109"/>
      <c r="C318" s="109"/>
    </row>
    <row r="319" spans="2:3" ht="12.75" customHeight="1" x14ac:dyDescent="0.2">
      <c r="B319" s="109"/>
      <c r="C319" s="109"/>
    </row>
    <row r="320" spans="2:3" ht="12.75" customHeight="1" x14ac:dyDescent="0.2">
      <c r="B320" s="109"/>
      <c r="C320" s="109"/>
    </row>
    <row r="321" spans="2:3" ht="12.75" customHeight="1" x14ac:dyDescent="0.2">
      <c r="B321" s="109"/>
      <c r="C321" s="109"/>
    </row>
    <row r="322" spans="2:3" ht="12.75" customHeight="1" x14ac:dyDescent="0.2">
      <c r="B322" s="109"/>
      <c r="C322" s="109"/>
    </row>
    <row r="323" spans="2:3" ht="12.75" customHeight="1" x14ac:dyDescent="0.2">
      <c r="B323" s="109"/>
      <c r="C323" s="109"/>
    </row>
    <row r="324" spans="2:3" ht="12.75" customHeight="1" x14ac:dyDescent="0.2">
      <c r="B324" s="109"/>
      <c r="C324" s="109"/>
    </row>
    <row r="325" spans="2:3" ht="12.75" customHeight="1" x14ac:dyDescent="0.2">
      <c r="B325" s="109"/>
      <c r="C325" s="109"/>
    </row>
    <row r="326" spans="2:3" ht="12.75" customHeight="1" x14ac:dyDescent="0.2">
      <c r="B326" s="109"/>
      <c r="C326" s="109"/>
    </row>
    <row r="327" spans="2:3" ht="12.75" customHeight="1" x14ac:dyDescent="0.2">
      <c r="B327" s="109"/>
      <c r="C327" s="109"/>
    </row>
    <row r="328" spans="2:3" ht="12.75" customHeight="1" x14ac:dyDescent="0.2">
      <c r="B328" s="109"/>
      <c r="C328" s="109"/>
    </row>
    <row r="329" spans="2:3" ht="12.75" customHeight="1" x14ac:dyDescent="0.2">
      <c r="B329" s="109"/>
      <c r="C329" s="109"/>
    </row>
    <row r="330" spans="2:3" ht="12.75" customHeight="1" x14ac:dyDescent="0.2">
      <c r="B330" s="109"/>
      <c r="C330" s="109"/>
    </row>
    <row r="331" spans="2:3" ht="12.75" customHeight="1" x14ac:dyDescent="0.2">
      <c r="B331" s="109"/>
      <c r="C331" s="109"/>
    </row>
    <row r="332" spans="2:3" ht="12.75" customHeight="1" x14ac:dyDescent="0.2">
      <c r="B332" s="109"/>
      <c r="C332" s="109"/>
    </row>
    <row r="333" spans="2:3" ht="12.75" customHeight="1" x14ac:dyDescent="0.2">
      <c r="B333" s="109"/>
      <c r="C333" s="109"/>
    </row>
    <row r="334" spans="2:3" ht="12.75" customHeight="1" x14ac:dyDescent="0.2">
      <c r="B334" s="109"/>
      <c r="C334" s="109"/>
    </row>
    <row r="335" spans="2:3" ht="12.75" customHeight="1" x14ac:dyDescent="0.2">
      <c r="B335" s="109"/>
      <c r="C335" s="109"/>
    </row>
    <row r="336" spans="2:3" ht="12.75" customHeight="1" x14ac:dyDescent="0.2">
      <c r="B336" s="109"/>
      <c r="C336" s="109"/>
    </row>
    <row r="337" spans="2:3" ht="12.75" customHeight="1" x14ac:dyDescent="0.2">
      <c r="B337" s="109"/>
      <c r="C337" s="109"/>
    </row>
    <row r="338" spans="2:3" ht="12.75" customHeight="1" x14ac:dyDescent="0.2">
      <c r="B338" s="109"/>
      <c r="C338" s="109"/>
    </row>
    <row r="339" spans="2:3" ht="12.75" customHeight="1" x14ac:dyDescent="0.2">
      <c r="B339" s="109"/>
      <c r="C339" s="109"/>
    </row>
    <row r="340" spans="2:3" ht="12.75" customHeight="1" x14ac:dyDescent="0.2">
      <c r="B340" s="109"/>
      <c r="C340" s="109"/>
    </row>
    <row r="341" spans="2:3" ht="12.75" customHeight="1" x14ac:dyDescent="0.2">
      <c r="B341" s="109"/>
      <c r="C341" s="109"/>
    </row>
    <row r="342" spans="2:3" ht="12.75" customHeight="1" x14ac:dyDescent="0.2">
      <c r="B342" s="109"/>
      <c r="C342" s="109"/>
    </row>
    <row r="343" spans="2:3" ht="12.75" customHeight="1" x14ac:dyDescent="0.2">
      <c r="B343" s="109"/>
      <c r="C343" s="109"/>
    </row>
    <row r="344" spans="2:3" ht="12.75" customHeight="1" x14ac:dyDescent="0.2">
      <c r="B344" s="109"/>
      <c r="C344" s="109"/>
    </row>
    <row r="345" spans="2:3" ht="12.75" customHeight="1" x14ac:dyDescent="0.2">
      <c r="B345" s="109"/>
      <c r="C345" s="109"/>
    </row>
    <row r="346" spans="2:3" ht="12.75" customHeight="1" x14ac:dyDescent="0.2">
      <c r="B346" s="109"/>
      <c r="C346" s="109"/>
    </row>
    <row r="347" spans="2:3" ht="12.75" customHeight="1" x14ac:dyDescent="0.2">
      <c r="B347" s="109"/>
      <c r="C347" s="109"/>
    </row>
    <row r="348" spans="2:3" ht="12.75" customHeight="1" x14ac:dyDescent="0.2">
      <c r="B348" s="109"/>
      <c r="C348" s="109"/>
    </row>
    <row r="349" spans="2:3" ht="12.75" customHeight="1" x14ac:dyDescent="0.2">
      <c r="B349" s="109"/>
      <c r="C349" s="109"/>
    </row>
    <row r="350" spans="2:3" ht="12.75" customHeight="1" x14ac:dyDescent="0.2">
      <c r="B350" s="109"/>
      <c r="C350" s="109"/>
    </row>
    <row r="351" spans="2:3" ht="12.75" customHeight="1" x14ac:dyDescent="0.2">
      <c r="B351" s="109"/>
      <c r="C351" s="109"/>
    </row>
    <row r="352" spans="2:3" ht="12.75" customHeight="1" x14ac:dyDescent="0.2">
      <c r="B352" s="109"/>
      <c r="C352" s="109"/>
    </row>
    <row r="353" spans="2:3" ht="12.75" customHeight="1" x14ac:dyDescent="0.2">
      <c r="B353" s="109"/>
      <c r="C353" s="109"/>
    </row>
    <row r="354" spans="2:3" ht="12.75" customHeight="1" x14ac:dyDescent="0.2">
      <c r="B354" s="109"/>
      <c r="C354" s="109"/>
    </row>
    <row r="355" spans="2:3" ht="12.75" customHeight="1" x14ac:dyDescent="0.2">
      <c r="B355" s="109"/>
      <c r="C355" s="109"/>
    </row>
    <row r="356" spans="2:3" ht="12.75" customHeight="1" x14ac:dyDescent="0.2">
      <c r="B356" s="109"/>
      <c r="C356" s="109"/>
    </row>
    <row r="357" spans="2:3" ht="12.75" customHeight="1" x14ac:dyDescent="0.2">
      <c r="B357" s="109"/>
      <c r="C357" s="109"/>
    </row>
    <row r="358" spans="2:3" ht="12.75" customHeight="1" x14ac:dyDescent="0.2">
      <c r="B358" s="109"/>
      <c r="C358" s="109"/>
    </row>
    <row r="359" spans="2:3" ht="12.75" customHeight="1" x14ac:dyDescent="0.2">
      <c r="B359" s="109"/>
      <c r="C359" s="109"/>
    </row>
    <row r="360" spans="2:3" ht="12.75" customHeight="1" x14ac:dyDescent="0.2">
      <c r="B360" s="109"/>
      <c r="C360" s="109"/>
    </row>
    <row r="361" spans="2:3" ht="12.75" customHeight="1" x14ac:dyDescent="0.2">
      <c r="B361" s="109"/>
      <c r="C361" s="109"/>
    </row>
    <row r="362" spans="2:3" ht="12.75" customHeight="1" x14ac:dyDescent="0.2">
      <c r="B362" s="109"/>
      <c r="C362" s="109"/>
    </row>
    <row r="363" spans="2:3" ht="12.75" customHeight="1" x14ac:dyDescent="0.2">
      <c r="B363" s="109"/>
      <c r="C363" s="109"/>
    </row>
    <row r="364" spans="2:3" ht="12.75" customHeight="1" x14ac:dyDescent="0.2">
      <c r="B364" s="109"/>
      <c r="C364" s="109"/>
    </row>
    <row r="365" spans="2:3" ht="12.75" customHeight="1" x14ac:dyDescent="0.2">
      <c r="B365" s="109"/>
      <c r="C365" s="109"/>
    </row>
    <row r="366" spans="2:3" ht="12.75" customHeight="1" x14ac:dyDescent="0.2">
      <c r="B366" s="109"/>
      <c r="C366" s="109"/>
    </row>
    <row r="367" spans="2:3" ht="12.75" customHeight="1" x14ac:dyDescent="0.2">
      <c r="B367" s="109"/>
      <c r="C367" s="109"/>
    </row>
    <row r="368" spans="2:3" ht="12.75" customHeight="1" x14ac:dyDescent="0.2">
      <c r="B368" s="109"/>
      <c r="C368" s="109"/>
    </row>
    <row r="369" spans="2:3" ht="12.75" customHeight="1" x14ac:dyDescent="0.2">
      <c r="B369" s="109"/>
      <c r="C369" s="109"/>
    </row>
    <row r="370" spans="2:3" ht="12.75" customHeight="1" x14ac:dyDescent="0.2">
      <c r="B370" s="109"/>
      <c r="C370" s="109"/>
    </row>
    <row r="371" spans="2:3" ht="12.75" customHeight="1" x14ac:dyDescent="0.2">
      <c r="B371" s="109"/>
      <c r="C371" s="109"/>
    </row>
    <row r="372" spans="2:3" ht="12.75" customHeight="1" x14ac:dyDescent="0.2">
      <c r="B372" s="109"/>
      <c r="C372" s="109"/>
    </row>
    <row r="373" spans="2:3" ht="12.75" customHeight="1" x14ac:dyDescent="0.2">
      <c r="B373" s="109"/>
      <c r="C373" s="109"/>
    </row>
    <row r="374" spans="2:3" ht="12.75" customHeight="1" x14ac:dyDescent="0.2">
      <c r="B374" s="109"/>
      <c r="C374" s="109"/>
    </row>
    <row r="375" spans="2:3" ht="12.75" customHeight="1" x14ac:dyDescent="0.2">
      <c r="B375" s="109"/>
      <c r="C375" s="109"/>
    </row>
    <row r="376" spans="2:3" ht="12.75" customHeight="1" x14ac:dyDescent="0.2">
      <c r="B376" s="109"/>
      <c r="C376" s="109"/>
    </row>
    <row r="377" spans="2:3" ht="12.75" customHeight="1" x14ac:dyDescent="0.2">
      <c r="B377" s="109"/>
      <c r="C377" s="109"/>
    </row>
    <row r="378" spans="2:3" ht="12.75" customHeight="1" x14ac:dyDescent="0.2">
      <c r="B378" s="109"/>
      <c r="C378" s="109"/>
    </row>
    <row r="379" spans="2:3" ht="12.75" customHeight="1" x14ac:dyDescent="0.2">
      <c r="B379" s="109"/>
      <c r="C379" s="109"/>
    </row>
    <row r="380" spans="2:3" ht="12.75" customHeight="1" x14ac:dyDescent="0.2">
      <c r="B380" s="109"/>
      <c r="C380" s="109"/>
    </row>
    <row r="381" spans="2:3" ht="12.75" customHeight="1" x14ac:dyDescent="0.2">
      <c r="B381" s="109"/>
      <c r="C381" s="109"/>
    </row>
    <row r="382" spans="2:3" ht="12.75" customHeight="1" x14ac:dyDescent="0.2">
      <c r="B382" s="109"/>
      <c r="C382" s="109"/>
    </row>
    <row r="383" spans="2:3" ht="12.75" customHeight="1" x14ac:dyDescent="0.2">
      <c r="B383" s="109"/>
      <c r="C383" s="109"/>
    </row>
    <row r="384" spans="2:3" ht="12.75" customHeight="1" x14ac:dyDescent="0.2">
      <c r="B384" s="109"/>
      <c r="C384" s="109"/>
    </row>
    <row r="385" spans="2:3" ht="12.75" customHeight="1" x14ac:dyDescent="0.2">
      <c r="B385" s="109"/>
      <c r="C385" s="109"/>
    </row>
    <row r="386" spans="2:3" ht="12.75" customHeight="1" x14ac:dyDescent="0.2">
      <c r="B386" s="109"/>
      <c r="C386" s="109"/>
    </row>
    <row r="387" spans="2:3" ht="12.75" customHeight="1" x14ac:dyDescent="0.2">
      <c r="B387" s="109"/>
      <c r="C387" s="109"/>
    </row>
    <row r="388" spans="2:3" ht="12.75" customHeight="1" x14ac:dyDescent="0.2">
      <c r="B388" s="109"/>
      <c r="C388" s="109"/>
    </row>
    <row r="389" spans="2:3" ht="12.75" customHeight="1" x14ac:dyDescent="0.2">
      <c r="B389" s="109"/>
      <c r="C389" s="109"/>
    </row>
    <row r="390" spans="2:3" ht="12.75" customHeight="1" x14ac:dyDescent="0.2">
      <c r="B390" s="109"/>
      <c r="C390" s="109"/>
    </row>
    <row r="391" spans="2:3" ht="12.75" customHeight="1" x14ac:dyDescent="0.2">
      <c r="B391" s="109"/>
      <c r="C391" s="109"/>
    </row>
    <row r="392" spans="2:3" ht="12.75" customHeight="1" x14ac:dyDescent="0.2">
      <c r="B392" s="109"/>
      <c r="C392" s="109"/>
    </row>
    <row r="393" spans="2:3" ht="12.75" customHeight="1" x14ac:dyDescent="0.2">
      <c r="B393" s="109"/>
      <c r="C393" s="109"/>
    </row>
    <row r="394" spans="2:3" ht="12.75" customHeight="1" x14ac:dyDescent="0.2">
      <c r="B394" s="109"/>
      <c r="C394" s="109"/>
    </row>
    <row r="395" spans="2:3" ht="12.75" customHeight="1" x14ac:dyDescent="0.2">
      <c r="B395" s="109"/>
      <c r="C395" s="109"/>
    </row>
    <row r="396" spans="2:3" ht="12.75" customHeight="1" x14ac:dyDescent="0.2">
      <c r="B396" s="109"/>
      <c r="C396" s="109"/>
    </row>
    <row r="397" spans="2:3" ht="12.75" customHeight="1" x14ac:dyDescent="0.2">
      <c r="B397" s="109"/>
      <c r="C397" s="109"/>
    </row>
    <row r="398" spans="2:3" ht="12.75" customHeight="1" x14ac:dyDescent="0.2">
      <c r="B398" s="109"/>
      <c r="C398" s="109"/>
    </row>
    <row r="399" spans="2:3" ht="12.75" customHeight="1" x14ac:dyDescent="0.2">
      <c r="B399" s="109"/>
      <c r="C399" s="109"/>
    </row>
    <row r="400" spans="2:3" ht="12.75" customHeight="1" x14ac:dyDescent="0.2">
      <c r="B400" s="109"/>
      <c r="C400" s="109"/>
    </row>
    <row r="401" spans="2:3" ht="12.75" customHeight="1" x14ac:dyDescent="0.2">
      <c r="B401" s="109"/>
      <c r="C401" s="109"/>
    </row>
    <row r="402" spans="2:3" ht="12.75" customHeight="1" x14ac:dyDescent="0.2">
      <c r="B402" s="109"/>
      <c r="C402" s="109"/>
    </row>
    <row r="403" spans="2:3" ht="12.75" customHeight="1" x14ac:dyDescent="0.2">
      <c r="B403" s="109"/>
      <c r="C403" s="109"/>
    </row>
    <row r="404" spans="2:3" ht="12.75" customHeight="1" x14ac:dyDescent="0.2">
      <c r="B404" s="109"/>
      <c r="C404" s="109"/>
    </row>
    <row r="405" spans="2:3" ht="12.75" customHeight="1" x14ac:dyDescent="0.2">
      <c r="B405" s="109"/>
      <c r="C405" s="109"/>
    </row>
    <row r="406" spans="2:3" ht="12.75" customHeight="1" x14ac:dyDescent="0.2">
      <c r="B406" s="109"/>
      <c r="C406" s="109"/>
    </row>
    <row r="407" spans="2:3" ht="12.75" customHeight="1" x14ac:dyDescent="0.2">
      <c r="B407" s="109"/>
      <c r="C407" s="109"/>
    </row>
    <row r="408" spans="2:3" ht="12.75" customHeight="1" x14ac:dyDescent="0.2">
      <c r="B408" s="109"/>
      <c r="C408" s="109"/>
    </row>
    <row r="409" spans="2:3" ht="12.75" customHeight="1" x14ac:dyDescent="0.2">
      <c r="B409" s="109"/>
      <c r="C409" s="109"/>
    </row>
    <row r="410" spans="2:3" ht="12.75" customHeight="1" x14ac:dyDescent="0.2">
      <c r="B410" s="109"/>
      <c r="C410" s="109"/>
    </row>
    <row r="411" spans="2:3" ht="12.75" customHeight="1" x14ac:dyDescent="0.2">
      <c r="B411" s="109"/>
      <c r="C411" s="109"/>
    </row>
    <row r="412" spans="2:3" ht="12.75" customHeight="1" x14ac:dyDescent="0.2">
      <c r="B412" s="109"/>
      <c r="C412" s="109"/>
    </row>
    <row r="413" spans="2:3" ht="12.75" customHeight="1" x14ac:dyDescent="0.2">
      <c r="B413" s="109"/>
      <c r="C413" s="109"/>
    </row>
    <row r="414" spans="2:3" ht="12.75" customHeight="1" x14ac:dyDescent="0.2">
      <c r="B414" s="109"/>
      <c r="C414" s="109"/>
    </row>
    <row r="415" spans="2:3" ht="12.75" customHeight="1" x14ac:dyDescent="0.2">
      <c r="B415" s="109"/>
      <c r="C415" s="109"/>
    </row>
    <row r="416" spans="2:3" ht="12.75" customHeight="1" x14ac:dyDescent="0.2">
      <c r="B416" s="109"/>
      <c r="C416" s="109"/>
    </row>
    <row r="417" spans="2:3" ht="12.75" customHeight="1" x14ac:dyDescent="0.2">
      <c r="B417" s="109"/>
      <c r="C417" s="109"/>
    </row>
    <row r="418" spans="2:3" ht="12.75" customHeight="1" x14ac:dyDescent="0.2">
      <c r="B418" s="109"/>
      <c r="C418" s="109"/>
    </row>
    <row r="419" spans="2:3" ht="12.75" customHeight="1" x14ac:dyDescent="0.2">
      <c r="B419" s="109"/>
      <c r="C419" s="109"/>
    </row>
    <row r="420" spans="2:3" ht="12.75" customHeight="1" x14ac:dyDescent="0.2">
      <c r="B420" s="109"/>
      <c r="C420" s="109"/>
    </row>
    <row r="421" spans="2:3" ht="12.75" customHeight="1" x14ac:dyDescent="0.2">
      <c r="B421" s="109"/>
      <c r="C421" s="109"/>
    </row>
    <row r="422" spans="2:3" ht="12.75" customHeight="1" x14ac:dyDescent="0.2">
      <c r="B422" s="109"/>
      <c r="C422" s="109"/>
    </row>
    <row r="423" spans="2:3" ht="12.75" customHeight="1" x14ac:dyDescent="0.2">
      <c r="B423" s="109"/>
      <c r="C423" s="109"/>
    </row>
    <row r="424" spans="2:3" ht="12.75" customHeight="1" x14ac:dyDescent="0.2">
      <c r="B424" s="109"/>
      <c r="C424" s="109"/>
    </row>
    <row r="425" spans="2:3" ht="12.75" customHeight="1" x14ac:dyDescent="0.2">
      <c r="B425" s="109"/>
      <c r="C425" s="109"/>
    </row>
    <row r="426" spans="2:3" ht="12.75" customHeight="1" x14ac:dyDescent="0.2">
      <c r="B426" s="109"/>
      <c r="C426" s="109"/>
    </row>
    <row r="427" spans="2:3" ht="12.75" customHeight="1" x14ac:dyDescent="0.2">
      <c r="B427" s="109"/>
      <c r="C427" s="109"/>
    </row>
    <row r="428" spans="2:3" ht="12.75" customHeight="1" x14ac:dyDescent="0.2">
      <c r="B428" s="109"/>
      <c r="C428" s="109"/>
    </row>
    <row r="429" spans="2:3" ht="12.75" customHeight="1" x14ac:dyDescent="0.2">
      <c r="B429" s="109"/>
      <c r="C429" s="109"/>
    </row>
    <row r="430" spans="2:3" ht="12.75" customHeight="1" x14ac:dyDescent="0.2">
      <c r="B430" s="109"/>
      <c r="C430" s="109"/>
    </row>
    <row r="431" spans="2:3" ht="12.75" customHeight="1" x14ac:dyDescent="0.2">
      <c r="B431" s="109"/>
      <c r="C431" s="109"/>
    </row>
    <row r="432" spans="2:3" ht="12.75" customHeight="1" x14ac:dyDescent="0.2">
      <c r="B432" s="109"/>
      <c r="C432" s="109"/>
    </row>
    <row r="433" spans="2:3" ht="12.75" customHeight="1" x14ac:dyDescent="0.2">
      <c r="B433" s="109"/>
      <c r="C433" s="109"/>
    </row>
    <row r="434" spans="2:3" ht="12.75" customHeight="1" x14ac:dyDescent="0.2">
      <c r="B434" s="109"/>
      <c r="C434" s="109"/>
    </row>
    <row r="435" spans="2:3" ht="12.75" customHeight="1" x14ac:dyDescent="0.2">
      <c r="B435" s="109"/>
      <c r="C435" s="109"/>
    </row>
    <row r="436" spans="2:3" ht="12.75" customHeight="1" x14ac:dyDescent="0.2">
      <c r="B436" s="109"/>
      <c r="C436" s="109"/>
    </row>
    <row r="437" spans="2:3" ht="12.75" customHeight="1" x14ac:dyDescent="0.2">
      <c r="B437" s="109"/>
      <c r="C437" s="109"/>
    </row>
    <row r="438" spans="2:3" ht="12.75" customHeight="1" x14ac:dyDescent="0.2">
      <c r="B438" s="109"/>
      <c r="C438" s="109"/>
    </row>
    <row r="439" spans="2:3" ht="12.75" customHeight="1" x14ac:dyDescent="0.2">
      <c r="B439" s="109"/>
      <c r="C439" s="109"/>
    </row>
    <row r="440" spans="2:3" ht="12.75" customHeight="1" x14ac:dyDescent="0.2">
      <c r="B440" s="109"/>
      <c r="C440" s="109"/>
    </row>
    <row r="441" spans="2:3" ht="12.75" customHeight="1" x14ac:dyDescent="0.2">
      <c r="B441" s="109"/>
      <c r="C441" s="109"/>
    </row>
    <row r="442" spans="2:3" ht="12.75" customHeight="1" x14ac:dyDescent="0.2">
      <c r="B442" s="109"/>
      <c r="C442" s="109"/>
    </row>
    <row r="443" spans="2:3" ht="12.75" customHeight="1" x14ac:dyDescent="0.2">
      <c r="B443" s="109"/>
      <c r="C443" s="109"/>
    </row>
    <row r="444" spans="2:3" ht="12.75" customHeight="1" x14ac:dyDescent="0.2">
      <c r="B444" s="109"/>
      <c r="C444" s="109"/>
    </row>
    <row r="445" spans="2:3" ht="12.75" customHeight="1" x14ac:dyDescent="0.2">
      <c r="B445" s="109"/>
      <c r="C445" s="109"/>
    </row>
    <row r="446" spans="2:3" ht="12.75" customHeight="1" x14ac:dyDescent="0.2">
      <c r="B446" s="109"/>
      <c r="C446" s="109"/>
    </row>
    <row r="447" spans="2:3" ht="12.75" customHeight="1" x14ac:dyDescent="0.2">
      <c r="B447" s="109"/>
      <c r="C447" s="109"/>
    </row>
    <row r="448" spans="2:3" ht="12.75" customHeight="1" x14ac:dyDescent="0.2">
      <c r="B448" s="109"/>
      <c r="C448" s="109"/>
    </row>
    <row r="449" spans="2:3" ht="12.75" customHeight="1" x14ac:dyDescent="0.2">
      <c r="B449" s="109"/>
      <c r="C449" s="109"/>
    </row>
    <row r="450" spans="2:3" ht="12.75" customHeight="1" x14ac:dyDescent="0.2">
      <c r="B450" s="109"/>
      <c r="C450" s="109"/>
    </row>
    <row r="451" spans="2:3" ht="12.75" customHeight="1" x14ac:dyDescent="0.2">
      <c r="B451" s="109"/>
      <c r="C451" s="109"/>
    </row>
    <row r="452" spans="2:3" ht="12.75" customHeight="1" x14ac:dyDescent="0.2">
      <c r="B452" s="109"/>
      <c r="C452" s="109"/>
    </row>
    <row r="453" spans="2:3" ht="12.75" customHeight="1" x14ac:dyDescent="0.2">
      <c r="B453" s="109"/>
      <c r="C453" s="109"/>
    </row>
    <row r="454" spans="2:3" ht="12.75" customHeight="1" x14ac:dyDescent="0.2">
      <c r="B454" s="109"/>
      <c r="C454" s="109"/>
    </row>
    <row r="455" spans="2:3" ht="12.75" customHeight="1" x14ac:dyDescent="0.2">
      <c r="B455" s="109"/>
      <c r="C455" s="109"/>
    </row>
    <row r="456" spans="2:3" ht="12.75" customHeight="1" x14ac:dyDescent="0.2">
      <c r="B456" s="109"/>
      <c r="C456" s="109"/>
    </row>
    <row r="457" spans="2:3" ht="12.75" customHeight="1" x14ac:dyDescent="0.2">
      <c r="B457" s="109"/>
      <c r="C457" s="109"/>
    </row>
    <row r="458" spans="2:3" ht="12.75" customHeight="1" x14ac:dyDescent="0.2">
      <c r="B458" s="109"/>
      <c r="C458" s="109"/>
    </row>
    <row r="459" spans="2:3" ht="12.75" customHeight="1" x14ac:dyDescent="0.2">
      <c r="B459" s="109"/>
      <c r="C459" s="109"/>
    </row>
    <row r="460" spans="2:3" ht="12.75" customHeight="1" x14ac:dyDescent="0.2">
      <c r="B460" s="109"/>
      <c r="C460" s="109"/>
    </row>
    <row r="461" spans="2:3" ht="12.75" customHeight="1" x14ac:dyDescent="0.2">
      <c r="B461" s="109"/>
      <c r="C461" s="109"/>
    </row>
    <row r="462" spans="2:3" ht="12.75" customHeight="1" x14ac:dyDescent="0.2">
      <c r="B462" s="109"/>
      <c r="C462" s="109"/>
    </row>
    <row r="463" spans="2:3" ht="12.75" customHeight="1" x14ac:dyDescent="0.2">
      <c r="B463" s="109"/>
      <c r="C463" s="109"/>
    </row>
    <row r="464" spans="2:3" ht="12.75" customHeight="1" x14ac:dyDescent="0.2">
      <c r="B464" s="109"/>
      <c r="C464" s="109"/>
    </row>
    <row r="465" spans="2:3" ht="12.75" customHeight="1" x14ac:dyDescent="0.2">
      <c r="B465" s="109"/>
      <c r="C465" s="109"/>
    </row>
    <row r="466" spans="2:3" ht="12.75" customHeight="1" x14ac:dyDescent="0.2">
      <c r="B466" s="109"/>
      <c r="C466" s="109"/>
    </row>
    <row r="467" spans="2:3" ht="12.75" customHeight="1" x14ac:dyDescent="0.2">
      <c r="B467" s="109"/>
      <c r="C467" s="109"/>
    </row>
    <row r="468" spans="2:3" ht="12.75" customHeight="1" x14ac:dyDescent="0.2">
      <c r="B468" s="109"/>
      <c r="C468" s="109"/>
    </row>
    <row r="469" spans="2:3" ht="12.75" customHeight="1" x14ac:dyDescent="0.2">
      <c r="B469" s="109"/>
      <c r="C469" s="109"/>
    </row>
    <row r="470" spans="2:3" ht="12.75" customHeight="1" x14ac:dyDescent="0.2">
      <c r="B470" s="109"/>
      <c r="C470" s="109"/>
    </row>
    <row r="471" spans="2:3" ht="12.75" customHeight="1" x14ac:dyDescent="0.2">
      <c r="B471" s="109"/>
      <c r="C471" s="109"/>
    </row>
    <row r="472" spans="2:3" ht="12.75" customHeight="1" x14ac:dyDescent="0.2">
      <c r="B472" s="109"/>
      <c r="C472" s="109"/>
    </row>
    <row r="473" spans="2:3" ht="12.75" customHeight="1" x14ac:dyDescent="0.2">
      <c r="B473" s="109"/>
      <c r="C473" s="109"/>
    </row>
    <row r="474" spans="2:3" ht="12.75" customHeight="1" x14ac:dyDescent="0.2">
      <c r="B474" s="109"/>
      <c r="C474" s="109"/>
    </row>
    <row r="475" spans="2:3" ht="12.75" customHeight="1" x14ac:dyDescent="0.2">
      <c r="B475" s="109"/>
      <c r="C475" s="109"/>
    </row>
    <row r="476" spans="2:3" ht="12.75" customHeight="1" x14ac:dyDescent="0.2">
      <c r="B476" s="109"/>
      <c r="C476" s="109"/>
    </row>
    <row r="477" spans="2:3" ht="12.75" customHeight="1" x14ac:dyDescent="0.2">
      <c r="B477" s="109"/>
      <c r="C477" s="109"/>
    </row>
    <row r="478" spans="2:3" ht="12.75" customHeight="1" x14ac:dyDescent="0.2">
      <c r="B478" s="109"/>
      <c r="C478" s="109"/>
    </row>
    <row r="479" spans="2:3" ht="12.75" customHeight="1" x14ac:dyDescent="0.2">
      <c r="B479" s="109"/>
      <c r="C479" s="109"/>
    </row>
    <row r="480" spans="2:3" ht="12.75" customHeight="1" x14ac:dyDescent="0.2">
      <c r="B480" s="109"/>
      <c r="C480" s="109"/>
    </row>
    <row r="481" spans="2:3" ht="12.75" customHeight="1" x14ac:dyDescent="0.2">
      <c r="B481" s="109"/>
      <c r="C481" s="109"/>
    </row>
    <row r="482" spans="2:3" ht="12.75" customHeight="1" x14ac:dyDescent="0.2">
      <c r="B482" s="109"/>
      <c r="C482" s="109"/>
    </row>
    <row r="483" spans="2:3" ht="12.75" customHeight="1" x14ac:dyDescent="0.2">
      <c r="B483" s="109"/>
      <c r="C483" s="109"/>
    </row>
    <row r="484" spans="2:3" ht="12.75" customHeight="1" x14ac:dyDescent="0.2">
      <c r="B484" s="109"/>
      <c r="C484" s="109"/>
    </row>
    <row r="485" spans="2:3" ht="12.75" customHeight="1" x14ac:dyDescent="0.2">
      <c r="B485" s="109"/>
      <c r="C485" s="109"/>
    </row>
    <row r="486" spans="2:3" ht="12.75" customHeight="1" x14ac:dyDescent="0.2">
      <c r="B486" s="109"/>
      <c r="C486" s="109"/>
    </row>
    <row r="487" spans="2:3" ht="12.75" customHeight="1" x14ac:dyDescent="0.2">
      <c r="B487" s="109"/>
      <c r="C487" s="109"/>
    </row>
    <row r="488" spans="2:3" ht="12.75" customHeight="1" x14ac:dyDescent="0.2">
      <c r="B488" s="109"/>
      <c r="C488" s="109"/>
    </row>
    <row r="489" spans="2:3" ht="12.75" customHeight="1" x14ac:dyDescent="0.2">
      <c r="B489" s="109"/>
      <c r="C489" s="109"/>
    </row>
    <row r="490" spans="2:3" ht="12.75" customHeight="1" x14ac:dyDescent="0.2">
      <c r="B490" s="109"/>
      <c r="C490" s="109"/>
    </row>
    <row r="491" spans="2:3" ht="12.75" customHeight="1" x14ac:dyDescent="0.2">
      <c r="B491" s="109"/>
      <c r="C491" s="109"/>
    </row>
    <row r="492" spans="2:3" ht="12.75" customHeight="1" x14ac:dyDescent="0.2">
      <c r="B492" s="109"/>
      <c r="C492" s="109"/>
    </row>
    <row r="493" spans="2:3" ht="12.75" customHeight="1" x14ac:dyDescent="0.2">
      <c r="B493" s="109"/>
      <c r="C493" s="109"/>
    </row>
    <row r="494" spans="2:3" ht="12.75" customHeight="1" x14ac:dyDescent="0.2">
      <c r="B494" s="109"/>
      <c r="C494" s="109"/>
    </row>
    <row r="495" spans="2:3" ht="12.75" customHeight="1" x14ac:dyDescent="0.2">
      <c r="B495" s="109"/>
      <c r="C495" s="109"/>
    </row>
    <row r="496" spans="2:3" ht="12.75" customHeight="1" x14ac:dyDescent="0.2">
      <c r="B496" s="109"/>
      <c r="C496" s="109"/>
    </row>
    <row r="497" spans="2:3" ht="12.75" customHeight="1" x14ac:dyDescent="0.2">
      <c r="B497" s="109"/>
      <c r="C497" s="109"/>
    </row>
    <row r="498" spans="2:3" ht="12.75" customHeight="1" x14ac:dyDescent="0.2">
      <c r="B498" s="109"/>
      <c r="C498" s="109"/>
    </row>
    <row r="499" spans="2:3" ht="12.75" customHeight="1" x14ac:dyDescent="0.2">
      <c r="B499" s="109"/>
      <c r="C499" s="109"/>
    </row>
    <row r="500" spans="2:3" ht="12.75" customHeight="1" x14ac:dyDescent="0.2">
      <c r="B500" s="109"/>
      <c r="C500" s="109"/>
    </row>
    <row r="501" spans="2:3" ht="12.75" customHeight="1" x14ac:dyDescent="0.2">
      <c r="B501" s="109"/>
      <c r="C501" s="109"/>
    </row>
    <row r="502" spans="2:3" ht="12.75" customHeight="1" x14ac:dyDescent="0.2">
      <c r="B502" s="109"/>
      <c r="C502" s="109"/>
    </row>
    <row r="503" spans="2:3" ht="12.75" customHeight="1" x14ac:dyDescent="0.2">
      <c r="B503" s="109"/>
      <c r="C503" s="109"/>
    </row>
    <row r="504" spans="2:3" ht="12.75" customHeight="1" x14ac:dyDescent="0.2">
      <c r="B504" s="109"/>
      <c r="C504" s="109"/>
    </row>
    <row r="505" spans="2:3" ht="12.75" customHeight="1" x14ac:dyDescent="0.2">
      <c r="B505" s="109"/>
      <c r="C505" s="109"/>
    </row>
    <row r="506" spans="2:3" ht="12.75" customHeight="1" x14ac:dyDescent="0.2">
      <c r="B506" s="109"/>
      <c r="C506" s="109"/>
    </row>
    <row r="507" spans="2:3" ht="12.75" customHeight="1" x14ac:dyDescent="0.2">
      <c r="B507" s="109"/>
      <c r="C507" s="109"/>
    </row>
    <row r="508" spans="2:3" ht="12.75" customHeight="1" x14ac:dyDescent="0.2">
      <c r="B508" s="109"/>
      <c r="C508" s="109"/>
    </row>
    <row r="509" spans="2:3" ht="12.75" customHeight="1" x14ac:dyDescent="0.2">
      <c r="B509" s="109"/>
      <c r="C509" s="109"/>
    </row>
    <row r="510" spans="2:3" ht="12.75" customHeight="1" x14ac:dyDescent="0.2">
      <c r="B510" s="109"/>
      <c r="C510" s="109"/>
    </row>
    <row r="511" spans="2:3" ht="12.75" customHeight="1" x14ac:dyDescent="0.2">
      <c r="B511" s="109"/>
      <c r="C511" s="109"/>
    </row>
    <row r="512" spans="2:3" ht="12.75" customHeight="1" x14ac:dyDescent="0.2">
      <c r="B512" s="109"/>
      <c r="C512" s="109"/>
    </row>
    <row r="513" spans="2:3" ht="12.75" customHeight="1" x14ac:dyDescent="0.2">
      <c r="B513" s="109"/>
      <c r="C513" s="109"/>
    </row>
    <row r="514" spans="2:3" ht="12.75" customHeight="1" x14ac:dyDescent="0.2">
      <c r="B514" s="109"/>
      <c r="C514" s="109"/>
    </row>
    <row r="515" spans="2:3" ht="12.75" customHeight="1" x14ac:dyDescent="0.2">
      <c r="B515" s="109"/>
      <c r="C515" s="109"/>
    </row>
    <row r="516" spans="2:3" ht="12.75" customHeight="1" x14ac:dyDescent="0.2">
      <c r="B516" s="109"/>
      <c r="C516" s="109"/>
    </row>
    <row r="517" spans="2:3" ht="12.75" customHeight="1" x14ac:dyDescent="0.2">
      <c r="B517" s="109"/>
      <c r="C517" s="109"/>
    </row>
    <row r="518" spans="2:3" ht="12.75" customHeight="1" x14ac:dyDescent="0.2">
      <c r="B518" s="109"/>
      <c r="C518" s="109"/>
    </row>
    <row r="519" spans="2:3" ht="12.75" customHeight="1" x14ac:dyDescent="0.2">
      <c r="B519" s="109"/>
      <c r="C519" s="109"/>
    </row>
    <row r="520" spans="2:3" ht="12.75" customHeight="1" x14ac:dyDescent="0.2">
      <c r="B520" s="109"/>
      <c r="C520" s="109"/>
    </row>
    <row r="521" spans="2:3" ht="12.75" customHeight="1" x14ac:dyDescent="0.2">
      <c r="B521" s="109"/>
      <c r="C521" s="109"/>
    </row>
    <row r="522" spans="2:3" ht="12.75" customHeight="1" x14ac:dyDescent="0.2">
      <c r="B522" s="109"/>
      <c r="C522" s="109"/>
    </row>
    <row r="523" spans="2:3" ht="12.75" customHeight="1" x14ac:dyDescent="0.2">
      <c r="B523" s="109"/>
      <c r="C523" s="109"/>
    </row>
    <row r="524" spans="2:3" ht="12.75" customHeight="1" x14ac:dyDescent="0.2">
      <c r="B524" s="109"/>
      <c r="C524" s="109"/>
    </row>
    <row r="525" spans="2:3" ht="12.75" customHeight="1" x14ac:dyDescent="0.2">
      <c r="B525" s="109"/>
      <c r="C525" s="109"/>
    </row>
    <row r="526" spans="2:3" ht="12.75" customHeight="1" x14ac:dyDescent="0.2">
      <c r="B526" s="109"/>
      <c r="C526" s="109"/>
    </row>
    <row r="527" spans="2:3" ht="12.75" customHeight="1" x14ac:dyDescent="0.2">
      <c r="B527" s="109"/>
      <c r="C527" s="109"/>
    </row>
    <row r="528" spans="2:3" ht="12.75" customHeight="1" x14ac:dyDescent="0.2">
      <c r="B528" s="109"/>
      <c r="C528" s="109"/>
    </row>
    <row r="529" spans="2:3" ht="12.75" customHeight="1" x14ac:dyDescent="0.2">
      <c r="B529" s="109"/>
      <c r="C529" s="109"/>
    </row>
    <row r="530" spans="2:3" ht="12.75" customHeight="1" x14ac:dyDescent="0.2">
      <c r="B530" s="109"/>
      <c r="C530" s="109"/>
    </row>
    <row r="531" spans="2:3" ht="12.75" customHeight="1" x14ac:dyDescent="0.2">
      <c r="B531" s="109"/>
      <c r="C531" s="109"/>
    </row>
    <row r="532" spans="2:3" ht="12.75" customHeight="1" x14ac:dyDescent="0.2">
      <c r="B532" s="109"/>
      <c r="C532" s="109"/>
    </row>
    <row r="533" spans="2:3" ht="12.75" customHeight="1" x14ac:dyDescent="0.2">
      <c r="B533" s="109"/>
      <c r="C533" s="109"/>
    </row>
    <row r="534" spans="2:3" ht="12.75" customHeight="1" x14ac:dyDescent="0.2">
      <c r="B534" s="109"/>
      <c r="C534" s="109"/>
    </row>
    <row r="535" spans="2:3" ht="12.75" customHeight="1" x14ac:dyDescent="0.2">
      <c r="B535" s="109"/>
      <c r="C535" s="109"/>
    </row>
    <row r="536" spans="2:3" ht="12.75" customHeight="1" x14ac:dyDescent="0.2">
      <c r="B536" s="109"/>
      <c r="C536" s="109"/>
    </row>
    <row r="537" spans="2:3" ht="12.75" customHeight="1" x14ac:dyDescent="0.2">
      <c r="B537" s="109"/>
      <c r="C537" s="109"/>
    </row>
    <row r="538" spans="2:3" ht="12.75" customHeight="1" x14ac:dyDescent="0.2">
      <c r="B538" s="109"/>
      <c r="C538" s="109"/>
    </row>
    <row r="539" spans="2:3" ht="12.75" customHeight="1" x14ac:dyDescent="0.2">
      <c r="B539" s="109"/>
      <c r="C539" s="109"/>
    </row>
    <row r="540" spans="2:3" ht="12.75" customHeight="1" x14ac:dyDescent="0.2">
      <c r="B540" s="109"/>
      <c r="C540" s="109"/>
    </row>
    <row r="541" spans="2:3" ht="12.75" customHeight="1" x14ac:dyDescent="0.2">
      <c r="B541" s="109"/>
      <c r="C541" s="109"/>
    </row>
    <row r="542" spans="2:3" ht="12.75" customHeight="1" x14ac:dyDescent="0.2">
      <c r="B542" s="109"/>
      <c r="C542" s="109"/>
    </row>
    <row r="543" spans="2:3" ht="12.75" customHeight="1" x14ac:dyDescent="0.2">
      <c r="B543" s="109"/>
      <c r="C543" s="109"/>
    </row>
    <row r="544" spans="2:3" ht="12.75" customHeight="1" x14ac:dyDescent="0.2">
      <c r="B544" s="109"/>
      <c r="C544" s="109"/>
    </row>
    <row r="545" spans="2:3" ht="12.75" customHeight="1" x14ac:dyDescent="0.2">
      <c r="B545" s="109"/>
      <c r="C545" s="109"/>
    </row>
    <row r="546" spans="2:3" ht="12.75" customHeight="1" x14ac:dyDescent="0.2">
      <c r="B546" s="109"/>
      <c r="C546" s="109"/>
    </row>
    <row r="547" spans="2:3" ht="12.75" customHeight="1" x14ac:dyDescent="0.2">
      <c r="B547" s="109"/>
      <c r="C547" s="109"/>
    </row>
    <row r="548" spans="2:3" ht="12.75" customHeight="1" x14ac:dyDescent="0.2">
      <c r="B548" s="109"/>
      <c r="C548" s="109"/>
    </row>
    <row r="549" spans="2:3" ht="12.75" customHeight="1" x14ac:dyDescent="0.2">
      <c r="B549" s="109"/>
      <c r="C549" s="109"/>
    </row>
    <row r="550" spans="2:3" ht="12.75" customHeight="1" x14ac:dyDescent="0.2">
      <c r="B550" s="109"/>
      <c r="C550" s="109"/>
    </row>
    <row r="551" spans="2:3" ht="12.75" customHeight="1" x14ac:dyDescent="0.2">
      <c r="B551" s="109"/>
      <c r="C551" s="109"/>
    </row>
    <row r="552" spans="2:3" ht="12.75" customHeight="1" x14ac:dyDescent="0.2">
      <c r="B552" s="109"/>
      <c r="C552" s="109"/>
    </row>
    <row r="553" spans="2:3" ht="12.75" customHeight="1" x14ac:dyDescent="0.2">
      <c r="B553" s="109"/>
      <c r="C553" s="109"/>
    </row>
    <row r="554" spans="2:3" ht="12.75" customHeight="1" x14ac:dyDescent="0.2">
      <c r="B554" s="109"/>
      <c r="C554" s="109"/>
    </row>
    <row r="555" spans="2:3" ht="12.75" customHeight="1" x14ac:dyDescent="0.2">
      <c r="B555" s="109"/>
      <c r="C555" s="109"/>
    </row>
    <row r="556" spans="2:3" ht="12.75" customHeight="1" x14ac:dyDescent="0.2">
      <c r="B556" s="109"/>
      <c r="C556" s="109"/>
    </row>
    <row r="557" spans="2:3" ht="12.75" customHeight="1" x14ac:dyDescent="0.2">
      <c r="B557" s="109"/>
      <c r="C557" s="109"/>
    </row>
    <row r="558" spans="2:3" ht="12.75" customHeight="1" x14ac:dyDescent="0.2">
      <c r="B558" s="109"/>
      <c r="C558" s="109"/>
    </row>
    <row r="559" spans="2:3" ht="12.75" customHeight="1" x14ac:dyDescent="0.2">
      <c r="B559" s="109"/>
      <c r="C559" s="109"/>
    </row>
    <row r="560" spans="2:3" ht="12.75" customHeight="1" x14ac:dyDescent="0.2">
      <c r="B560" s="109"/>
      <c r="C560" s="109"/>
    </row>
    <row r="561" spans="2:3" ht="12.75" customHeight="1" x14ac:dyDescent="0.2">
      <c r="B561" s="109"/>
      <c r="C561" s="109"/>
    </row>
    <row r="562" spans="2:3" ht="12.75" customHeight="1" x14ac:dyDescent="0.2">
      <c r="B562" s="109"/>
      <c r="C562" s="109"/>
    </row>
    <row r="563" spans="2:3" ht="12.75" customHeight="1" x14ac:dyDescent="0.2">
      <c r="B563" s="109"/>
      <c r="C563" s="109"/>
    </row>
    <row r="564" spans="2:3" ht="12.75" customHeight="1" x14ac:dyDescent="0.2">
      <c r="B564" s="109"/>
      <c r="C564" s="109"/>
    </row>
    <row r="565" spans="2:3" ht="12.75" customHeight="1" x14ac:dyDescent="0.2">
      <c r="B565" s="109"/>
      <c r="C565" s="109"/>
    </row>
    <row r="566" spans="2:3" ht="12.75" customHeight="1" x14ac:dyDescent="0.2">
      <c r="B566" s="109"/>
      <c r="C566" s="109"/>
    </row>
    <row r="567" spans="2:3" ht="12.75" customHeight="1" x14ac:dyDescent="0.2">
      <c r="B567" s="109"/>
      <c r="C567" s="109"/>
    </row>
    <row r="568" spans="2:3" ht="12.75" customHeight="1" x14ac:dyDescent="0.2">
      <c r="B568" s="109"/>
      <c r="C568" s="109"/>
    </row>
    <row r="569" spans="2:3" ht="12.75" customHeight="1" x14ac:dyDescent="0.2">
      <c r="B569" s="109"/>
      <c r="C569" s="109"/>
    </row>
    <row r="570" spans="2:3" ht="12.75" customHeight="1" x14ac:dyDescent="0.2">
      <c r="B570" s="109"/>
      <c r="C570" s="109"/>
    </row>
    <row r="571" spans="2:3" ht="12.75" customHeight="1" x14ac:dyDescent="0.2">
      <c r="B571" s="109"/>
      <c r="C571" s="109"/>
    </row>
    <row r="572" spans="2:3" ht="12.75" customHeight="1" x14ac:dyDescent="0.2">
      <c r="B572" s="109"/>
      <c r="C572" s="109"/>
    </row>
    <row r="573" spans="2:3" ht="12.75" customHeight="1" x14ac:dyDescent="0.2">
      <c r="B573" s="109"/>
      <c r="C573" s="109"/>
    </row>
    <row r="574" spans="2:3" ht="12.75" customHeight="1" x14ac:dyDescent="0.2">
      <c r="B574" s="109"/>
      <c r="C574" s="109"/>
    </row>
    <row r="575" spans="2:3" ht="12.75" customHeight="1" x14ac:dyDescent="0.2">
      <c r="B575" s="109"/>
      <c r="C575" s="109"/>
    </row>
    <row r="576" spans="2:3" ht="12.75" customHeight="1" x14ac:dyDescent="0.2">
      <c r="B576" s="109"/>
      <c r="C576" s="109"/>
    </row>
    <row r="577" spans="2:3" ht="12.75" customHeight="1" x14ac:dyDescent="0.2">
      <c r="B577" s="109"/>
      <c r="C577" s="109"/>
    </row>
    <row r="578" spans="2:3" ht="12.75" customHeight="1" x14ac:dyDescent="0.2">
      <c r="B578" s="109"/>
      <c r="C578" s="109"/>
    </row>
    <row r="579" spans="2:3" ht="12.75" customHeight="1" x14ac:dyDescent="0.2">
      <c r="B579" s="109"/>
      <c r="C579" s="109"/>
    </row>
    <row r="580" spans="2:3" ht="12.75" customHeight="1" x14ac:dyDescent="0.2">
      <c r="B580" s="109"/>
      <c r="C580" s="109"/>
    </row>
    <row r="581" spans="2:3" ht="12.75" customHeight="1" x14ac:dyDescent="0.2">
      <c r="B581" s="109"/>
      <c r="C581" s="109"/>
    </row>
    <row r="582" spans="2:3" ht="12.75" customHeight="1" x14ac:dyDescent="0.2">
      <c r="B582" s="109"/>
      <c r="C582" s="109"/>
    </row>
    <row r="583" spans="2:3" ht="12.75" customHeight="1" x14ac:dyDescent="0.2">
      <c r="B583" s="109"/>
      <c r="C583" s="109"/>
    </row>
    <row r="584" spans="2:3" ht="12.75" customHeight="1" x14ac:dyDescent="0.2">
      <c r="B584" s="109"/>
      <c r="C584" s="109"/>
    </row>
    <row r="585" spans="2:3" ht="12.75" customHeight="1" x14ac:dyDescent="0.2">
      <c r="B585" s="109"/>
      <c r="C585" s="109"/>
    </row>
    <row r="586" spans="2:3" ht="12.75" customHeight="1" x14ac:dyDescent="0.2">
      <c r="B586" s="109"/>
      <c r="C586" s="109"/>
    </row>
    <row r="587" spans="2:3" ht="12.75" customHeight="1" x14ac:dyDescent="0.2">
      <c r="B587" s="109"/>
      <c r="C587" s="109"/>
    </row>
    <row r="588" spans="2:3" ht="12.75" customHeight="1" x14ac:dyDescent="0.2">
      <c r="B588" s="109"/>
      <c r="C588" s="109"/>
    </row>
    <row r="589" spans="2:3" ht="12.75" customHeight="1" x14ac:dyDescent="0.2">
      <c r="B589" s="109"/>
      <c r="C589" s="109"/>
    </row>
    <row r="590" spans="2:3" ht="12.75" customHeight="1" x14ac:dyDescent="0.2">
      <c r="B590" s="109"/>
      <c r="C590" s="109"/>
    </row>
    <row r="591" spans="2:3" ht="12.75" customHeight="1" x14ac:dyDescent="0.2">
      <c r="B591" s="109"/>
      <c r="C591" s="109"/>
    </row>
    <row r="592" spans="2:3" ht="12.75" customHeight="1" x14ac:dyDescent="0.2">
      <c r="B592" s="109"/>
      <c r="C592" s="109"/>
    </row>
    <row r="593" spans="2:3" ht="12.75" customHeight="1" x14ac:dyDescent="0.2">
      <c r="B593" s="109"/>
      <c r="C593" s="109"/>
    </row>
    <row r="594" spans="2:3" ht="12.75" customHeight="1" x14ac:dyDescent="0.2">
      <c r="B594" s="109"/>
      <c r="C594" s="109"/>
    </row>
    <row r="595" spans="2:3" ht="12.75" customHeight="1" x14ac:dyDescent="0.2">
      <c r="B595" s="109"/>
      <c r="C595" s="109"/>
    </row>
    <row r="596" spans="2:3" ht="12.75" customHeight="1" x14ac:dyDescent="0.2">
      <c r="B596" s="109"/>
      <c r="C596" s="109"/>
    </row>
    <row r="597" spans="2:3" ht="12.75" customHeight="1" x14ac:dyDescent="0.2">
      <c r="B597" s="109"/>
      <c r="C597" s="109"/>
    </row>
    <row r="598" spans="2:3" ht="12.75" customHeight="1" x14ac:dyDescent="0.2">
      <c r="B598" s="109"/>
      <c r="C598" s="109"/>
    </row>
    <row r="599" spans="2:3" ht="12.75" customHeight="1" x14ac:dyDescent="0.2">
      <c r="B599" s="109"/>
      <c r="C599" s="109"/>
    </row>
    <row r="600" spans="2:3" ht="12.75" customHeight="1" x14ac:dyDescent="0.2">
      <c r="B600" s="109"/>
      <c r="C600" s="109"/>
    </row>
    <row r="601" spans="2:3" ht="12.75" customHeight="1" x14ac:dyDescent="0.2">
      <c r="B601" s="109"/>
      <c r="C601" s="109"/>
    </row>
    <row r="602" spans="2:3" ht="12.75" customHeight="1" x14ac:dyDescent="0.2">
      <c r="B602" s="109"/>
      <c r="C602" s="109"/>
    </row>
    <row r="603" spans="2:3" ht="12.75" customHeight="1" x14ac:dyDescent="0.2">
      <c r="B603" s="109"/>
      <c r="C603" s="109"/>
    </row>
    <row r="604" spans="2:3" ht="12.75" customHeight="1" x14ac:dyDescent="0.2">
      <c r="B604" s="109"/>
      <c r="C604" s="109"/>
    </row>
    <row r="605" spans="2:3" ht="12.75" customHeight="1" x14ac:dyDescent="0.2">
      <c r="B605" s="109"/>
      <c r="C605" s="109"/>
    </row>
    <row r="606" spans="2:3" ht="12.75" customHeight="1" x14ac:dyDescent="0.2">
      <c r="B606" s="109"/>
      <c r="C606" s="109"/>
    </row>
    <row r="607" spans="2:3" ht="12.75" customHeight="1" x14ac:dyDescent="0.2">
      <c r="B607" s="109"/>
      <c r="C607" s="109"/>
    </row>
    <row r="608" spans="2:3" ht="12.75" customHeight="1" x14ac:dyDescent="0.2">
      <c r="B608" s="109"/>
      <c r="C608" s="109"/>
    </row>
    <row r="609" spans="2:3" ht="12.75" customHeight="1" x14ac:dyDescent="0.2">
      <c r="B609" s="109"/>
      <c r="C609" s="109"/>
    </row>
    <row r="610" spans="2:3" ht="12.75" customHeight="1" x14ac:dyDescent="0.2">
      <c r="B610" s="109"/>
      <c r="C610" s="109"/>
    </row>
    <row r="611" spans="2:3" ht="12.75" customHeight="1" x14ac:dyDescent="0.2">
      <c r="B611" s="109"/>
      <c r="C611" s="109"/>
    </row>
    <row r="612" spans="2:3" ht="12.75" customHeight="1" x14ac:dyDescent="0.2">
      <c r="B612" s="109"/>
      <c r="C612" s="109"/>
    </row>
    <row r="613" spans="2:3" ht="12.75" customHeight="1" x14ac:dyDescent="0.2">
      <c r="B613" s="109"/>
      <c r="C613" s="109"/>
    </row>
    <row r="614" spans="2:3" ht="12.75" customHeight="1" x14ac:dyDescent="0.2">
      <c r="B614" s="109"/>
      <c r="C614" s="109"/>
    </row>
    <row r="615" spans="2:3" ht="12.75" customHeight="1" x14ac:dyDescent="0.2">
      <c r="B615" s="109"/>
      <c r="C615" s="109"/>
    </row>
    <row r="616" spans="2:3" ht="12.75" customHeight="1" x14ac:dyDescent="0.2">
      <c r="B616" s="109"/>
      <c r="C616" s="109"/>
    </row>
    <row r="617" spans="2:3" ht="12.75" customHeight="1" x14ac:dyDescent="0.2">
      <c r="B617" s="109"/>
      <c r="C617" s="109"/>
    </row>
    <row r="618" spans="2:3" ht="12.75" customHeight="1" x14ac:dyDescent="0.2">
      <c r="B618" s="109"/>
      <c r="C618" s="109"/>
    </row>
    <row r="619" spans="2:3" ht="12.75" customHeight="1" x14ac:dyDescent="0.2">
      <c r="B619" s="109"/>
      <c r="C619" s="109"/>
    </row>
    <row r="620" spans="2:3" ht="12.75" customHeight="1" x14ac:dyDescent="0.2">
      <c r="B620" s="109"/>
      <c r="C620" s="109"/>
    </row>
    <row r="621" spans="2:3" ht="12.75" customHeight="1" x14ac:dyDescent="0.2">
      <c r="B621" s="109"/>
      <c r="C621" s="109"/>
    </row>
    <row r="622" spans="2:3" ht="12.75" customHeight="1" x14ac:dyDescent="0.2">
      <c r="B622" s="109"/>
      <c r="C622" s="109"/>
    </row>
    <row r="623" spans="2:3" ht="12.75" customHeight="1" x14ac:dyDescent="0.2">
      <c r="B623" s="109"/>
      <c r="C623" s="109"/>
    </row>
    <row r="624" spans="2:3" ht="12.75" customHeight="1" x14ac:dyDescent="0.2">
      <c r="B624" s="109"/>
      <c r="C624" s="109"/>
    </row>
    <row r="625" spans="2:3" ht="12.75" customHeight="1" x14ac:dyDescent="0.2">
      <c r="B625" s="109"/>
      <c r="C625" s="109"/>
    </row>
    <row r="626" spans="2:3" ht="12.75" customHeight="1" x14ac:dyDescent="0.2">
      <c r="B626" s="109"/>
      <c r="C626" s="109"/>
    </row>
    <row r="627" spans="2:3" ht="12.75" customHeight="1" x14ac:dyDescent="0.2">
      <c r="B627" s="109"/>
      <c r="C627" s="109"/>
    </row>
    <row r="628" spans="2:3" ht="12.75" customHeight="1" x14ac:dyDescent="0.2">
      <c r="B628" s="109"/>
      <c r="C628" s="109"/>
    </row>
    <row r="629" spans="2:3" ht="12.75" customHeight="1" x14ac:dyDescent="0.2">
      <c r="B629" s="109"/>
      <c r="C629" s="109"/>
    </row>
    <row r="630" spans="2:3" ht="12.75" customHeight="1" x14ac:dyDescent="0.2">
      <c r="B630" s="109"/>
      <c r="C630" s="109"/>
    </row>
    <row r="631" spans="2:3" ht="12.75" customHeight="1" x14ac:dyDescent="0.2">
      <c r="B631" s="109"/>
      <c r="C631" s="109"/>
    </row>
    <row r="632" spans="2:3" ht="12.75" customHeight="1" x14ac:dyDescent="0.2">
      <c r="B632" s="109"/>
      <c r="C632" s="109"/>
    </row>
    <row r="633" spans="2:3" ht="12.75" customHeight="1" x14ac:dyDescent="0.2">
      <c r="B633" s="109"/>
      <c r="C633" s="109"/>
    </row>
    <row r="634" spans="2:3" ht="12.75" customHeight="1" x14ac:dyDescent="0.2">
      <c r="B634" s="109"/>
      <c r="C634" s="109"/>
    </row>
    <row r="635" spans="2:3" ht="12.75" customHeight="1" x14ac:dyDescent="0.2">
      <c r="B635" s="109"/>
      <c r="C635" s="109"/>
    </row>
    <row r="636" spans="2:3" ht="12.75" customHeight="1" x14ac:dyDescent="0.2">
      <c r="B636" s="109"/>
      <c r="C636" s="109"/>
    </row>
    <row r="637" spans="2:3" ht="12.75" customHeight="1" x14ac:dyDescent="0.2">
      <c r="B637" s="109"/>
      <c r="C637" s="109"/>
    </row>
    <row r="638" spans="2:3" ht="12.75" customHeight="1" x14ac:dyDescent="0.2">
      <c r="B638" s="109"/>
      <c r="C638" s="109"/>
    </row>
    <row r="639" spans="2:3" ht="12.75" customHeight="1" x14ac:dyDescent="0.2">
      <c r="B639" s="109"/>
      <c r="C639" s="109"/>
    </row>
    <row r="640" spans="2:3" ht="12.75" customHeight="1" x14ac:dyDescent="0.2">
      <c r="B640" s="109"/>
      <c r="C640" s="109"/>
    </row>
    <row r="641" spans="2:3" ht="12.75" customHeight="1" x14ac:dyDescent="0.2">
      <c r="B641" s="109"/>
      <c r="C641" s="109"/>
    </row>
    <row r="642" spans="2:3" ht="12.75" customHeight="1" x14ac:dyDescent="0.2">
      <c r="B642" s="109"/>
      <c r="C642" s="109"/>
    </row>
    <row r="643" spans="2:3" ht="12.75" customHeight="1" x14ac:dyDescent="0.2">
      <c r="B643" s="109"/>
      <c r="C643" s="109"/>
    </row>
    <row r="644" spans="2:3" ht="12.75" customHeight="1" x14ac:dyDescent="0.2">
      <c r="B644" s="109"/>
      <c r="C644" s="109"/>
    </row>
    <row r="645" spans="2:3" ht="12.75" customHeight="1" x14ac:dyDescent="0.2">
      <c r="B645" s="109"/>
      <c r="C645" s="109"/>
    </row>
    <row r="646" spans="2:3" ht="12.75" customHeight="1" x14ac:dyDescent="0.2">
      <c r="B646" s="109"/>
      <c r="C646" s="109"/>
    </row>
    <row r="647" spans="2:3" ht="12.75" customHeight="1" x14ac:dyDescent="0.2">
      <c r="B647" s="109"/>
      <c r="C647" s="109"/>
    </row>
    <row r="648" spans="2:3" ht="12.75" customHeight="1" x14ac:dyDescent="0.2">
      <c r="B648" s="109"/>
      <c r="C648" s="109"/>
    </row>
    <row r="649" spans="2:3" ht="12.75" customHeight="1" x14ac:dyDescent="0.2">
      <c r="B649" s="109"/>
      <c r="C649" s="109"/>
    </row>
    <row r="650" spans="2:3" ht="12.75" customHeight="1" x14ac:dyDescent="0.2">
      <c r="B650" s="109"/>
      <c r="C650" s="109"/>
    </row>
    <row r="651" spans="2:3" ht="12.75" customHeight="1" x14ac:dyDescent="0.2">
      <c r="B651" s="109"/>
      <c r="C651" s="109"/>
    </row>
    <row r="652" spans="2:3" ht="12.75" customHeight="1" x14ac:dyDescent="0.2">
      <c r="B652" s="109"/>
      <c r="C652" s="109"/>
    </row>
    <row r="653" spans="2:3" ht="12.75" customHeight="1" x14ac:dyDescent="0.2">
      <c r="B653" s="109"/>
      <c r="C653" s="109"/>
    </row>
    <row r="654" spans="2:3" ht="12.75" customHeight="1" x14ac:dyDescent="0.2">
      <c r="B654" s="109"/>
      <c r="C654" s="109"/>
    </row>
    <row r="655" spans="2:3" ht="12.75" customHeight="1" x14ac:dyDescent="0.2">
      <c r="B655" s="109"/>
      <c r="C655" s="109"/>
    </row>
    <row r="656" spans="2:3" ht="12.75" customHeight="1" x14ac:dyDescent="0.2">
      <c r="B656" s="109"/>
      <c r="C656" s="109"/>
    </row>
    <row r="657" spans="2:3" ht="12.75" customHeight="1" x14ac:dyDescent="0.2">
      <c r="B657" s="109"/>
      <c r="C657" s="109"/>
    </row>
    <row r="658" spans="2:3" ht="12.75" customHeight="1" x14ac:dyDescent="0.2">
      <c r="B658" s="109"/>
      <c r="C658" s="109"/>
    </row>
    <row r="659" spans="2:3" ht="12.75" customHeight="1" x14ac:dyDescent="0.2">
      <c r="B659" s="109"/>
      <c r="C659" s="109"/>
    </row>
    <row r="660" spans="2:3" ht="12.75" customHeight="1" x14ac:dyDescent="0.2">
      <c r="B660" s="109"/>
      <c r="C660" s="109"/>
    </row>
    <row r="661" spans="2:3" ht="12.75" customHeight="1" x14ac:dyDescent="0.2">
      <c r="B661" s="109"/>
      <c r="C661" s="109"/>
    </row>
    <row r="662" spans="2:3" ht="12.75" customHeight="1" x14ac:dyDescent="0.2">
      <c r="B662" s="109"/>
      <c r="C662" s="109"/>
    </row>
    <row r="663" spans="2:3" ht="12.75" customHeight="1" x14ac:dyDescent="0.2">
      <c r="B663" s="109"/>
      <c r="C663" s="109"/>
    </row>
    <row r="664" spans="2:3" ht="12.75" customHeight="1" x14ac:dyDescent="0.2">
      <c r="B664" s="109"/>
      <c r="C664" s="109"/>
    </row>
    <row r="665" spans="2:3" ht="12.75" customHeight="1" x14ac:dyDescent="0.2">
      <c r="B665" s="109"/>
      <c r="C665" s="109"/>
    </row>
    <row r="666" spans="2:3" ht="12.75" customHeight="1" x14ac:dyDescent="0.2">
      <c r="B666" s="109"/>
      <c r="C666" s="109"/>
    </row>
    <row r="667" spans="2:3" ht="12.75" customHeight="1" x14ac:dyDescent="0.2">
      <c r="B667" s="109"/>
      <c r="C667" s="109"/>
    </row>
    <row r="668" spans="2:3" ht="12.75" customHeight="1" x14ac:dyDescent="0.2">
      <c r="B668" s="109"/>
      <c r="C668" s="109"/>
    </row>
    <row r="669" spans="2:3" ht="12.75" customHeight="1" x14ac:dyDescent="0.2">
      <c r="B669" s="109"/>
      <c r="C669" s="109"/>
    </row>
    <row r="670" spans="2:3" ht="12.75" customHeight="1" x14ac:dyDescent="0.2">
      <c r="B670" s="109"/>
      <c r="C670" s="109"/>
    </row>
    <row r="671" spans="2:3" ht="12.75" customHeight="1" x14ac:dyDescent="0.2">
      <c r="B671" s="109"/>
      <c r="C671" s="109"/>
    </row>
    <row r="672" spans="2:3" ht="12.75" customHeight="1" x14ac:dyDescent="0.2">
      <c r="B672" s="109"/>
      <c r="C672" s="109"/>
    </row>
    <row r="673" spans="2:3" ht="12.75" customHeight="1" x14ac:dyDescent="0.2">
      <c r="B673" s="109"/>
      <c r="C673" s="109"/>
    </row>
    <row r="674" spans="2:3" ht="12.75" customHeight="1" x14ac:dyDescent="0.2">
      <c r="B674" s="109"/>
      <c r="C674" s="109"/>
    </row>
    <row r="675" spans="2:3" ht="12.75" customHeight="1" x14ac:dyDescent="0.2">
      <c r="B675" s="109"/>
      <c r="C675" s="109"/>
    </row>
    <row r="676" spans="2:3" ht="12.75" customHeight="1" x14ac:dyDescent="0.2">
      <c r="B676" s="109"/>
      <c r="C676" s="109"/>
    </row>
    <row r="677" spans="2:3" ht="12.75" customHeight="1" x14ac:dyDescent="0.2">
      <c r="B677" s="109"/>
      <c r="C677" s="109"/>
    </row>
    <row r="678" spans="2:3" ht="12.75" customHeight="1" x14ac:dyDescent="0.2">
      <c r="B678" s="109"/>
      <c r="C678" s="109"/>
    </row>
    <row r="679" spans="2:3" ht="12.75" customHeight="1" x14ac:dyDescent="0.2">
      <c r="B679" s="109"/>
      <c r="C679" s="109"/>
    </row>
    <row r="680" spans="2:3" ht="12.75" customHeight="1" x14ac:dyDescent="0.2">
      <c r="B680" s="109"/>
      <c r="C680" s="109"/>
    </row>
    <row r="681" spans="2:3" ht="12.75" customHeight="1" x14ac:dyDescent="0.2">
      <c r="B681" s="109"/>
      <c r="C681" s="109"/>
    </row>
    <row r="682" spans="2:3" ht="12.75" customHeight="1" x14ac:dyDescent="0.2">
      <c r="B682" s="109"/>
      <c r="C682" s="109"/>
    </row>
    <row r="683" spans="2:3" ht="12.75" customHeight="1" x14ac:dyDescent="0.2">
      <c r="B683" s="109"/>
      <c r="C683" s="109"/>
    </row>
    <row r="684" spans="2:3" ht="12.75" customHeight="1" x14ac:dyDescent="0.2">
      <c r="B684" s="109"/>
      <c r="C684" s="109"/>
    </row>
    <row r="685" spans="2:3" ht="12.75" customHeight="1" x14ac:dyDescent="0.2">
      <c r="B685" s="109"/>
      <c r="C685" s="109"/>
    </row>
    <row r="686" spans="2:3" ht="12.75" customHeight="1" x14ac:dyDescent="0.2">
      <c r="B686" s="109"/>
      <c r="C686" s="109"/>
    </row>
    <row r="687" spans="2:3" ht="12.75" customHeight="1" x14ac:dyDescent="0.2">
      <c r="B687" s="109"/>
      <c r="C687" s="109"/>
    </row>
    <row r="688" spans="2:3" ht="12.75" customHeight="1" x14ac:dyDescent="0.2">
      <c r="B688" s="109"/>
      <c r="C688" s="109"/>
    </row>
    <row r="689" spans="2:3" ht="12.75" customHeight="1" x14ac:dyDescent="0.2">
      <c r="B689" s="109"/>
      <c r="C689" s="109"/>
    </row>
    <row r="690" spans="2:3" ht="12.75" customHeight="1" x14ac:dyDescent="0.2">
      <c r="B690" s="109"/>
      <c r="C690" s="109"/>
    </row>
    <row r="691" spans="2:3" ht="12.75" customHeight="1" x14ac:dyDescent="0.2">
      <c r="B691" s="109"/>
      <c r="C691" s="109"/>
    </row>
    <row r="692" spans="2:3" ht="12.75" customHeight="1" x14ac:dyDescent="0.2">
      <c r="B692" s="109"/>
      <c r="C692" s="109"/>
    </row>
    <row r="693" spans="2:3" ht="12.75" customHeight="1" x14ac:dyDescent="0.2">
      <c r="B693" s="109"/>
      <c r="C693" s="109"/>
    </row>
    <row r="694" spans="2:3" ht="12.75" customHeight="1" x14ac:dyDescent="0.2">
      <c r="B694" s="109"/>
      <c r="C694" s="109"/>
    </row>
    <row r="695" spans="2:3" ht="12.75" customHeight="1" x14ac:dyDescent="0.2">
      <c r="B695" s="109"/>
      <c r="C695" s="109"/>
    </row>
    <row r="696" spans="2:3" ht="12.75" customHeight="1" x14ac:dyDescent="0.2">
      <c r="B696" s="109"/>
      <c r="C696" s="109"/>
    </row>
    <row r="697" spans="2:3" ht="12.75" customHeight="1" x14ac:dyDescent="0.2">
      <c r="B697" s="109"/>
      <c r="C697" s="109"/>
    </row>
    <row r="698" spans="2:3" ht="12.75" customHeight="1" x14ac:dyDescent="0.2">
      <c r="B698" s="109"/>
      <c r="C698" s="109"/>
    </row>
    <row r="699" spans="2:3" ht="12.75" customHeight="1" x14ac:dyDescent="0.2">
      <c r="B699" s="109"/>
      <c r="C699" s="109"/>
    </row>
    <row r="700" spans="2:3" ht="12.75" customHeight="1" x14ac:dyDescent="0.2">
      <c r="B700" s="109"/>
      <c r="C700" s="109"/>
    </row>
    <row r="701" spans="2:3" ht="12.75" customHeight="1" x14ac:dyDescent="0.2">
      <c r="B701" s="109"/>
      <c r="C701" s="109"/>
    </row>
    <row r="702" spans="2:3" ht="12.75" customHeight="1" x14ac:dyDescent="0.2">
      <c r="B702" s="109"/>
      <c r="C702" s="109"/>
    </row>
    <row r="703" spans="2:3" ht="12.75" customHeight="1" x14ac:dyDescent="0.2">
      <c r="B703" s="109"/>
      <c r="C703" s="109"/>
    </row>
    <row r="704" spans="2:3" ht="12.75" customHeight="1" x14ac:dyDescent="0.2">
      <c r="B704" s="109"/>
      <c r="C704" s="109"/>
    </row>
    <row r="705" spans="2:3" ht="12.75" customHeight="1" x14ac:dyDescent="0.2">
      <c r="B705" s="109"/>
      <c r="C705" s="109"/>
    </row>
    <row r="706" spans="2:3" ht="12.75" customHeight="1" x14ac:dyDescent="0.2">
      <c r="B706" s="109"/>
      <c r="C706" s="109"/>
    </row>
    <row r="707" spans="2:3" ht="12.75" customHeight="1" x14ac:dyDescent="0.2">
      <c r="B707" s="109"/>
      <c r="C707" s="109"/>
    </row>
    <row r="708" spans="2:3" ht="12.75" customHeight="1" x14ac:dyDescent="0.2">
      <c r="B708" s="109"/>
      <c r="C708" s="109"/>
    </row>
    <row r="709" spans="2:3" ht="12.75" customHeight="1" x14ac:dyDescent="0.2">
      <c r="B709" s="109"/>
      <c r="C709" s="109"/>
    </row>
    <row r="710" spans="2:3" ht="12.75" customHeight="1" x14ac:dyDescent="0.2">
      <c r="B710" s="109"/>
      <c r="C710" s="109"/>
    </row>
    <row r="711" spans="2:3" ht="12.75" customHeight="1" x14ac:dyDescent="0.2">
      <c r="B711" s="109"/>
      <c r="C711" s="109"/>
    </row>
    <row r="712" spans="2:3" ht="12.75" customHeight="1" x14ac:dyDescent="0.2">
      <c r="B712" s="109"/>
      <c r="C712" s="109"/>
    </row>
    <row r="713" spans="2:3" ht="12.75" customHeight="1" x14ac:dyDescent="0.2">
      <c r="B713" s="109"/>
      <c r="C713" s="109"/>
    </row>
    <row r="714" spans="2:3" ht="12.75" customHeight="1" x14ac:dyDescent="0.2">
      <c r="B714" s="109"/>
      <c r="C714" s="109"/>
    </row>
    <row r="715" spans="2:3" ht="12.75" customHeight="1" x14ac:dyDescent="0.2">
      <c r="B715" s="109"/>
      <c r="C715" s="109"/>
    </row>
    <row r="716" spans="2:3" ht="12.75" customHeight="1" x14ac:dyDescent="0.2">
      <c r="B716" s="109"/>
      <c r="C716" s="109"/>
    </row>
    <row r="717" spans="2:3" ht="12.75" customHeight="1" x14ac:dyDescent="0.2">
      <c r="B717" s="109"/>
      <c r="C717" s="109"/>
    </row>
    <row r="718" spans="2:3" ht="12.75" customHeight="1" x14ac:dyDescent="0.2">
      <c r="B718" s="109"/>
      <c r="C718" s="109"/>
    </row>
    <row r="719" spans="2:3" ht="12.75" customHeight="1" x14ac:dyDescent="0.2">
      <c r="B719" s="109"/>
      <c r="C719" s="109"/>
    </row>
    <row r="720" spans="2:3" ht="12.75" customHeight="1" x14ac:dyDescent="0.2">
      <c r="B720" s="109"/>
      <c r="C720" s="109"/>
    </row>
    <row r="721" spans="2:3" ht="12.75" customHeight="1" x14ac:dyDescent="0.2">
      <c r="B721" s="109"/>
      <c r="C721" s="109"/>
    </row>
    <row r="722" spans="2:3" ht="12.75" customHeight="1" x14ac:dyDescent="0.2">
      <c r="B722" s="109"/>
      <c r="C722" s="109"/>
    </row>
    <row r="723" spans="2:3" ht="12.75" customHeight="1" x14ac:dyDescent="0.2">
      <c r="B723" s="109"/>
      <c r="C723" s="109"/>
    </row>
    <row r="724" spans="2:3" ht="12.75" customHeight="1" x14ac:dyDescent="0.2">
      <c r="B724" s="109"/>
      <c r="C724" s="109"/>
    </row>
    <row r="725" spans="2:3" ht="12.75" customHeight="1" x14ac:dyDescent="0.2">
      <c r="B725" s="109"/>
      <c r="C725" s="109"/>
    </row>
    <row r="726" spans="2:3" ht="12.75" customHeight="1" x14ac:dyDescent="0.2">
      <c r="B726" s="109"/>
      <c r="C726" s="109"/>
    </row>
    <row r="727" spans="2:3" ht="12.75" customHeight="1" x14ac:dyDescent="0.2">
      <c r="B727" s="109"/>
      <c r="C727" s="109"/>
    </row>
    <row r="728" spans="2:3" ht="12.75" customHeight="1" x14ac:dyDescent="0.2">
      <c r="B728" s="109"/>
      <c r="C728" s="109"/>
    </row>
    <row r="729" spans="2:3" ht="12.75" customHeight="1" x14ac:dyDescent="0.2">
      <c r="B729" s="109"/>
      <c r="C729" s="109"/>
    </row>
    <row r="730" spans="2:3" ht="12.75" customHeight="1" x14ac:dyDescent="0.2">
      <c r="B730" s="109"/>
      <c r="C730" s="109"/>
    </row>
    <row r="731" spans="2:3" ht="12.75" customHeight="1" x14ac:dyDescent="0.2">
      <c r="B731" s="109"/>
      <c r="C731" s="109"/>
    </row>
    <row r="732" spans="2:3" ht="12.75" customHeight="1" x14ac:dyDescent="0.2">
      <c r="B732" s="109"/>
      <c r="C732" s="109"/>
    </row>
    <row r="733" spans="2:3" ht="12.75" customHeight="1" x14ac:dyDescent="0.2">
      <c r="B733" s="109"/>
      <c r="C733" s="109"/>
    </row>
    <row r="734" spans="2:3" ht="12.75" customHeight="1" x14ac:dyDescent="0.2">
      <c r="B734" s="109"/>
      <c r="C734" s="109"/>
    </row>
    <row r="735" spans="2:3" ht="12.75" customHeight="1" x14ac:dyDescent="0.2">
      <c r="B735" s="109"/>
      <c r="C735" s="109"/>
    </row>
    <row r="736" spans="2:3" ht="12.75" customHeight="1" x14ac:dyDescent="0.2">
      <c r="B736" s="109"/>
      <c r="C736" s="109"/>
    </row>
    <row r="737" spans="2:3" ht="12.75" customHeight="1" x14ac:dyDescent="0.2">
      <c r="B737" s="109"/>
      <c r="C737" s="109"/>
    </row>
    <row r="738" spans="2:3" ht="12.75" customHeight="1" x14ac:dyDescent="0.2">
      <c r="B738" s="109"/>
      <c r="C738" s="109"/>
    </row>
    <row r="739" spans="2:3" ht="12.75" customHeight="1" x14ac:dyDescent="0.2">
      <c r="B739" s="109"/>
      <c r="C739" s="109"/>
    </row>
    <row r="740" spans="2:3" ht="12.75" customHeight="1" x14ac:dyDescent="0.2">
      <c r="B740" s="109"/>
      <c r="C740" s="109"/>
    </row>
    <row r="741" spans="2:3" ht="12.75" customHeight="1" x14ac:dyDescent="0.2">
      <c r="B741" s="109"/>
      <c r="C741" s="109"/>
    </row>
    <row r="742" spans="2:3" ht="12.75" customHeight="1" x14ac:dyDescent="0.2">
      <c r="B742" s="109"/>
      <c r="C742" s="109"/>
    </row>
    <row r="743" spans="2:3" ht="12.75" customHeight="1" x14ac:dyDescent="0.2">
      <c r="B743" s="109"/>
      <c r="C743" s="109"/>
    </row>
    <row r="744" spans="2:3" ht="12.75" customHeight="1" x14ac:dyDescent="0.2">
      <c r="B744" s="109"/>
      <c r="C744" s="109"/>
    </row>
    <row r="745" spans="2:3" ht="12.75" customHeight="1" x14ac:dyDescent="0.2">
      <c r="B745" s="109"/>
      <c r="C745" s="109"/>
    </row>
    <row r="746" spans="2:3" ht="12.75" customHeight="1" x14ac:dyDescent="0.2">
      <c r="B746" s="109"/>
      <c r="C746" s="109"/>
    </row>
    <row r="747" spans="2:3" ht="12.75" customHeight="1" x14ac:dyDescent="0.2">
      <c r="B747" s="109"/>
      <c r="C747" s="109"/>
    </row>
    <row r="748" spans="2:3" ht="12.75" customHeight="1" x14ac:dyDescent="0.2">
      <c r="B748" s="109"/>
      <c r="C748" s="109"/>
    </row>
    <row r="749" spans="2:3" ht="12.75" customHeight="1" x14ac:dyDescent="0.2">
      <c r="B749" s="109"/>
      <c r="C749" s="109"/>
    </row>
    <row r="750" spans="2:3" ht="12.75" customHeight="1" x14ac:dyDescent="0.2">
      <c r="B750" s="109"/>
      <c r="C750" s="109"/>
    </row>
    <row r="751" spans="2:3" ht="12.75" customHeight="1" x14ac:dyDescent="0.2">
      <c r="B751" s="109"/>
      <c r="C751" s="109"/>
    </row>
    <row r="752" spans="2:3" ht="12.75" customHeight="1" x14ac:dyDescent="0.2">
      <c r="B752" s="109"/>
      <c r="C752" s="109"/>
    </row>
    <row r="753" spans="2:3" ht="12.75" customHeight="1" x14ac:dyDescent="0.2">
      <c r="B753" s="109"/>
      <c r="C753" s="109"/>
    </row>
    <row r="754" spans="2:3" ht="12.75" customHeight="1" x14ac:dyDescent="0.2">
      <c r="B754" s="109"/>
      <c r="C754" s="109"/>
    </row>
    <row r="755" spans="2:3" ht="12.75" customHeight="1" x14ac:dyDescent="0.2">
      <c r="B755" s="109"/>
      <c r="C755" s="109"/>
    </row>
    <row r="756" spans="2:3" ht="12.75" customHeight="1" x14ac:dyDescent="0.2">
      <c r="B756" s="109"/>
      <c r="C756" s="109"/>
    </row>
    <row r="757" spans="2:3" ht="12.75" customHeight="1" x14ac:dyDescent="0.2">
      <c r="B757" s="109"/>
      <c r="C757" s="109"/>
    </row>
    <row r="758" spans="2:3" ht="12.75" customHeight="1" x14ac:dyDescent="0.2">
      <c r="B758" s="109"/>
      <c r="C758" s="109"/>
    </row>
    <row r="759" spans="2:3" ht="12.75" customHeight="1" x14ac:dyDescent="0.2">
      <c r="B759" s="109"/>
      <c r="C759" s="109"/>
    </row>
    <row r="760" spans="2:3" ht="12.75" customHeight="1" x14ac:dyDescent="0.2">
      <c r="B760" s="109"/>
      <c r="C760" s="109"/>
    </row>
    <row r="761" spans="2:3" ht="12.75" customHeight="1" x14ac:dyDescent="0.2">
      <c r="B761" s="109"/>
      <c r="C761" s="109"/>
    </row>
    <row r="762" spans="2:3" ht="12.75" customHeight="1" x14ac:dyDescent="0.2">
      <c r="B762" s="109"/>
      <c r="C762" s="109"/>
    </row>
    <row r="763" spans="2:3" ht="12.75" customHeight="1" x14ac:dyDescent="0.2">
      <c r="B763" s="109"/>
      <c r="C763" s="109"/>
    </row>
    <row r="764" spans="2:3" ht="12.75" customHeight="1" x14ac:dyDescent="0.2">
      <c r="B764" s="109"/>
      <c r="C764" s="109"/>
    </row>
    <row r="765" spans="2:3" ht="12.75" customHeight="1" x14ac:dyDescent="0.2">
      <c r="B765" s="109"/>
      <c r="C765" s="109"/>
    </row>
    <row r="766" spans="2:3" ht="12.75" customHeight="1" x14ac:dyDescent="0.2">
      <c r="B766" s="109"/>
      <c r="C766" s="109"/>
    </row>
    <row r="767" spans="2:3" ht="12.75" customHeight="1" x14ac:dyDescent="0.2">
      <c r="B767" s="109"/>
      <c r="C767" s="109"/>
    </row>
    <row r="768" spans="2:3" ht="12.75" customHeight="1" x14ac:dyDescent="0.2">
      <c r="B768" s="109"/>
      <c r="C768" s="109"/>
    </row>
    <row r="769" spans="2:3" ht="12.75" customHeight="1" x14ac:dyDescent="0.2">
      <c r="B769" s="109"/>
      <c r="C769" s="109"/>
    </row>
    <row r="770" spans="2:3" ht="12.75" customHeight="1" x14ac:dyDescent="0.2">
      <c r="B770" s="109"/>
      <c r="C770" s="109"/>
    </row>
    <row r="771" spans="2:3" ht="12.75" customHeight="1" x14ac:dyDescent="0.2">
      <c r="B771" s="109"/>
      <c r="C771" s="109"/>
    </row>
    <row r="772" spans="2:3" ht="12.75" customHeight="1" x14ac:dyDescent="0.2">
      <c r="B772" s="109"/>
      <c r="C772" s="109"/>
    </row>
    <row r="773" spans="2:3" ht="12.75" customHeight="1" x14ac:dyDescent="0.2">
      <c r="B773" s="109"/>
      <c r="C773" s="109"/>
    </row>
    <row r="774" spans="2:3" ht="12.75" customHeight="1" x14ac:dyDescent="0.2">
      <c r="B774" s="109"/>
      <c r="C774" s="109"/>
    </row>
    <row r="775" spans="2:3" ht="12.75" customHeight="1" x14ac:dyDescent="0.2">
      <c r="B775" s="109"/>
      <c r="C775" s="109"/>
    </row>
    <row r="776" spans="2:3" ht="12.75" customHeight="1" x14ac:dyDescent="0.2">
      <c r="B776" s="109"/>
      <c r="C776" s="109"/>
    </row>
    <row r="777" spans="2:3" ht="12.75" customHeight="1" x14ac:dyDescent="0.2">
      <c r="B777" s="109"/>
      <c r="C777" s="109"/>
    </row>
    <row r="778" spans="2:3" ht="12.75" customHeight="1" x14ac:dyDescent="0.2">
      <c r="B778" s="109"/>
      <c r="C778" s="109"/>
    </row>
    <row r="779" spans="2:3" ht="12.75" customHeight="1" x14ac:dyDescent="0.2">
      <c r="B779" s="109"/>
      <c r="C779" s="109"/>
    </row>
    <row r="780" spans="2:3" ht="12.75" customHeight="1" x14ac:dyDescent="0.2">
      <c r="B780" s="109"/>
      <c r="C780" s="109"/>
    </row>
    <row r="781" spans="2:3" ht="12.75" customHeight="1" x14ac:dyDescent="0.2">
      <c r="B781" s="109"/>
      <c r="C781" s="109"/>
    </row>
    <row r="782" spans="2:3" ht="12.75" customHeight="1" x14ac:dyDescent="0.2">
      <c r="B782" s="109"/>
      <c r="C782" s="109"/>
    </row>
    <row r="783" spans="2:3" ht="12.75" customHeight="1" x14ac:dyDescent="0.2">
      <c r="B783" s="109"/>
      <c r="C783" s="109"/>
    </row>
    <row r="784" spans="2:3" ht="12.75" customHeight="1" x14ac:dyDescent="0.2">
      <c r="B784" s="109"/>
      <c r="C784" s="109"/>
    </row>
    <row r="785" spans="2:3" ht="12.75" customHeight="1" x14ac:dyDescent="0.2">
      <c r="B785" s="109"/>
      <c r="C785" s="109"/>
    </row>
    <row r="786" spans="2:3" ht="12.75" customHeight="1" x14ac:dyDescent="0.2">
      <c r="B786" s="109"/>
      <c r="C786" s="109"/>
    </row>
    <row r="787" spans="2:3" ht="12.75" customHeight="1" x14ac:dyDescent="0.2">
      <c r="B787" s="109"/>
      <c r="C787" s="109"/>
    </row>
    <row r="788" spans="2:3" ht="12.75" customHeight="1" x14ac:dyDescent="0.2">
      <c r="B788" s="109"/>
      <c r="C788" s="109"/>
    </row>
    <row r="789" spans="2:3" ht="12.75" customHeight="1" x14ac:dyDescent="0.2">
      <c r="B789" s="109"/>
      <c r="C789" s="109"/>
    </row>
    <row r="790" spans="2:3" ht="12.75" customHeight="1" x14ac:dyDescent="0.2">
      <c r="B790" s="109"/>
      <c r="C790" s="109"/>
    </row>
    <row r="791" spans="2:3" ht="12.75" customHeight="1" x14ac:dyDescent="0.2">
      <c r="B791" s="109"/>
      <c r="C791" s="109"/>
    </row>
    <row r="792" spans="2:3" ht="12.75" customHeight="1" x14ac:dyDescent="0.2">
      <c r="B792" s="109"/>
      <c r="C792" s="109"/>
    </row>
    <row r="793" spans="2:3" ht="12.75" customHeight="1" x14ac:dyDescent="0.2">
      <c r="B793" s="109"/>
      <c r="C793" s="109"/>
    </row>
    <row r="794" spans="2:3" ht="12.75" customHeight="1" x14ac:dyDescent="0.2">
      <c r="B794" s="109"/>
      <c r="C794" s="109"/>
    </row>
    <row r="795" spans="2:3" ht="12.75" customHeight="1" x14ac:dyDescent="0.2">
      <c r="B795" s="109"/>
      <c r="C795" s="109"/>
    </row>
    <row r="796" spans="2:3" ht="12.75" customHeight="1" x14ac:dyDescent="0.2">
      <c r="B796" s="109"/>
      <c r="C796" s="109"/>
    </row>
    <row r="797" spans="2:3" ht="12.75" customHeight="1" x14ac:dyDescent="0.2">
      <c r="B797" s="109"/>
      <c r="C797" s="109"/>
    </row>
    <row r="798" spans="2:3" ht="12.75" customHeight="1" x14ac:dyDescent="0.2">
      <c r="B798" s="109"/>
      <c r="C798" s="109"/>
    </row>
    <row r="799" spans="2:3" ht="12.75" customHeight="1" x14ac:dyDescent="0.2">
      <c r="B799" s="109"/>
      <c r="C799" s="109"/>
    </row>
    <row r="800" spans="2:3" ht="12.75" customHeight="1" x14ac:dyDescent="0.2">
      <c r="B800" s="109"/>
      <c r="C800" s="109"/>
    </row>
    <row r="801" spans="2:3" ht="12.75" customHeight="1" x14ac:dyDescent="0.2">
      <c r="B801" s="109"/>
      <c r="C801" s="109"/>
    </row>
    <row r="802" spans="2:3" ht="12.75" customHeight="1" x14ac:dyDescent="0.2">
      <c r="B802" s="109"/>
      <c r="C802" s="109"/>
    </row>
    <row r="803" spans="2:3" ht="12.75" customHeight="1" x14ac:dyDescent="0.2">
      <c r="B803" s="109"/>
      <c r="C803" s="109"/>
    </row>
    <row r="804" spans="2:3" ht="12.75" customHeight="1" x14ac:dyDescent="0.2">
      <c r="B804" s="109"/>
      <c r="C804" s="109"/>
    </row>
    <row r="805" spans="2:3" ht="12.75" customHeight="1" x14ac:dyDescent="0.2">
      <c r="B805" s="109"/>
      <c r="C805" s="109"/>
    </row>
    <row r="806" spans="2:3" ht="12.75" customHeight="1" x14ac:dyDescent="0.2">
      <c r="B806" s="109"/>
      <c r="C806" s="109"/>
    </row>
    <row r="807" spans="2:3" ht="12.75" customHeight="1" x14ac:dyDescent="0.2">
      <c r="B807" s="109"/>
      <c r="C807" s="109"/>
    </row>
    <row r="808" spans="2:3" ht="12.75" customHeight="1" x14ac:dyDescent="0.2">
      <c r="B808" s="109"/>
      <c r="C808" s="109"/>
    </row>
    <row r="809" spans="2:3" ht="12.75" customHeight="1" x14ac:dyDescent="0.2">
      <c r="B809" s="109"/>
      <c r="C809" s="109"/>
    </row>
    <row r="810" spans="2:3" ht="12.75" customHeight="1" x14ac:dyDescent="0.2">
      <c r="B810" s="109"/>
      <c r="C810" s="109"/>
    </row>
    <row r="811" spans="2:3" ht="12.75" customHeight="1" x14ac:dyDescent="0.2">
      <c r="B811" s="109"/>
      <c r="C811" s="109"/>
    </row>
    <row r="812" spans="2:3" ht="12.75" customHeight="1" x14ac:dyDescent="0.2">
      <c r="B812" s="109"/>
      <c r="C812" s="109"/>
    </row>
    <row r="813" spans="2:3" ht="12.75" customHeight="1" x14ac:dyDescent="0.2">
      <c r="B813" s="109"/>
      <c r="C813" s="109"/>
    </row>
    <row r="814" spans="2:3" ht="12.75" customHeight="1" x14ac:dyDescent="0.2">
      <c r="B814" s="109"/>
      <c r="C814" s="109"/>
    </row>
    <row r="815" spans="2:3" ht="12.75" customHeight="1" x14ac:dyDescent="0.2">
      <c r="B815" s="109"/>
      <c r="C815" s="109"/>
    </row>
    <row r="816" spans="2:3" ht="12.75" customHeight="1" x14ac:dyDescent="0.2">
      <c r="B816" s="109"/>
      <c r="C816" s="109"/>
    </row>
    <row r="817" spans="2:3" ht="12.75" customHeight="1" x14ac:dyDescent="0.2">
      <c r="B817" s="109"/>
      <c r="C817" s="109"/>
    </row>
    <row r="818" spans="2:3" ht="12.75" customHeight="1" x14ac:dyDescent="0.2">
      <c r="B818" s="109"/>
      <c r="C818" s="109"/>
    </row>
    <row r="819" spans="2:3" ht="12.75" customHeight="1" x14ac:dyDescent="0.2">
      <c r="B819" s="109"/>
      <c r="C819" s="109"/>
    </row>
    <row r="820" spans="2:3" ht="12.75" customHeight="1" x14ac:dyDescent="0.2">
      <c r="B820" s="109"/>
      <c r="C820" s="109"/>
    </row>
    <row r="821" spans="2:3" ht="12.75" customHeight="1" x14ac:dyDescent="0.2">
      <c r="B821" s="109"/>
      <c r="C821" s="109"/>
    </row>
    <row r="822" spans="2:3" ht="12.75" customHeight="1" x14ac:dyDescent="0.2">
      <c r="B822" s="109"/>
      <c r="C822" s="109"/>
    </row>
    <row r="823" spans="2:3" ht="12.75" customHeight="1" x14ac:dyDescent="0.2">
      <c r="B823" s="109"/>
      <c r="C823" s="109"/>
    </row>
    <row r="824" spans="2:3" ht="12.75" customHeight="1" x14ac:dyDescent="0.2">
      <c r="B824" s="109"/>
      <c r="C824" s="109"/>
    </row>
    <row r="825" spans="2:3" ht="12.75" customHeight="1" x14ac:dyDescent="0.2">
      <c r="B825" s="109"/>
      <c r="C825" s="109"/>
    </row>
    <row r="826" spans="2:3" ht="12.75" customHeight="1" x14ac:dyDescent="0.2">
      <c r="B826" s="109"/>
      <c r="C826" s="109"/>
    </row>
    <row r="827" spans="2:3" ht="12.75" customHeight="1" x14ac:dyDescent="0.2">
      <c r="B827" s="109"/>
      <c r="C827" s="109"/>
    </row>
    <row r="828" spans="2:3" ht="12.75" customHeight="1" x14ac:dyDescent="0.2">
      <c r="B828" s="109"/>
      <c r="C828" s="109"/>
    </row>
    <row r="829" spans="2:3" ht="12.75" customHeight="1" x14ac:dyDescent="0.2">
      <c r="B829" s="109"/>
      <c r="C829" s="109"/>
    </row>
    <row r="830" spans="2:3" ht="12.75" customHeight="1" x14ac:dyDescent="0.2">
      <c r="B830" s="109"/>
      <c r="C830" s="109"/>
    </row>
    <row r="831" spans="2:3" ht="12.75" customHeight="1" x14ac:dyDescent="0.2">
      <c r="B831" s="109"/>
      <c r="C831" s="109"/>
    </row>
    <row r="832" spans="2:3" ht="12.75" customHeight="1" x14ac:dyDescent="0.2">
      <c r="B832" s="109"/>
      <c r="C832" s="109"/>
    </row>
    <row r="833" spans="2:3" ht="12.75" customHeight="1" x14ac:dyDescent="0.2">
      <c r="B833" s="109"/>
      <c r="C833" s="109"/>
    </row>
    <row r="834" spans="2:3" ht="12.75" customHeight="1" x14ac:dyDescent="0.2">
      <c r="B834" s="109"/>
      <c r="C834" s="109"/>
    </row>
    <row r="835" spans="2:3" ht="12.75" customHeight="1" x14ac:dyDescent="0.2">
      <c r="B835" s="109"/>
      <c r="C835" s="109"/>
    </row>
    <row r="836" spans="2:3" ht="12.75" customHeight="1" x14ac:dyDescent="0.2">
      <c r="B836" s="109"/>
      <c r="C836" s="109"/>
    </row>
    <row r="837" spans="2:3" ht="12.75" customHeight="1" x14ac:dyDescent="0.2">
      <c r="B837" s="109"/>
      <c r="C837" s="109"/>
    </row>
    <row r="838" spans="2:3" ht="12.75" customHeight="1" x14ac:dyDescent="0.2">
      <c r="B838" s="109"/>
      <c r="C838" s="109"/>
    </row>
    <row r="839" spans="2:3" ht="12.75" customHeight="1" x14ac:dyDescent="0.2">
      <c r="B839" s="109"/>
      <c r="C839" s="109"/>
    </row>
    <row r="840" spans="2:3" ht="12.75" customHeight="1" x14ac:dyDescent="0.2">
      <c r="B840" s="109"/>
      <c r="C840" s="109"/>
    </row>
    <row r="841" spans="2:3" ht="12.75" customHeight="1" x14ac:dyDescent="0.2">
      <c r="B841" s="109"/>
      <c r="C841" s="109"/>
    </row>
    <row r="842" spans="2:3" ht="12.75" customHeight="1" x14ac:dyDescent="0.2">
      <c r="B842" s="109"/>
      <c r="C842" s="109"/>
    </row>
    <row r="843" spans="2:3" ht="12.75" customHeight="1" x14ac:dyDescent="0.2">
      <c r="B843" s="109"/>
      <c r="C843" s="109"/>
    </row>
    <row r="844" spans="2:3" ht="12.75" customHeight="1" x14ac:dyDescent="0.2">
      <c r="B844" s="109"/>
      <c r="C844" s="109"/>
    </row>
    <row r="845" spans="2:3" ht="12.75" customHeight="1" x14ac:dyDescent="0.2">
      <c r="B845" s="109"/>
      <c r="C845" s="109"/>
    </row>
    <row r="846" spans="2:3" ht="12.75" customHeight="1" x14ac:dyDescent="0.2">
      <c r="B846" s="109"/>
      <c r="C846" s="109"/>
    </row>
    <row r="847" spans="2:3" ht="12.75" customHeight="1" x14ac:dyDescent="0.2">
      <c r="B847" s="109"/>
      <c r="C847" s="109"/>
    </row>
    <row r="848" spans="2:3" ht="12.75" customHeight="1" x14ac:dyDescent="0.2">
      <c r="B848" s="109"/>
      <c r="C848" s="109"/>
    </row>
    <row r="849" spans="2:3" ht="12.75" customHeight="1" x14ac:dyDescent="0.2">
      <c r="B849" s="109"/>
      <c r="C849" s="109"/>
    </row>
    <row r="850" spans="2:3" ht="12.75" customHeight="1" x14ac:dyDescent="0.2">
      <c r="B850" s="109"/>
      <c r="C850" s="109"/>
    </row>
    <row r="851" spans="2:3" ht="12.75" customHeight="1" x14ac:dyDescent="0.2">
      <c r="B851" s="109"/>
      <c r="C851" s="109"/>
    </row>
    <row r="852" spans="2:3" ht="12.75" customHeight="1" x14ac:dyDescent="0.2">
      <c r="B852" s="109"/>
      <c r="C852" s="109"/>
    </row>
    <row r="853" spans="2:3" ht="12.75" customHeight="1" x14ac:dyDescent="0.2">
      <c r="B853" s="109"/>
      <c r="C853" s="109"/>
    </row>
    <row r="854" spans="2:3" ht="12.75" customHeight="1" x14ac:dyDescent="0.2">
      <c r="B854" s="109"/>
      <c r="C854" s="109"/>
    </row>
    <row r="855" spans="2:3" ht="12.75" customHeight="1" x14ac:dyDescent="0.2">
      <c r="B855" s="109"/>
      <c r="C855" s="109"/>
    </row>
    <row r="856" spans="2:3" ht="12.75" customHeight="1" x14ac:dyDescent="0.2">
      <c r="B856" s="109"/>
      <c r="C856" s="109"/>
    </row>
    <row r="857" spans="2:3" ht="12.75" customHeight="1" x14ac:dyDescent="0.2">
      <c r="B857" s="109"/>
      <c r="C857" s="109"/>
    </row>
    <row r="858" spans="2:3" ht="12.75" customHeight="1" x14ac:dyDescent="0.2">
      <c r="B858" s="109"/>
      <c r="C858" s="109"/>
    </row>
    <row r="859" spans="2:3" ht="12.75" customHeight="1" x14ac:dyDescent="0.2">
      <c r="B859" s="109"/>
      <c r="C859" s="109"/>
    </row>
    <row r="860" spans="2:3" ht="12.75" customHeight="1" x14ac:dyDescent="0.2">
      <c r="B860" s="109"/>
      <c r="C860" s="109"/>
    </row>
    <row r="861" spans="2:3" ht="12.75" customHeight="1" x14ac:dyDescent="0.2">
      <c r="B861" s="109"/>
      <c r="C861" s="109"/>
    </row>
    <row r="862" spans="2:3" ht="12.75" customHeight="1" x14ac:dyDescent="0.2">
      <c r="B862" s="109"/>
      <c r="C862" s="109"/>
    </row>
    <row r="863" spans="2:3" ht="12.75" customHeight="1" x14ac:dyDescent="0.2">
      <c r="B863" s="109"/>
      <c r="C863" s="109"/>
    </row>
    <row r="864" spans="2:3" ht="12.75" customHeight="1" x14ac:dyDescent="0.2">
      <c r="B864" s="109"/>
      <c r="C864" s="109"/>
    </row>
    <row r="865" spans="2:3" ht="12.75" customHeight="1" x14ac:dyDescent="0.2">
      <c r="B865" s="109"/>
      <c r="C865" s="109"/>
    </row>
    <row r="866" spans="2:3" ht="12.75" customHeight="1" x14ac:dyDescent="0.2">
      <c r="B866" s="109"/>
      <c r="C866" s="109"/>
    </row>
    <row r="867" spans="2:3" ht="12.75" customHeight="1" x14ac:dyDescent="0.2">
      <c r="B867" s="109"/>
      <c r="C867" s="109"/>
    </row>
    <row r="868" spans="2:3" ht="12.75" customHeight="1" x14ac:dyDescent="0.2">
      <c r="B868" s="109"/>
      <c r="C868" s="109"/>
    </row>
    <row r="869" spans="2:3" ht="12.75" customHeight="1" x14ac:dyDescent="0.2">
      <c r="B869" s="109"/>
      <c r="C869" s="109"/>
    </row>
    <row r="870" spans="2:3" ht="12.75" customHeight="1" x14ac:dyDescent="0.2">
      <c r="B870" s="109"/>
      <c r="C870" s="109"/>
    </row>
    <row r="871" spans="2:3" ht="12.75" customHeight="1" x14ac:dyDescent="0.2">
      <c r="B871" s="109"/>
      <c r="C871" s="109"/>
    </row>
    <row r="872" spans="2:3" ht="12.75" customHeight="1" x14ac:dyDescent="0.2">
      <c r="B872" s="109"/>
      <c r="C872" s="109"/>
    </row>
    <row r="873" spans="2:3" ht="12.75" customHeight="1" x14ac:dyDescent="0.2">
      <c r="B873" s="109"/>
      <c r="C873" s="109"/>
    </row>
    <row r="874" spans="2:3" ht="12.75" customHeight="1" x14ac:dyDescent="0.2">
      <c r="B874" s="109"/>
      <c r="C874" s="109"/>
    </row>
    <row r="875" spans="2:3" ht="12.75" customHeight="1" x14ac:dyDescent="0.2">
      <c r="B875" s="109"/>
      <c r="C875" s="109"/>
    </row>
    <row r="876" spans="2:3" ht="12.75" customHeight="1" x14ac:dyDescent="0.2">
      <c r="B876" s="109"/>
      <c r="C876" s="109"/>
    </row>
    <row r="877" spans="2:3" ht="12.75" customHeight="1" x14ac:dyDescent="0.2">
      <c r="B877" s="109"/>
      <c r="C877" s="109"/>
    </row>
    <row r="878" spans="2:3" ht="12.75" customHeight="1" x14ac:dyDescent="0.2">
      <c r="B878" s="109"/>
      <c r="C878" s="109"/>
    </row>
    <row r="879" spans="2:3" ht="12.75" customHeight="1" x14ac:dyDescent="0.2">
      <c r="B879" s="109"/>
      <c r="C879" s="109"/>
    </row>
    <row r="880" spans="2:3" ht="12.75" customHeight="1" x14ac:dyDescent="0.2">
      <c r="B880" s="109"/>
      <c r="C880" s="109"/>
    </row>
    <row r="881" spans="2:3" ht="12.75" customHeight="1" x14ac:dyDescent="0.2">
      <c r="B881" s="109"/>
      <c r="C881" s="109"/>
    </row>
    <row r="882" spans="2:3" ht="12.75" customHeight="1" x14ac:dyDescent="0.2">
      <c r="B882" s="109"/>
      <c r="C882" s="109"/>
    </row>
    <row r="883" spans="2:3" ht="12.75" customHeight="1" x14ac:dyDescent="0.2">
      <c r="B883" s="109"/>
      <c r="C883" s="109"/>
    </row>
    <row r="884" spans="2:3" ht="12.75" customHeight="1" x14ac:dyDescent="0.2">
      <c r="B884" s="109"/>
      <c r="C884" s="109"/>
    </row>
    <row r="885" spans="2:3" ht="12.75" customHeight="1" x14ac:dyDescent="0.2">
      <c r="B885" s="109"/>
      <c r="C885" s="109"/>
    </row>
    <row r="886" spans="2:3" ht="12.75" customHeight="1" x14ac:dyDescent="0.2">
      <c r="B886" s="109"/>
      <c r="C886" s="109"/>
    </row>
    <row r="887" spans="2:3" ht="12.75" customHeight="1" x14ac:dyDescent="0.2">
      <c r="B887" s="109"/>
      <c r="C887" s="109"/>
    </row>
    <row r="888" spans="2:3" ht="12.75" customHeight="1" x14ac:dyDescent="0.2">
      <c r="B888" s="109"/>
      <c r="C888" s="109"/>
    </row>
    <row r="889" spans="2:3" ht="12.75" customHeight="1" x14ac:dyDescent="0.2">
      <c r="B889" s="109"/>
      <c r="C889" s="109"/>
    </row>
    <row r="890" spans="2:3" ht="12.75" customHeight="1" x14ac:dyDescent="0.2">
      <c r="B890" s="109"/>
      <c r="C890" s="109"/>
    </row>
    <row r="891" spans="2:3" ht="12.75" customHeight="1" x14ac:dyDescent="0.2">
      <c r="B891" s="109"/>
      <c r="C891" s="109"/>
    </row>
    <row r="892" spans="2:3" ht="12.75" customHeight="1" x14ac:dyDescent="0.2">
      <c r="B892" s="109"/>
      <c r="C892" s="109"/>
    </row>
    <row r="893" spans="2:3" ht="12.75" customHeight="1" x14ac:dyDescent="0.2">
      <c r="B893" s="109"/>
      <c r="C893" s="109"/>
    </row>
    <row r="894" spans="2:3" ht="12.75" customHeight="1" x14ac:dyDescent="0.2">
      <c r="B894" s="109"/>
      <c r="C894" s="109"/>
    </row>
    <row r="895" spans="2:3" ht="12.75" customHeight="1" x14ac:dyDescent="0.2">
      <c r="B895" s="109"/>
      <c r="C895" s="109"/>
    </row>
    <row r="896" spans="2:3" ht="12.75" customHeight="1" x14ac:dyDescent="0.2">
      <c r="B896" s="109"/>
      <c r="C896" s="109"/>
    </row>
    <row r="897" spans="2:3" ht="12.75" customHeight="1" x14ac:dyDescent="0.2">
      <c r="B897" s="109"/>
      <c r="C897" s="109"/>
    </row>
    <row r="898" spans="2:3" ht="12.75" customHeight="1" x14ac:dyDescent="0.2">
      <c r="B898" s="109"/>
      <c r="C898" s="109"/>
    </row>
    <row r="899" spans="2:3" ht="12.75" customHeight="1" x14ac:dyDescent="0.2">
      <c r="B899" s="109"/>
      <c r="C899" s="109"/>
    </row>
    <row r="900" spans="2:3" ht="12.75" customHeight="1" x14ac:dyDescent="0.2">
      <c r="B900" s="109"/>
      <c r="C900" s="109"/>
    </row>
    <row r="901" spans="2:3" ht="12.75" customHeight="1" x14ac:dyDescent="0.2">
      <c r="B901" s="109"/>
      <c r="C901" s="109"/>
    </row>
    <row r="902" spans="2:3" ht="12.75" customHeight="1" x14ac:dyDescent="0.2">
      <c r="B902" s="109"/>
      <c r="C902" s="109"/>
    </row>
    <row r="903" spans="2:3" ht="12.75" customHeight="1" x14ac:dyDescent="0.2">
      <c r="B903" s="109"/>
      <c r="C903" s="109"/>
    </row>
    <row r="904" spans="2:3" ht="12.75" customHeight="1" x14ac:dyDescent="0.2">
      <c r="B904" s="109"/>
      <c r="C904" s="109"/>
    </row>
    <row r="905" spans="2:3" ht="12.75" customHeight="1" x14ac:dyDescent="0.2">
      <c r="B905" s="109"/>
      <c r="C905" s="109"/>
    </row>
    <row r="906" spans="2:3" ht="12.75" customHeight="1" x14ac:dyDescent="0.2">
      <c r="B906" s="109"/>
      <c r="C906" s="109"/>
    </row>
    <row r="907" spans="2:3" ht="12.75" customHeight="1" x14ac:dyDescent="0.2">
      <c r="B907" s="109"/>
      <c r="C907" s="109"/>
    </row>
    <row r="908" spans="2:3" ht="12.75" customHeight="1" x14ac:dyDescent="0.2">
      <c r="B908" s="109"/>
      <c r="C908" s="109"/>
    </row>
    <row r="909" spans="2:3" ht="12.75" customHeight="1" x14ac:dyDescent="0.2">
      <c r="B909" s="109"/>
      <c r="C909" s="109"/>
    </row>
    <row r="910" spans="2:3" ht="12.75" customHeight="1" x14ac:dyDescent="0.2">
      <c r="B910" s="109"/>
      <c r="C910" s="109"/>
    </row>
    <row r="911" spans="2:3" ht="12.75" customHeight="1" x14ac:dyDescent="0.2">
      <c r="B911" s="109"/>
      <c r="C911" s="109"/>
    </row>
    <row r="912" spans="2:3" ht="12.75" customHeight="1" x14ac:dyDescent="0.2">
      <c r="B912" s="109"/>
      <c r="C912" s="109"/>
    </row>
    <row r="913" spans="2:3" ht="12.75" customHeight="1" x14ac:dyDescent="0.2">
      <c r="B913" s="109"/>
      <c r="C913" s="109"/>
    </row>
    <row r="914" spans="2:3" ht="12.75" customHeight="1" x14ac:dyDescent="0.2">
      <c r="B914" s="109"/>
      <c r="C914" s="109"/>
    </row>
    <row r="915" spans="2:3" ht="12.75" customHeight="1" x14ac:dyDescent="0.2">
      <c r="B915" s="109"/>
      <c r="C915" s="109"/>
    </row>
    <row r="916" spans="2:3" ht="12.75" customHeight="1" x14ac:dyDescent="0.2">
      <c r="B916" s="109"/>
      <c r="C916" s="109"/>
    </row>
    <row r="917" spans="2:3" ht="12.75" customHeight="1" x14ac:dyDescent="0.2">
      <c r="B917" s="109"/>
      <c r="C917" s="109"/>
    </row>
    <row r="918" spans="2:3" ht="12.75" customHeight="1" x14ac:dyDescent="0.2">
      <c r="B918" s="109"/>
      <c r="C918" s="109"/>
    </row>
    <row r="919" spans="2:3" ht="12.75" customHeight="1" x14ac:dyDescent="0.2">
      <c r="B919" s="109"/>
      <c r="C919" s="109"/>
    </row>
    <row r="920" spans="2:3" ht="12.75" customHeight="1" x14ac:dyDescent="0.2">
      <c r="B920" s="109"/>
      <c r="C920" s="109"/>
    </row>
    <row r="921" spans="2:3" ht="12.75" customHeight="1" x14ac:dyDescent="0.2">
      <c r="B921" s="109"/>
      <c r="C921" s="109"/>
    </row>
    <row r="922" spans="2:3" ht="12.75" customHeight="1" x14ac:dyDescent="0.2">
      <c r="B922" s="109"/>
      <c r="C922" s="109"/>
    </row>
    <row r="923" spans="2:3" ht="12.75" customHeight="1" x14ac:dyDescent="0.2">
      <c r="B923" s="109"/>
      <c r="C923" s="109"/>
    </row>
    <row r="924" spans="2:3" ht="12.75" customHeight="1" x14ac:dyDescent="0.2">
      <c r="B924" s="109"/>
      <c r="C924" s="109"/>
    </row>
    <row r="925" spans="2:3" ht="12.75" customHeight="1" x14ac:dyDescent="0.2">
      <c r="B925" s="109"/>
      <c r="C925" s="109"/>
    </row>
    <row r="926" spans="2:3" ht="12.75" customHeight="1" x14ac:dyDescent="0.2">
      <c r="B926" s="109"/>
      <c r="C926" s="109"/>
    </row>
    <row r="927" spans="2:3" ht="12.75" customHeight="1" x14ac:dyDescent="0.2">
      <c r="B927" s="109"/>
      <c r="C927" s="109"/>
    </row>
    <row r="928" spans="2:3" ht="12.75" customHeight="1" x14ac:dyDescent="0.2">
      <c r="B928" s="109"/>
      <c r="C928" s="109"/>
    </row>
    <row r="929" spans="2:3" ht="12.75" customHeight="1" x14ac:dyDescent="0.2">
      <c r="B929" s="109"/>
      <c r="C929" s="109"/>
    </row>
    <row r="930" spans="2:3" ht="12.75" customHeight="1" x14ac:dyDescent="0.2">
      <c r="B930" s="109"/>
      <c r="C930" s="109"/>
    </row>
    <row r="931" spans="2:3" ht="12.75" customHeight="1" x14ac:dyDescent="0.2">
      <c r="B931" s="109"/>
      <c r="C931" s="109"/>
    </row>
    <row r="932" spans="2:3" ht="12.75" customHeight="1" x14ac:dyDescent="0.2">
      <c r="B932" s="109"/>
      <c r="C932" s="109"/>
    </row>
    <row r="933" spans="2:3" ht="12.75" customHeight="1" x14ac:dyDescent="0.2">
      <c r="B933" s="109"/>
      <c r="C933" s="109"/>
    </row>
    <row r="934" spans="2:3" ht="12.75" customHeight="1" x14ac:dyDescent="0.2">
      <c r="B934" s="109"/>
      <c r="C934" s="109"/>
    </row>
    <row r="935" spans="2:3" ht="12.75" customHeight="1" x14ac:dyDescent="0.2">
      <c r="B935" s="109"/>
      <c r="C935" s="109"/>
    </row>
    <row r="936" spans="2:3" ht="12.75" customHeight="1" x14ac:dyDescent="0.2">
      <c r="B936" s="109"/>
      <c r="C936" s="109"/>
    </row>
    <row r="937" spans="2:3" ht="12.75" customHeight="1" x14ac:dyDescent="0.2">
      <c r="B937" s="109"/>
      <c r="C937" s="109"/>
    </row>
    <row r="938" spans="2:3" ht="12.75" customHeight="1" x14ac:dyDescent="0.2">
      <c r="B938" s="109"/>
      <c r="C938" s="109"/>
    </row>
    <row r="939" spans="2:3" ht="12.75" customHeight="1" x14ac:dyDescent="0.2">
      <c r="B939" s="109"/>
      <c r="C939" s="109"/>
    </row>
    <row r="940" spans="2:3" ht="12.75" customHeight="1" x14ac:dyDescent="0.2">
      <c r="B940" s="109"/>
      <c r="C940" s="109"/>
    </row>
    <row r="941" spans="2:3" ht="12.75" customHeight="1" x14ac:dyDescent="0.2">
      <c r="B941" s="109"/>
      <c r="C941" s="109"/>
    </row>
    <row r="942" spans="2:3" ht="12.75" customHeight="1" x14ac:dyDescent="0.2">
      <c r="B942" s="109"/>
      <c r="C942" s="109"/>
    </row>
    <row r="943" spans="2:3" ht="12.75" customHeight="1" x14ac:dyDescent="0.2">
      <c r="B943" s="109"/>
      <c r="C943" s="109"/>
    </row>
    <row r="944" spans="2:3" ht="12.75" customHeight="1" x14ac:dyDescent="0.2">
      <c r="B944" s="109"/>
      <c r="C944" s="109"/>
    </row>
    <row r="945" spans="2:3" ht="12.75" customHeight="1" x14ac:dyDescent="0.2">
      <c r="B945" s="109"/>
      <c r="C945" s="109"/>
    </row>
    <row r="946" spans="2:3" ht="12.75" customHeight="1" x14ac:dyDescent="0.2">
      <c r="B946" s="109"/>
      <c r="C946" s="109"/>
    </row>
    <row r="947" spans="2:3" ht="12.75" customHeight="1" x14ac:dyDescent="0.2">
      <c r="B947" s="109"/>
      <c r="C947" s="109"/>
    </row>
    <row r="948" spans="2:3" ht="12.75" customHeight="1" x14ac:dyDescent="0.2">
      <c r="B948" s="109"/>
      <c r="C948" s="109"/>
    </row>
    <row r="949" spans="2:3" ht="12.75" customHeight="1" x14ac:dyDescent="0.2">
      <c r="B949" s="109"/>
      <c r="C949" s="109"/>
    </row>
    <row r="950" spans="2:3" ht="12.75" customHeight="1" x14ac:dyDescent="0.2">
      <c r="B950" s="109"/>
      <c r="C950" s="109"/>
    </row>
    <row r="951" spans="2:3" ht="12.75" customHeight="1" x14ac:dyDescent="0.2">
      <c r="B951" s="109"/>
      <c r="C951" s="109"/>
    </row>
    <row r="952" spans="2:3" ht="12.75" customHeight="1" x14ac:dyDescent="0.2">
      <c r="B952" s="109"/>
      <c r="C952" s="109"/>
    </row>
    <row r="953" spans="2:3" ht="12.75" customHeight="1" x14ac:dyDescent="0.2">
      <c r="B953" s="109"/>
      <c r="C953" s="109"/>
    </row>
    <row r="954" spans="2:3" ht="12.75" customHeight="1" x14ac:dyDescent="0.2">
      <c r="B954" s="109"/>
      <c r="C954" s="109"/>
    </row>
    <row r="955" spans="2:3" ht="12.75" customHeight="1" x14ac:dyDescent="0.2">
      <c r="B955" s="109"/>
      <c r="C955" s="109"/>
    </row>
    <row r="956" spans="2:3" ht="12.75" customHeight="1" x14ac:dyDescent="0.2">
      <c r="B956" s="109"/>
      <c r="C956" s="109"/>
    </row>
    <row r="957" spans="2:3" ht="12.75" customHeight="1" x14ac:dyDescent="0.2">
      <c r="B957" s="109"/>
      <c r="C957" s="109"/>
    </row>
    <row r="958" spans="2:3" ht="12.75" customHeight="1" x14ac:dyDescent="0.2">
      <c r="B958" s="109"/>
      <c r="C958" s="109"/>
    </row>
    <row r="959" spans="2:3" ht="12.75" customHeight="1" x14ac:dyDescent="0.2">
      <c r="B959" s="109"/>
      <c r="C959" s="109"/>
    </row>
    <row r="960" spans="2:3" ht="12.75" customHeight="1" x14ac:dyDescent="0.2">
      <c r="B960" s="109"/>
      <c r="C960" s="109"/>
    </row>
    <row r="961" spans="2:3" ht="12.75" customHeight="1" x14ac:dyDescent="0.2">
      <c r="B961" s="109"/>
      <c r="C961" s="109"/>
    </row>
    <row r="962" spans="2:3" ht="12.75" customHeight="1" x14ac:dyDescent="0.2">
      <c r="B962" s="109"/>
      <c r="C962" s="109"/>
    </row>
    <row r="963" spans="2:3" ht="12.75" customHeight="1" x14ac:dyDescent="0.2">
      <c r="B963" s="109"/>
      <c r="C963" s="109"/>
    </row>
    <row r="964" spans="2:3" ht="12.75" customHeight="1" x14ac:dyDescent="0.2">
      <c r="B964" s="109"/>
      <c r="C964" s="109"/>
    </row>
    <row r="965" spans="2:3" ht="12.75" customHeight="1" x14ac:dyDescent="0.2">
      <c r="B965" s="109"/>
      <c r="C965" s="109"/>
    </row>
    <row r="966" spans="2:3" ht="12.75" customHeight="1" x14ac:dyDescent="0.2">
      <c r="B966" s="109"/>
      <c r="C966" s="109"/>
    </row>
    <row r="967" spans="2:3" ht="12.75" customHeight="1" x14ac:dyDescent="0.2">
      <c r="B967" s="109"/>
      <c r="C967" s="109"/>
    </row>
    <row r="968" spans="2:3" ht="12.75" customHeight="1" x14ac:dyDescent="0.2">
      <c r="B968" s="109"/>
      <c r="C968" s="109"/>
    </row>
    <row r="969" spans="2:3" ht="12.75" customHeight="1" x14ac:dyDescent="0.2">
      <c r="B969" s="109"/>
      <c r="C969" s="109"/>
    </row>
    <row r="970" spans="2:3" ht="12.75" customHeight="1" x14ac:dyDescent="0.2">
      <c r="B970" s="109"/>
      <c r="C970" s="109"/>
    </row>
    <row r="971" spans="2:3" ht="12.75" customHeight="1" x14ac:dyDescent="0.2">
      <c r="B971" s="109"/>
      <c r="C971" s="109"/>
    </row>
    <row r="972" spans="2:3" ht="12.75" customHeight="1" x14ac:dyDescent="0.2">
      <c r="B972" s="109"/>
      <c r="C972" s="109"/>
    </row>
    <row r="973" spans="2:3" ht="12.75" customHeight="1" x14ac:dyDescent="0.2">
      <c r="B973" s="109"/>
      <c r="C973" s="109"/>
    </row>
    <row r="974" spans="2:3" ht="12.75" customHeight="1" x14ac:dyDescent="0.2">
      <c r="B974" s="109"/>
      <c r="C974" s="109"/>
    </row>
    <row r="975" spans="2:3" ht="12.75" customHeight="1" x14ac:dyDescent="0.2">
      <c r="B975" s="109"/>
      <c r="C975" s="109"/>
    </row>
    <row r="976" spans="2:3" ht="12.75" customHeight="1" x14ac:dyDescent="0.2">
      <c r="B976" s="109"/>
      <c r="C976" s="109"/>
    </row>
    <row r="977" spans="2:3" ht="12.75" customHeight="1" x14ac:dyDescent="0.2">
      <c r="B977" s="109"/>
      <c r="C977" s="109"/>
    </row>
    <row r="978" spans="2:3" ht="12.75" customHeight="1" x14ac:dyDescent="0.2">
      <c r="B978" s="109"/>
      <c r="C978" s="109"/>
    </row>
    <row r="979" spans="2:3" ht="12.75" customHeight="1" x14ac:dyDescent="0.2">
      <c r="B979" s="109"/>
      <c r="C979" s="109"/>
    </row>
    <row r="980" spans="2:3" ht="12.75" customHeight="1" x14ac:dyDescent="0.2">
      <c r="B980" s="109"/>
      <c r="C980" s="109"/>
    </row>
    <row r="981" spans="2:3" ht="12.75" customHeight="1" x14ac:dyDescent="0.2">
      <c r="B981" s="109"/>
      <c r="C981" s="109"/>
    </row>
    <row r="982" spans="2:3" ht="12.75" customHeight="1" x14ac:dyDescent="0.2">
      <c r="B982" s="109"/>
      <c r="C982" s="109"/>
    </row>
    <row r="983" spans="2:3" ht="12.75" customHeight="1" x14ac:dyDescent="0.2">
      <c r="B983" s="109"/>
      <c r="C983" s="109"/>
    </row>
    <row r="984" spans="2:3" ht="12.75" customHeight="1" x14ac:dyDescent="0.2">
      <c r="B984" s="109"/>
      <c r="C984" s="109"/>
    </row>
    <row r="985" spans="2:3" ht="12.75" customHeight="1" x14ac:dyDescent="0.2">
      <c r="B985" s="109"/>
      <c r="C985" s="109"/>
    </row>
    <row r="986" spans="2:3" ht="12.75" customHeight="1" x14ac:dyDescent="0.2">
      <c r="B986" s="109"/>
      <c r="C986" s="109"/>
    </row>
    <row r="987" spans="2:3" ht="12.75" customHeight="1" x14ac:dyDescent="0.2">
      <c r="B987" s="109"/>
      <c r="C987" s="109"/>
    </row>
    <row r="988" spans="2:3" ht="12.75" customHeight="1" x14ac:dyDescent="0.2">
      <c r="B988" s="109"/>
      <c r="C988" s="109"/>
    </row>
    <row r="989" spans="2:3" ht="12.75" customHeight="1" x14ac:dyDescent="0.2">
      <c r="B989" s="109"/>
      <c r="C989" s="109"/>
    </row>
    <row r="990" spans="2:3" ht="12.75" customHeight="1" x14ac:dyDescent="0.2">
      <c r="B990" s="109"/>
      <c r="C990" s="109"/>
    </row>
    <row r="991" spans="2:3" ht="12.75" customHeight="1" x14ac:dyDescent="0.2">
      <c r="B991" s="109"/>
      <c r="C991" s="109"/>
    </row>
    <row r="992" spans="2:3" ht="12.75" customHeight="1" x14ac:dyDescent="0.2">
      <c r="B992" s="109"/>
      <c r="C992" s="109"/>
    </row>
    <row r="993" spans="2:3" ht="12.75" customHeight="1" x14ac:dyDescent="0.2">
      <c r="B993" s="109"/>
      <c r="C993" s="109"/>
    </row>
    <row r="994" spans="2:3" ht="12.75" customHeight="1" x14ac:dyDescent="0.2">
      <c r="B994" s="109"/>
      <c r="C994" s="109"/>
    </row>
    <row r="995" spans="2:3" ht="12.75" customHeight="1" x14ac:dyDescent="0.2">
      <c r="B995" s="109"/>
      <c r="C995" s="109"/>
    </row>
    <row r="996" spans="2:3" ht="12.75" customHeight="1" x14ac:dyDescent="0.2">
      <c r="B996" s="109"/>
      <c r="C996" s="109"/>
    </row>
    <row r="997" spans="2:3" ht="12.75" customHeight="1" x14ac:dyDescent="0.2">
      <c r="B997" s="109"/>
      <c r="C997" s="109"/>
    </row>
    <row r="998" spans="2:3" ht="12.75" customHeight="1" x14ac:dyDescent="0.2">
      <c r="B998" s="109"/>
      <c r="C998" s="109"/>
    </row>
    <row r="999" spans="2:3" ht="12.75" customHeight="1" x14ac:dyDescent="0.2">
      <c r="B999" s="109"/>
      <c r="C999" s="109"/>
    </row>
    <row r="1000" spans="2:3" ht="12.75" customHeight="1" x14ac:dyDescent="0.2">
      <c r="B1000" s="109"/>
      <c r="C1000" s="109"/>
    </row>
    <row r="1001" spans="2:3" ht="12.75" customHeight="1" x14ac:dyDescent="0.2">
      <c r="B1001" s="109"/>
      <c r="C1001" s="109"/>
    </row>
  </sheetData>
  <mergeCells count="8">
    <mergeCell ref="A5:D5"/>
    <mergeCell ref="A1:D1"/>
    <mergeCell ref="A3:D3"/>
    <mergeCell ref="A4:D4"/>
    <mergeCell ref="D7:D8"/>
    <mergeCell ref="A7:A8"/>
    <mergeCell ref="B7:B8"/>
    <mergeCell ref="C7:C8"/>
  </mergeCells>
  <phoneticPr fontId="0" type="noConversion"/>
  <pageMargins left="0.7" right="0.7" top="0.75" bottom="0.75" header="0.3" footer="0.3"/>
  <pageSetup paperSize="9" scale="75" orientation="portrait" r:id="rId1"/>
  <rowBreaks count="1" manualBreakCount="1">
    <brk id="50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1"/>
  <sheetViews>
    <sheetView zoomScaleNormal="100" workbookViewId="0">
      <selection activeCell="F6" sqref="F6:F7"/>
    </sheetView>
  </sheetViews>
  <sheetFormatPr defaultColWidth="17.28515625" defaultRowHeight="15" customHeight="1" x14ac:dyDescent="0.2"/>
  <cols>
    <col min="1" max="1" width="5.42578125" style="367" customWidth="1"/>
    <col min="2" max="2" width="4.42578125" style="73" customWidth="1"/>
    <col min="3" max="3" width="58.7109375" style="73" customWidth="1"/>
    <col min="4" max="4" width="13" style="73" customWidth="1"/>
    <col min="5" max="5" width="12.5703125" style="73" customWidth="1"/>
    <col min="6" max="6" width="11.85546875" style="73" customWidth="1"/>
    <col min="7" max="7" width="12.140625" style="73" customWidth="1"/>
    <col min="8" max="14" width="9.140625" style="73" customWidth="1"/>
    <col min="15" max="26" width="8" style="73" customWidth="1"/>
    <col min="27" max="16384" width="17.28515625" style="73"/>
  </cols>
  <sheetData>
    <row r="1" spans="1:26" ht="15.75" customHeight="1" x14ac:dyDescent="0.25">
      <c r="A1" s="504" t="s">
        <v>980</v>
      </c>
      <c r="B1" s="505"/>
      <c r="C1" s="505"/>
      <c r="D1" s="505"/>
      <c r="E1" s="597"/>
      <c r="F1" s="597"/>
      <c r="G1" s="597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spans="1:26" s="481" customFormat="1" ht="15.75" customHeight="1" x14ac:dyDescent="0.25">
      <c r="A2" s="487"/>
      <c r="B2" s="298"/>
      <c r="C2" s="298"/>
      <c r="D2" s="298"/>
      <c r="E2" s="490"/>
      <c r="F2" s="490"/>
      <c r="G2" s="49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1:26" ht="15.75" customHeight="1" x14ac:dyDescent="0.25">
      <c r="A3" s="598" t="s">
        <v>261</v>
      </c>
      <c r="B3" s="518"/>
      <c r="C3" s="518"/>
      <c r="D3" s="518"/>
      <c r="E3" s="518"/>
      <c r="F3" s="518"/>
      <c r="G3" s="518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1:26" ht="15.75" customHeight="1" x14ac:dyDescent="0.25">
      <c r="A4" s="598" t="s">
        <v>970</v>
      </c>
      <c r="B4" s="518"/>
      <c r="C4" s="518"/>
      <c r="D4" s="518"/>
      <c r="E4" s="518"/>
      <c r="F4" s="518"/>
      <c r="G4" s="518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spans="1:26" ht="15.75" customHeight="1" x14ac:dyDescent="0.25">
      <c r="B5" s="142"/>
      <c r="C5" s="142"/>
      <c r="E5" s="70"/>
      <c r="F5" s="70"/>
      <c r="G5" s="75" t="s">
        <v>402</v>
      </c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spans="1:26" ht="15.75" customHeight="1" x14ac:dyDescent="0.25">
      <c r="A6" s="502" t="s">
        <v>304</v>
      </c>
      <c r="B6" s="496" t="s">
        <v>31</v>
      </c>
      <c r="C6" s="563"/>
      <c r="D6" s="595" t="s">
        <v>404</v>
      </c>
      <c r="E6" s="592" t="s">
        <v>415</v>
      </c>
      <c r="F6" s="509" t="s">
        <v>441</v>
      </c>
      <c r="G6" s="509" t="s">
        <v>931</v>
      </c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spans="1:26" ht="15.75" customHeight="1" x14ac:dyDescent="0.25">
      <c r="A7" s="503"/>
      <c r="B7" s="498"/>
      <c r="C7" s="564"/>
      <c r="D7" s="596"/>
      <c r="E7" s="593"/>
      <c r="F7" s="594"/>
      <c r="G7" s="594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pans="1:26" ht="15.75" customHeight="1" x14ac:dyDescent="0.25">
      <c r="A8" s="270">
        <v>1</v>
      </c>
      <c r="B8" s="71">
        <v>2</v>
      </c>
      <c r="C8" s="125">
        <v>3</v>
      </c>
      <c r="D8" s="243">
        <v>4</v>
      </c>
      <c r="E8" s="147">
        <v>5</v>
      </c>
      <c r="F8" s="147">
        <v>6</v>
      </c>
      <c r="G8" s="147">
        <v>7</v>
      </c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 ht="15.75" customHeight="1" x14ac:dyDescent="0.25">
      <c r="A9" s="127" t="s">
        <v>305</v>
      </c>
      <c r="B9" s="589" t="s">
        <v>33</v>
      </c>
      <c r="C9" s="590"/>
      <c r="D9" s="242">
        <f>SUM(D10:D12)</f>
        <v>474032042</v>
      </c>
      <c r="E9" s="150">
        <f>SUM(E10:E12)</f>
        <v>413337000</v>
      </c>
      <c r="F9" s="296">
        <f>SUM(F10:F12)</f>
        <v>414337000</v>
      </c>
      <c r="G9" s="120">
        <f>SUM(G10:G12)</f>
        <v>414337000</v>
      </c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 ht="15.75" customHeight="1" x14ac:dyDescent="0.25">
      <c r="A10" s="127" t="s">
        <v>306</v>
      </c>
      <c r="B10" s="44" t="s">
        <v>34</v>
      </c>
      <c r="C10" s="20" t="s">
        <v>35</v>
      </c>
      <c r="D10" s="148">
        <v>161084661</v>
      </c>
      <c r="E10" s="148">
        <v>146337000</v>
      </c>
      <c r="F10" s="148">
        <v>146337000</v>
      </c>
      <c r="G10" s="179">
        <v>146337000</v>
      </c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 ht="15.75" customHeight="1" x14ac:dyDescent="0.25">
      <c r="A11" s="127" t="s">
        <v>307</v>
      </c>
      <c r="B11" s="44" t="s">
        <v>36</v>
      </c>
      <c r="C11" s="20" t="s">
        <v>37</v>
      </c>
      <c r="D11" s="148">
        <v>77500000</v>
      </c>
      <c r="E11" s="148">
        <v>67000000</v>
      </c>
      <c r="F11" s="148">
        <v>68000000</v>
      </c>
      <c r="G11" s="179">
        <v>68000000</v>
      </c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 ht="15.75" customHeight="1" x14ac:dyDescent="0.25">
      <c r="A12" s="127" t="s">
        <v>308</v>
      </c>
      <c r="B12" s="44" t="s">
        <v>38</v>
      </c>
      <c r="C12" s="20" t="s">
        <v>39</v>
      </c>
      <c r="D12" s="148">
        <v>235447381</v>
      </c>
      <c r="E12" s="49">
        <v>200000000</v>
      </c>
      <c r="F12" s="176">
        <v>200000000</v>
      </c>
      <c r="G12" s="49">
        <v>200000000</v>
      </c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.75" customHeight="1" x14ac:dyDescent="0.25">
      <c r="A13" s="127" t="s">
        <v>309</v>
      </c>
      <c r="B13" s="43" t="s">
        <v>41</v>
      </c>
      <c r="C13" s="143"/>
      <c r="D13" s="149">
        <f>SUM(D14:D14)</f>
        <v>14675636</v>
      </c>
      <c r="E13" s="149">
        <v>330000000</v>
      </c>
      <c r="F13" s="480">
        <v>200000000</v>
      </c>
      <c r="G13" s="480">
        <v>50000000</v>
      </c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 x14ac:dyDescent="0.25">
      <c r="A14" s="127" t="s">
        <v>310</v>
      </c>
      <c r="B14" s="44" t="s">
        <v>42</v>
      </c>
      <c r="C14" s="144" t="s">
        <v>43</v>
      </c>
      <c r="D14" s="148">
        <v>14675636</v>
      </c>
      <c r="E14" s="148">
        <v>330000000</v>
      </c>
      <c r="F14" s="480">
        <v>200000000</v>
      </c>
      <c r="G14" s="480">
        <v>50000000</v>
      </c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 ht="15.75" customHeight="1" x14ac:dyDescent="0.25">
      <c r="A15" s="127" t="s">
        <v>311</v>
      </c>
      <c r="B15" s="43" t="s">
        <v>48</v>
      </c>
      <c r="C15" s="20"/>
      <c r="D15" s="149">
        <f>SUM(D16)</f>
        <v>541976732</v>
      </c>
      <c r="E15" s="149">
        <f>SUM(E16)</f>
        <v>277748000</v>
      </c>
      <c r="F15" s="149">
        <f>SUM(F16)</f>
        <v>13778000</v>
      </c>
      <c r="G15" s="178">
        <f>SUM(G16)</f>
        <v>17078000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 ht="15.75" customHeight="1" x14ac:dyDescent="0.25">
      <c r="A16" s="127" t="s">
        <v>312</v>
      </c>
      <c r="B16" s="44" t="s">
        <v>49</v>
      </c>
      <c r="C16" s="20" t="s">
        <v>48</v>
      </c>
      <c r="D16" s="148">
        <v>541976732</v>
      </c>
      <c r="E16" s="49">
        <v>277748000</v>
      </c>
      <c r="F16" s="176">
        <v>13778000</v>
      </c>
      <c r="G16" s="49">
        <v>17078000</v>
      </c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 ht="15.75" customHeight="1" x14ac:dyDescent="0.25">
      <c r="A17" s="423" t="s">
        <v>313</v>
      </c>
      <c r="B17" s="437" t="s">
        <v>50</v>
      </c>
      <c r="C17" s="459"/>
      <c r="D17" s="458">
        <f>SUM(D9+D13+D15)</f>
        <v>1030684410</v>
      </c>
      <c r="E17" s="458">
        <f>SUM(E9+E13+E15)</f>
        <v>1021085000</v>
      </c>
      <c r="F17" s="458">
        <f>SUM(F9+F13+F15)</f>
        <v>628115000</v>
      </c>
      <c r="G17" s="473">
        <f>SUM(G9+G13+G15)</f>
        <v>481415000</v>
      </c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 ht="15.75" customHeight="1" x14ac:dyDescent="0.25">
      <c r="A18" s="127" t="s">
        <v>314</v>
      </c>
      <c r="B18" s="591" t="s">
        <v>51</v>
      </c>
      <c r="C18" s="590"/>
      <c r="D18" s="149">
        <f>SUM(D19:D24)</f>
        <v>341608973</v>
      </c>
      <c r="E18" s="149">
        <f>SUM(E19:E24)</f>
        <v>420815000</v>
      </c>
      <c r="F18" s="149">
        <f>SUM(F19:F24)</f>
        <v>413115000</v>
      </c>
      <c r="G18" s="178">
        <f>SUM(G19:G24)</f>
        <v>416415000</v>
      </c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 ht="15.75" customHeight="1" x14ac:dyDescent="0.25">
      <c r="A19" s="127" t="s">
        <v>315</v>
      </c>
      <c r="B19" s="44" t="s">
        <v>52</v>
      </c>
      <c r="C19" s="20" t="s">
        <v>53</v>
      </c>
      <c r="D19" s="148">
        <v>99772840</v>
      </c>
      <c r="E19" s="148">
        <v>96000000</v>
      </c>
      <c r="F19" s="148">
        <v>125000000</v>
      </c>
      <c r="G19" s="179">
        <v>125000000</v>
      </c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 ht="15.75" customHeight="1" x14ac:dyDescent="0.25">
      <c r="A20" s="127" t="s">
        <v>316</v>
      </c>
      <c r="B20" s="44" t="s">
        <v>54</v>
      </c>
      <c r="C20" s="144" t="s">
        <v>55</v>
      </c>
      <c r="D20" s="148">
        <v>18403860</v>
      </c>
      <c r="E20" s="148">
        <v>36000000</v>
      </c>
      <c r="F20" s="148">
        <v>35900000</v>
      </c>
      <c r="G20" s="179">
        <v>36200000</v>
      </c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 ht="15.75" customHeight="1" x14ac:dyDescent="0.25">
      <c r="A21" s="127" t="s">
        <v>317</v>
      </c>
      <c r="B21" s="44" t="s">
        <v>56</v>
      </c>
      <c r="C21" s="20" t="s">
        <v>57</v>
      </c>
      <c r="D21" s="148">
        <v>188301731</v>
      </c>
      <c r="E21" s="148">
        <v>176000000</v>
      </c>
      <c r="F21" s="148">
        <v>166000000</v>
      </c>
      <c r="G21" s="179">
        <v>167000000</v>
      </c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 ht="15.75" customHeight="1" x14ac:dyDescent="0.25">
      <c r="A22" s="127" t="s">
        <v>318</v>
      </c>
      <c r="B22" s="44" t="s">
        <v>58</v>
      </c>
      <c r="C22" s="20" t="s">
        <v>59</v>
      </c>
      <c r="D22" s="148">
        <v>4628000</v>
      </c>
      <c r="E22" s="148">
        <v>6600000</v>
      </c>
      <c r="F22" s="148">
        <v>8000000</v>
      </c>
      <c r="G22" s="179">
        <v>9000000</v>
      </c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 ht="15.75" customHeight="1" x14ac:dyDescent="0.25">
      <c r="A23" s="127"/>
      <c r="B23" s="390" t="s">
        <v>60</v>
      </c>
      <c r="C23" s="378" t="s">
        <v>932</v>
      </c>
      <c r="D23" s="148">
        <v>7857771</v>
      </c>
      <c r="E23" s="148"/>
      <c r="F23" s="148"/>
      <c r="G23" s="179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15.75" customHeight="1" x14ac:dyDescent="0.25">
      <c r="A24" s="127" t="s">
        <v>319</v>
      </c>
      <c r="B24" s="44" t="s">
        <v>60</v>
      </c>
      <c r="C24" s="20" t="s">
        <v>61</v>
      </c>
      <c r="D24" s="148">
        <v>22644771</v>
      </c>
      <c r="E24" s="148">
        <v>106215000</v>
      </c>
      <c r="F24" s="148">
        <v>78215000</v>
      </c>
      <c r="G24" s="179">
        <v>79215000</v>
      </c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 ht="15.75" customHeight="1" x14ac:dyDescent="0.25">
      <c r="A25" s="127" t="s">
        <v>320</v>
      </c>
      <c r="B25" s="145" t="s">
        <v>62</v>
      </c>
      <c r="C25" s="21"/>
      <c r="D25" s="149">
        <f>SUM(D26:D28)</f>
        <v>551577412</v>
      </c>
      <c r="E25" s="149">
        <f>SUM(E26:E27)</f>
        <v>600270000</v>
      </c>
      <c r="F25" s="149">
        <f>SUM(F26:F27)</f>
        <v>215000000</v>
      </c>
      <c r="G25" s="178">
        <f>SUM(G26:G27)</f>
        <v>65000000</v>
      </c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 ht="15.75" customHeight="1" x14ac:dyDescent="0.25">
      <c r="A26" s="127" t="s">
        <v>321</v>
      </c>
      <c r="B26" s="146" t="s">
        <v>63</v>
      </c>
      <c r="C26" s="20" t="s">
        <v>64</v>
      </c>
      <c r="D26" s="148">
        <v>26690291</v>
      </c>
      <c r="E26" s="148">
        <v>310000000</v>
      </c>
      <c r="F26" s="148">
        <v>210000000</v>
      </c>
      <c r="G26" s="179">
        <v>10000000</v>
      </c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 ht="15.75" customHeight="1" x14ac:dyDescent="0.25">
      <c r="A27" s="127" t="s">
        <v>322</v>
      </c>
      <c r="B27" s="146" t="s">
        <v>65</v>
      </c>
      <c r="C27" s="20" t="s">
        <v>901</v>
      </c>
      <c r="D27" s="148">
        <v>524887121</v>
      </c>
      <c r="E27" s="148">
        <v>290270000</v>
      </c>
      <c r="F27" s="148">
        <v>5000000</v>
      </c>
      <c r="G27" s="179">
        <v>55000000</v>
      </c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 ht="15.75" customHeight="1" x14ac:dyDescent="0.25">
      <c r="A28" s="127" t="s">
        <v>323</v>
      </c>
      <c r="B28" s="146" t="s">
        <v>67</v>
      </c>
      <c r="C28" s="20" t="s">
        <v>68</v>
      </c>
      <c r="D28" s="148"/>
      <c r="E28" s="375"/>
      <c r="F28" s="375"/>
      <c r="G28" s="179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spans="1:26" ht="15.75" customHeight="1" x14ac:dyDescent="0.25">
      <c r="A29" s="127" t="s">
        <v>324</v>
      </c>
      <c r="B29" s="43" t="s">
        <v>69</v>
      </c>
      <c r="C29" s="144"/>
      <c r="D29" s="149">
        <v>137498025</v>
      </c>
      <c r="E29" s="98"/>
      <c r="F29" s="177"/>
      <c r="G29" s="98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spans="1:26" ht="15.75" customHeight="1" x14ac:dyDescent="0.25">
      <c r="A30" s="127" t="s">
        <v>325</v>
      </c>
      <c r="B30" s="44" t="s">
        <v>70</v>
      </c>
      <c r="C30" s="144" t="s">
        <v>69</v>
      </c>
      <c r="D30" s="148"/>
      <c r="E30" s="98"/>
      <c r="F30" s="177"/>
      <c r="G30" s="98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spans="1:26" ht="15.75" customHeight="1" x14ac:dyDescent="0.25">
      <c r="A31" s="423" t="s">
        <v>326</v>
      </c>
      <c r="B31" s="437" t="s">
        <v>71</v>
      </c>
      <c r="C31" s="459"/>
      <c r="D31" s="458">
        <f>SUM(D25,D18,D29)</f>
        <v>1030684410</v>
      </c>
      <c r="E31" s="458">
        <f>SUM(E25,E18,E29)</f>
        <v>1021085000</v>
      </c>
      <c r="F31" s="458">
        <f>SUM(F25,F18,F29)</f>
        <v>628115000</v>
      </c>
      <c r="G31" s="473">
        <f>SUM(G25,G18,G29)</f>
        <v>481415000</v>
      </c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spans="1:26" ht="15.75" customHeight="1" x14ac:dyDescent="0.25">
      <c r="B32" s="37"/>
      <c r="C32" s="37"/>
      <c r="D32" s="37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spans="2:26" ht="15.75" customHeight="1" x14ac:dyDescent="0.25">
      <c r="B33" s="37"/>
      <c r="C33" s="37"/>
      <c r="D33" s="37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spans="2:26" ht="15.75" customHeight="1" x14ac:dyDescent="0.25">
      <c r="B34" s="37"/>
      <c r="C34" s="37"/>
      <c r="D34" s="3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2:26" ht="15.75" customHeight="1" x14ac:dyDescent="0.25">
      <c r="B35" s="37"/>
      <c r="C35" s="37"/>
      <c r="D35" s="37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spans="2:26" ht="15.75" customHeight="1" x14ac:dyDescent="0.25">
      <c r="B36" s="37"/>
      <c r="C36" s="37"/>
      <c r="D36" s="37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spans="2:26" ht="15.75" customHeight="1" x14ac:dyDescent="0.25">
      <c r="B37" s="37"/>
      <c r="C37" s="37"/>
      <c r="D37" s="37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spans="2:26" ht="15.75" customHeight="1" x14ac:dyDescent="0.25">
      <c r="B38" s="37"/>
      <c r="C38" s="37"/>
      <c r="D38" s="37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spans="2:26" ht="15.75" customHeight="1" x14ac:dyDescent="0.25">
      <c r="B39" s="37"/>
      <c r="C39" s="37"/>
      <c r="D39" s="37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spans="2:26" ht="15.75" customHeight="1" x14ac:dyDescent="0.25">
      <c r="B40" s="37"/>
      <c r="C40" s="37"/>
      <c r="D40" s="3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spans="2:26" ht="15.75" customHeight="1" x14ac:dyDescent="0.25">
      <c r="B41" s="37"/>
      <c r="C41" s="37"/>
      <c r="D41" s="37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spans="2:26" ht="15.75" customHeight="1" x14ac:dyDescent="0.25">
      <c r="B42" s="37"/>
      <c r="C42" s="37"/>
      <c r="D42" s="37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spans="2:26" ht="15.75" customHeight="1" x14ac:dyDescent="0.25">
      <c r="B43" s="37"/>
      <c r="C43" s="37"/>
      <c r="D43" s="37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spans="2:26" ht="15.75" customHeight="1" x14ac:dyDescent="0.25">
      <c r="B44" s="37"/>
      <c r="C44" s="37"/>
      <c r="D44" s="37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spans="2:26" ht="15.75" customHeight="1" x14ac:dyDescent="0.25">
      <c r="B45" s="37"/>
      <c r="C45" s="37"/>
      <c r="D45" s="37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spans="2:26" ht="15.75" customHeight="1" x14ac:dyDescent="0.25">
      <c r="B46" s="37"/>
      <c r="C46" s="37"/>
      <c r="D46" s="37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spans="2:26" ht="15.75" customHeight="1" x14ac:dyDescent="0.25">
      <c r="B47" s="37"/>
      <c r="C47" s="37"/>
      <c r="D47" s="37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spans="2:26" ht="15.75" customHeight="1" x14ac:dyDescent="0.25">
      <c r="B48" s="37"/>
      <c r="C48" s="37"/>
      <c r="D48" s="37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spans="2:26" ht="15.75" customHeight="1" x14ac:dyDescent="0.25">
      <c r="B49" s="37"/>
      <c r="C49" s="37"/>
      <c r="D49" s="37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spans="2:26" ht="15.75" customHeight="1" x14ac:dyDescent="0.25">
      <c r="B50" s="37"/>
      <c r="C50" s="37"/>
      <c r="D50" s="37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spans="2:26" ht="15.75" customHeight="1" x14ac:dyDescent="0.25">
      <c r="B51" s="37"/>
      <c r="C51" s="37"/>
      <c r="D51" s="37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spans="2:26" ht="15.75" customHeight="1" x14ac:dyDescent="0.25">
      <c r="B52" s="37"/>
      <c r="C52" s="37"/>
      <c r="D52" s="37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spans="2:26" ht="15.75" customHeight="1" x14ac:dyDescent="0.25">
      <c r="B53" s="37"/>
      <c r="C53" s="37"/>
      <c r="D53" s="37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pans="2:26" ht="15.75" customHeight="1" x14ac:dyDescent="0.25">
      <c r="B54" s="37"/>
      <c r="C54" s="37"/>
      <c r="D54" s="37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spans="2:26" ht="15.75" customHeight="1" x14ac:dyDescent="0.25">
      <c r="B55" s="37"/>
      <c r="C55" s="37"/>
      <c r="D55" s="37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spans="2:26" ht="15.75" customHeight="1" x14ac:dyDescent="0.25">
      <c r="B56" s="37"/>
      <c r="C56" s="37"/>
      <c r="D56" s="37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spans="2:26" ht="15.75" customHeight="1" x14ac:dyDescent="0.25">
      <c r="B57" s="37"/>
      <c r="C57" s="37"/>
      <c r="D57" s="37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spans="2:26" ht="15.75" customHeight="1" x14ac:dyDescent="0.25">
      <c r="B58" s="37"/>
      <c r="C58" s="37"/>
      <c r="D58" s="37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spans="2:26" ht="15.75" customHeight="1" x14ac:dyDescent="0.25">
      <c r="B59" s="37"/>
      <c r="C59" s="37"/>
      <c r="D59" s="37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spans="2:26" ht="15.75" customHeight="1" x14ac:dyDescent="0.25">
      <c r="B60" s="37"/>
      <c r="C60" s="37"/>
      <c r="D60" s="37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spans="2:26" ht="15.75" customHeight="1" x14ac:dyDescent="0.25">
      <c r="B61" s="37"/>
      <c r="C61" s="37"/>
      <c r="D61" s="37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pans="2:26" ht="15.75" customHeight="1" x14ac:dyDescent="0.25">
      <c r="B62" s="37"/>
      <c r="C62" s="37"/>
      <c r="D62" s="37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spans="2:26" ht="15.75" customHeight="1" x14ac:dyDescent="0.25">
      <c r="B63" s="37"/>
      <c r="C63" s="37"/>
      <c r="D63" s="37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spans="2:26" ht="15.75" customHeight="1" x14ac:dyDescent="0.25">
      <c r="B64" s="37"/>
      <c r="C64" s="37"/>
      <c r="D64" s="37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spans="2:26" ht="15.75" customHeight="1" x14ac:dyDescent="0.25">
      <c r="B65" s="37"/>
      <c r="C65" s="37"/>
      <c r="D65" s="37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spans="2:26" ht="15.75" customHeight="1" x14ac:dyDescent="0.25">
      <c r="B66" s="37"/>
      <c r="C66" s="37"/>
      <c r="D66" s="37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spans="2:26" ht="15.75" customHeight="1" x14ac:dyDescent="0.25">
      <c r="B67" s="37"/>
      <c r="C67" s="37"/>
      <c r="D67" s="37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spans="2:26" ht="15.75" customHeight="1" x14ac:dyDescent="0.25">
      <c r="B68" s="37"/>
      <c r="C68" s="37"/>
      <c r="D68" s="37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spans="2:26" ht="15.75" customHeight="1" x14ac:dyDescent="0.25">
      <c r="B69" s="37"/>
      <c r="C69" s="37"/>
      <c r="D69" s="37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spans="2:26" ht="15.75" customHeight="1" x14ac:dyDescent="0.25">
      <c r="B70" s="37"/>
      <c r="C70" s="37"/>
      <c r="D70" s="37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spans="2:26" ht="15.75" customHeight="1" x14ac:dyDescent="0.25">
      <c r="B71" s="37"/>
      <c r="C71" s="37"/>
      <c r="D71" s="37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spans="2:26" ht="15.75" customHeight="1" x14ac:dyDescent="0.25">
      <c r="B72" s="37"/>
      <c r="C72" s="37"/>
      <c r="D72" s="37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spans="2:26" ht="15.75" customHeight="1" x14ac:dyDescent="0.25">
      <c r="B73" s="37"/>
      <c r="C73" s="37"/>
      <c r="D73" s="37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spans="2:26" ht="15.75" customHeight="1" x14ac:dyDescent="0.25">
      <c r="B74" s="37"/>
      <c r="C74" s="37"/>
      <c r="D74" s="37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spans="2:26" ht="15.75" customHeight="1" x14ac:dyDescent="0.25">
      <c r="B75" s="37"/>
      <c r="C75" s="37"/>
      <c r="D75" s="37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 spans="2:26" ht="15.75" customHeight="1" x14ac:dyDescent="0.25">
      <c r="B76" s="37"/>
      <c r="C76" s="37"/>
      <c r="D76" s="37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 spans="2:26" ht="15.75" customHeight="1" x14ac:dyDescent="0.25">
      <c r="B77" s="37"/>
      <c r="C77" s="37"/>
      <c r="D77" s="37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 spans="2:26" ht="15.75" customHeight="1" x14ac:dyDescent="0.25">
      <c r="B78" s="37"/>
      <c r="C78" s="37"/>
      <c r="D78" s="37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 spans="2:26" ht="15.75" customHeight="1" x14ac:dyDescent="0.25">
      <c r="B79" s="37"/>
      <c r="C79" s="37"/>
      <c r="D79" s="37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 spans="2:26" ht="15.75" customHeight="1" x14ac:dyDescent="0.25">
      <c r="B80" s="37"/>
      <c r="C80" s="37"/>
      <c r="D80" s="37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 spans="2:26" ht="15.75" customHeight="1" x14ac:dyDescent="0.25">
      <c r="B81" s="37"/>
      <c r="C81" s="37"/>
      <c r="D81" s="37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 spans="2:26" ht="15.75" customHeight="1" x14ac:dyDescent="0.25">
      <c r="B82" s="37"/>
      <c r="C82" s="37"/>
      <c r="D82" s="37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spans="2:26" ht="15.75" customHeight="1" x14ac:dyDescent="0.25">
      <c r="B83" s="37"/>
      <c r="C83" s="37"/>
      <c r="D83" s="37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spans="2:26" ht="15.75" customHeight="1" x14ac:dyDescent="0.25">
      <c r="B84" s="37"/>
      <c r="C84" s="37"/>
      <c r="D84" s="37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spans="2:26" ht="15.75" customHeight="1" x14ac:dyDescent="0.25">
      <c r="B85" s="37"/>
      <c r="C85" s="37"/>
      <c r="D85" s="37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 spans="2:26" ht="15.75" customHeight="1" x14ac:dyDescent="0.25">
      <c r="B86" s="37"/>
      <c r="C86" s="37"/>
      <c r="D86" s="37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 spans="2:26" ht="15.75" customHeight="1" x14ac:dyDescent="0.25">
      <c r="B87" s="37"/>
      <c r="C87" s="37"/>
      <c r="D87" s="37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 spans="2:26" ht="15.75" customHeight="1" x14ac:dyDescent="0.25">
      <c r="B88" s="37"/>
      <c r="C88" s="37"/>
      <c r="D88" s="37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 spans="2:26" ht="15.75" customHeight="1" x14ac:dyDescent="0.25">
      <c r="B89" s="37"/>
      <c r="C89" s="37"/>
      <c r="D89" s="37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 spans="2:26" ht="15.75" customHeight="1" x14ac:dyDescent="0.25">
      <c r="B90" s="37"/>
      <c r="C90" s="37"/>
      <c r="D90" s="37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 spans="2:26" ht="15.75" customHeight="1" x14ac:dyDescent="0.25">
      <c r="B91" s="37"/>
      <c r="C91" s="37"/>
      <c r="D91" s="37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 spans="2:26" ht="15.75" customHeight="1" x14ac:dyDescent="0.25">
      <c r="B92" s="37"/>
      <c r="C92" s="37"/>
      <c r="D92" s="37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 spans="2:26" ht="15.75" customHeight="1" x14ac:dyDescent="0.25">
      <c r="B93" s="37"/>
      <c r="C93" s="37"/>
      <c r="D93" s="37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 spans="2:26" ht="15.75" customHeight="1" x14ac:dyDescent="0.25">
      <c r="B94" s="37"/>
      <c r="C94" s="37"/>
      <c r="D94" s="37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 spans="2:26" ht="15.75" customHeight="1" x14ac:dyDescent="0.25">
      <c r="B95" s="37"/>
      <c r="C95" s="37"/>
      <c r="D95" s="37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 spans="2:26" ht="15.75" customHeight="1" x14ac:dyDescent="0.25">
      <c r="B96" s="37"/>
      <c r="C96" s="37"/>
      <c r="D96" s="37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 spans="2:26" ht="15.75" customHeight="1" x14ac:dyDescent="0.25">
      <c r="B97" s="37"/>
      <c r="C97" s="37"/>
      <c r="D97" s="37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 spans="2:26" ht="15.75" customHeight="1" x14ac:dyDescent="0.25">
      <c r="B98" s="37"/>
      <c r="C98" s="37"/>
      <c r="D98" s="37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 spans="2:26" ht="15.75" customHeight="1" x14ac:dyDescent="0.25">
      <c r="B99" s="37"/>
      <c r="C99" s="37"/>
      <c r="D99" s="37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 spans="2:26" ht="15.75" customHeight="1" x14ac:dyDescent="0.25">
      <c r="B100" s="37"/>
      <c r="C100" s="37"/>
      <c r="D100" s="37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 spans="2:26" ht="15.75" customHeight="1" x14ac:dyDescent="0.25">
      <c r="B101" s="37"/>
      <c r="C101" s="37"/>
      <c r="D101" s="37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 spans="2:26" ht="15.75" customHeight="1" x14ac:dyDescent="0.25">
      <c r="B102" s="37"/>
      <c r="C102" s="37"/>
      <c r="D102" s="37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 spans="2:26" ht="15.75" customHeight="1" x14ac:dyDescent="0.25">
      <c r="B103" s="37"/>
      <c r="C103" s="37"/>
      <c r="D103" s="37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 spans="2:26" ht="15.75" customHeight="1" x14ac:dyDescent="0.25">
      <c r="B104" s="37"/>
      <c r="C104" s="37"/>
      <c r="D104" s="37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 spans="2:26" ht="15.75" customHeight="1" x14ac:dyDescent="0.25">
      <c r="B105" s="37"/>
      <c r="C105" s="37"/>
      <c r="D105" s="37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 spans="2:26" ht="15.75" customHeight="1" x14ac:dyDescent="0.25">
      <c r="B106" s="37"/>
      <c r="C106" s="37"/>
      <c r="D106" s="37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 spans="2:26" ht="15.75" customHeight="1" x14ac:dyDescent="0.25">
      <c r="B107" s="37"/>
      <c r="C107" s="37"/>
      <c r="D107" s="37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 spans="2:26" ht="15.75" customHeight="1" x14ac:dyDescent="0.25">
      <c r="B108" s="37"/>
      <c r="C108" s="37"/>
      <c r="D108" s="37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 spans="2:26" ht="15.75" customHeight="1" x14ac:dyDescent="0.25">
      <c r="B109" s="37"/>
      <c r="C109" s="37"/>
      <c r="D109" s="37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 spans="2:26" ht="15.75" customHeight="1" x14ac:dyDescent="0.25">
      <c r="B110" s="37"/>
      <c r="C110" s="37"/>
      <c r="D110" s="37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 spans="2:26" ht="15.75" customHeight="1" x14ac:dyDescent="0.25">
      <c r="B111" s="37"/>
      <c r="C111" s="37"/>
      <c r="D111" s="37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 spans="2:26" ht="15.75" customHeight="1" x14ac:dyDescent="0.25">
      <c r="B112" s="37"/>
      <c r="C112" s="37"/>
      <c r="D112" s="37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 spans="2:26" ht="15.75" customHeight="1" x14ac:dyDescent="0.25">
      <c r="B113" s="37"/>
      <c r="C113" s="37"/>
      <c r="D113" s="37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 spans="2:26" ht="15.75" customHeight="1" x14ac:dyDescent="0.25">
      <c r="B114" s="37"/>
      <c r="C114" s="37"/>
      <c r="D114" s="37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 spans="2:26" ht="15.75" customHeight="1" x14ac:dyDescent="0.25">
      <c r="B115" s="37"/>
      <c r="C115" s="37"/>
      <c r="D115" s="37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 spans="2:26" ht="15.75" customHeight="1" x14ac:dyDescent="0.25">
      <c r="B116" s="37"/>
      <c r="C116" s="37"/>
      <c r="D116" s="37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 spans="2:26" ht="15.75" customHeight="1" x14ac:dyDescent="0.25">
      <c r="B117" s="37"/>
      <c r="C117" s="37"/>
      <c r="D117" s="37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 spans="2:26" ht="15.75" customHeight="1" x14ac:dyDescent="0.25">
      <c r="B118" s="37"/>
      <c r="C118" s="37"/>
      <c r="D118" s="37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 spans="2:26" ht="15.75" customHeight="1" x14ac:dyDescent="0.25">
      <c r="B119" s="37"/>
      <c r="C119" s="37"/>
      <c r="D119" s="37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 spans="2:26" ht="15.75" customHeight="1" x14ac:dyDescent="0.25">
      <c r="B120" s="37"/>
      <c r="C120" s="37"/>
      <c r="D120" s="37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 spans="2:26" ht="15.75" customHeight="1" x14ac:dyDescent="0.25">
      <c r="B121" s="37"/>
      <c r="C121" s="37"/>
      <c r="D121" s="37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 spans="2:26" ht="15.75" customHeight="1" x14ac:dyDescent="0.25">
      <c r="B122" s="37"/>
      <c r="C122" s="37"/>
      <c r="D122" s="37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 spans="2:26" ht="15.75" customHeight="1" x14ac:dyDescent="0.25">
      <c r="B123" s="37"/>
      <c r="C123" s="37"/>
      <c r="D123" s="37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 spans="2:26" ht="15.75" customHeight="1" x14ac:dyDescent="0.25">
      <c r="B124" s="37"/>
      <c r="C124" s="37"/>
      <c r="D124" s="37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 spans="2:26" ht="15.75" customHeight="1" x14ac:dyDescent="0.25">
      <c r="B125" s="37"/>
      <c r="C125" s="37"/>
      <c r="D125" s="37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 spans="2:26" ht="15.75" customHeight="1" x14ac:dyDescent="0.25">
      <c r="B126" s="37"/>
      <c r="C126" s="37"/>
      <c r="D126" s="37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 spans="2:26" ht="15.75" customHeight="1" x14ac:dyDescent="0.25">
      <c r="B127" s="37"/>
      <c r="C127" s="37"/>
      <c r="D127" s="37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 spans="2:26" ht="15.75" customHeight="1" x14ac:dyDescent="0.25">
      <c r="B128" s="37"/>
      <c r="C128" s="37"/>
      <c r="D128" s="37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 spans="2:26" ht="15.75" customHeight="1" x14ac:dyDescent="0.25">
      <c r="B129" s="37"/>
      <c r="C129" s="37"/>
      <c r="D129" s="37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 spans="2:26" ht="15.75" customHeight="1" x14ac:dyDescent="0.25">
      <c r="B130" s="37"/>
      <c r="C130" s="37"/>
      <c r="D130" s="37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 spans="2:26" ht="15.75" customHeight="1" x14ac:dyDescent="0.25">
      <c r="B131" s="37"/>
      <c r="C131" s="37"/>
      <c r="D131" s="37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 spans="2:26" ht="15.75" customHeight="1" x14ac:dyDescent="0.25">
      <c r="B132" s="37"/>
      <c r="C132" s="37"/>
      <c r="D132" s="37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 spans="2:26" ht="15.75" customHeight="1" x14ac:dyDescent="0.25">
      <c r="B133" s="37"/>
      <c r="C133" s="37"/>
      <c r="D133" s="37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 spans="2:26" ht="15.75" customHeight="1" x14ac:dyDescent="0.25">
      <c r="B134" s="37"/>
      <c r="C134" s="37"/>
      <c r="D134" s="37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 spans="2:26" ht="15.75" customHeight="1" x14ac:dyDescent="0.25">
      <c r="B135" s="37"/>
      <c r="C135" s="37"/>
      <c r="D135" s="37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 spans="2:26" ht="15.75" customHeight="1" x14ac:dyDescent="0.25">
      <c r="B136" s="37"/>
      <c r="C136" s="37"/>
      <c r="D136" s="37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 spans="2:26" ht="15.75" customHeight="1" x14ac:dyDescent="0.25">
      <c r="B137" s="37"/>
      <c r="C137" s="37"/>
      <c r="D137" s="37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 spans="2:26" ht="15.75" customHeight="1" x14ac:dyDescent="0.25">
      <c r="B138" s="37"/>
      <c r="C138" s="37"/>
      <c r="D138" s="37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 spans="2:26" ht="15.75" customHeight="1" x14ac:dyDescent="0.25">
      <c r="B139" s="37"/>
      <c r="C139" s="37"/>
      <c r="D139" s="37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 spans="2:26" ht="15.75" customHeight="1" x14ac:dyDescent="0.25">
      <c r="B140" s="37"/>
      <c r="C140" s="37"/>
      <c r="D140" s="37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 spans="2:26" ht="15.75" customHeight="1" x14ac:dyDescent="0.25">
      <c r="B141" s="37"/>
      <c r="C141" s="37"/>
      <c r="D141" s="37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 spans="2:26" ht="15.75" customHeight="1" x14ac:dyDescent="0.25">
      <c r="B142" s="37"/>
      <c r="C142" s="37"/>
      <c r="D142" s="37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 spans="2:26" ht="15.75" customHeight="1" x14ac:dyDescent="0.25">
      <c r="B143" s="37"/>
      <c r="C143" s="37"/>
      <c r="D143" s="37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 spans="2:26" ht="15.75" customHeight="1" x14ac:dyDescent="0.25">
      <c r="B144" s="37"/>
      <c r="C144" s="37"/>
      <c r="D144" s="37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 spans="2:26" ht="15.75" customHeight="1" x14ac:dyDescent="0.25">
      <c r="B145" s="37"/>
      <c r="C145" s="37"/>
      <c r="D145" s="37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 spans="2:26" ht="15.75" customHeight="1" x14ac:dyDescent="0.25">
      <c r="B146" s="37"/>
      <c r="C146" s="37"/>
      <c r="D146" s="37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 spans="2:26" ht="15.75" customHeight="1" x14ac:dyDescent="0.25">
      <c r="B147" s="37"/>
      <c r="C147" s="37"/>
      <c r="D147" s="37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 spans="2:26" ht="15.75" customHeight="1" x14ac:dyDescent="0.25">
      <c r="B148" s="37"/>
      <c r="C148" s="37"/>
      <c r="D148" s="37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 spans="2:26" ht="15.75" customHeight="1" x14ac:dyDescent="0.25">
      <c r="B149" s="37"/>
      <c r="C149" s="37"/>
      <c r="D149" s="37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 spans="2:26" ht="15.75" customHeight="1" x14ac:dyDescent="0.25">
      <c r="B150" s="37"/>
      <c r="C150" s="37"/>
      <c r="D150" s="37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 spans="2:26" ht="15.75" customHeight="1" x14ac:dyDescent="0.25">
      <c r="B151" s="37"/>
      <c r="C151" s="37"/>
      <c r="D151" s="37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 spans="2:26" ht="15.75" customHeight="1" x14ac:dyDescent="0.25">
      <c r="B152" s="37"/>
      <c r="C152" s="37"/>
      <c r="D152" s="37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 spans="2:26" ht="15.75" customHeight="1" x14ac:dyDescent="0.25">
      <c r="B153" s="37"/>
      <c r="C153" s="37"/>
      <c r="D153" s="37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 spans="2:26" ht="15.75" customHeight="1" x14ac:dyDescent="0.25">
      <c r="B154" s="37"/>
      <c r="C154" s="37"/>
      <c r="D154" s="37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 spans="2:26" ht="15.75" customHeight="1" x14ac:dyDescent="0.25">
      <c r="B155" s="37"/>
      <c r="C155" s="37"/>
      <c r="D155" s="37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 spans="2:26" ht="15.75" customHeight="1" x14ac:dyDescent="0.25">
      <c r="B156" s="37"/>
      <c r="C156" s="37"/>
      <c r="D156" s="37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 spans="2:26" ht="15.75" customHeight="1" x14ac:dyDescent="0.25">
      <c r="B157" s="37"/>
      <c r="C157" s="37"/>
      <c r="D157" s="37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 spans="2:26" ht="15.75" customHeight="1" x14ac:dyDescent="0.25">
      <c r="B158" s="37"/>
      <c r="C158" s="37"/>
      <c r="D158" s="37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 spans="2:26" ht="15.75" customHeight="1" x14ac:dyDescent="0.25">
      <c r="B159" s="37"/>
      <c r="C159" s="37"/>
      <c r="D159" s="37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 spans="2:26" ht="15.75" customHeight="1" x14ac:dyDescent="0.25">
      <c r="B160" s="37"/>
      <c r="C160" s="37"/>
      <c r="D160" s="37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 spans="2:26" ht="15.75" customHeight="1" x14ac:dyDescent="0.25">
      <c r="B161" s="37"/>
      <c r="C161" s="37"/>
      <c r="D161" s="37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 spans="2:26" ht="15.75" customHeight="1" x14ac:dyDescent="0.25">
      <c r="B162" s="37"/>
      <c r="C162" s="37"/>
      <c r="D162" s="37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 spans="2:26" ht="15.75" customHeight="1" x14ac:dyDescent="0.25">
      <c r="B163" s="37"/>
      <c r="C163" s="37"/>
      <c r="D163" s="37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 spans="2:26" ht="15.75" customHeight="1" x14ac:dyDescent="0.25">
      <c r="B164" s="37"/>
      <c r="C164" s="37"/>
      <c r="D164" s="37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 spans="2:26" ht="15.75" customHeight="1" x14ac:dyDescent="0.25">
      <c r="B165" s="37"/>
      <c r="C165" s="37"/>
      <c r="D165" s="37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 spans="2:26" ht="15.75" customHeight="1" x14ac:dyDescent="0.25">
      <c r="B166" s="37"/>
      <c r="C166" s="37"/>
      <c r="D166" s="37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 spans="2:26" ht="15.75" customHeight="1" x14ac:dyDescent="0.25">
      <c r="B167" s="37"/>
      <c r="C167" s="37"/>
      <c r="D167" s="37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 spans="2:26" ht="15.75" customHeight="1" x14ac:dyDescent="0.25">
      <c r="B168" s="37"/>
      <c r="C168" s="37"/>
      <c r="D168" s="37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 spans="2:26" ht="15.75" customHeight="1" x14ac:dyDescent="0.25">
      <c r="B169" s="37"/>
      <c r="C169" s="37"/>
      <c r="D169" s="37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 spans="2:26" ht="15.75" customHeight="1" x14ac:dyDescent="0.25">
      <c r="B170" s="37"/>
      <c r="C170" s="37"/>
      <c r="D170" s="37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 spans="2:26" ht="15.75" customHeight="1" x14ac:dyDescent="0.25">
      <c r="B171" s="37"/>
      <c r="C171" s="37"/>
      <c r="D171" s="37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 spans="2:26" ht="15.75" customHeight="1" x14ac:dyDescent="0.25">
      <c r="B172" s="37"/>
      <c r="C172" s="37"/>
      <c r="D172" s="37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 spans="2:26" ht="15.75" customHeight="1" x14ac:dyDescent="0.25">
      <c r="B173" s="37"/>
      <c r="C173" s="37"/>
      <c r="D173" s="37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 spans="2:26" ht="15.75" customHeight="1" x14ac:dyDescent="0.25">
      <c r="B174" s="37"/>
      <c r="C174" s="37"/>
      <c r="D174" s="37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 spans="2:26" ht="15.75" customHeight="1" x14ac:dyDescent="0.25">
      <c r="B175" s="37"/>
      <c r="C175" s="37"/>
      <c r="D175" s="37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 spans="2:26" ht="15.75" customHeight="1" x14ac:dyDescent="0.25">
      <c r="B176" s="37"/>
      <c r="C176" s="37"/>
      <c r="D176" s="37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 spans="2:26" ht="15.75" customHeight="1" x14ac:dyDescent="0.25">
      <c r="B177" s="37"/>
      <c r="C177" s="37"/>
      <c r="D177" s="37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 spans="2:26" ht="15.75" customHeight="1" x14ac:dyDescent="0.25">
      <c r="B178" s="37"/>
      <c r="C178" s="37"/>
      <c r="D178" s="37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 spans="2:26" ht="15.75" customHeight="1" x14ac:dyDescent="0.25">
      <c r="B179" s="37"/>
      <c r="C179" s="37"/>
      <c r="D179" s="37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 spans="2:26" ht="15.75" customHeight="1" x14ac:dyDescent="0.25">
      <c r="B180" s="37"/>
      <c r="C180" s="37"/>
      <c r="D180" s="37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 spans="2:26" ht="15.75" customHeight="1" x14ac:dyDescent="0.25">
      <c r="B181" s="37"/>
      <c r="C181" s="37"/>
      <c r="D181" s="37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 spans="2:26" ht="15.75" customHeight="1" x14ac:dyDescent="0.25">
      <c r="B182" s="37"/>
      <c r="C182" s="37"/>
      <c r="D182" s="37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 spans="2:26" ht="15.75" customHeight="1" x14ac:dyDescent="0.25">
      <c r="B183" s="37"/>
      <c r="C183" s="37"/>
      <c r="D183" s="37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 spans="2:26" ht="15.75" customHeight="1" x14ac:dyDescent="0.25">
      <c r="B184" s="37"/>
      <c r="C184" s="37"/>
      <c r="D184" s="37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 spans="2:26" ht="15.75" customHeight="1" x14ac:dyDescent="0.25">
      <c r="B185" s="37"/>
      <c r="C185" s="37"/>
      <c r="D185" s="37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 spans="2:26" ht="15.75" customHeight="1" x14ac:dyDescent="0.25">
      <c r="B186" s="37"/>
      <c r="C186" s="37"/>
      <c r="D186" s="37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 spans="2:26" ht="15.75" customHeight="1" x14ac:dyDescent="0.25">
      <c r="B187" s="37"/>
      <c r="C187" s="37"/>
      <c r="D187" s="37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 spans="2:26" ht="15.75" customHeight="1" x14ac:dyDescent="0.25">
      <c r="B188" s="37"/>
      <c r="C188" s="37"/>
      <c r="D188" s="37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 spans="2:26" ht="15.75" customHeight="1" x14ac:dyDescent="0.25">
      <c r="B189" s="37"/>
      <c r="C189" s="37"/>
      <c r="D189" s="37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 spans="2:26" ht="15.75" customHeight="1" x14ac:dyDescent="0.25">
      <c r="B190" s="37"/>
      <c r="C190" s="37"/>
      <c r="D190" s="37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 spans="2:26" ht="15.75" customHeight="1" x14ac:dyDescent="0.25">
      <c r="B191" s="37"/>
      <c r="C191" s="37"/>
      <c r="D191" s="37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 spans="2:26" ht="15.75" customHeight="1" x14ac:dyDescent="0.25">
      <c r="B192" s="37"/>
      <c r="C192" s="37"/>
      <c r="D192" s="37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 spans="2:26" ht="15.75" customHeight="1" x14ac:dyDescent="0.25">
      <c r="B193" s="37"/>
      <c r="C193" s="37"/>
      <c r="D193" s="37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 spans="2:26" ht="15.75" customHeight="1" x14ac:dyDescent="0.25">
      <c r="B194" s="37"/>
      <c r="C194" s="37"/>
      <c r="D194" s="37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 spans="2:26" ht="15.75" customHeight="1" x14ac:dyDescent="0.25">
      <c r="B195" s="37"/>
      <c r="C195" s="37"/>
      <c r="D195" s="37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 spans="2:26" ht="15.75" customHeight="1" x14ac:dyDescent="0.25">
      <c r="B196" s="37"/>
      <c r="C196" s="37"/>
      <c r="D196" s="37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 spans="2:26" ht="15.75" customHeight="1" x14ac:dyDescent="0.25">
      <c r="B197" s="37"/>
      <c r="C197" s="37"/>
      <c r="D197" s="37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 spans="2:26" ht="15.75" customHeight="1" x14ac:dyDescent="0.25">
      <c r="B198" s="37"/>
      <c r="C198" s="37"/>
      <c r="D198" s="37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 spans="2:26" ht="15.75" customHeight="1" x14ac:dyDescent="0.25">
      <c r="B199" s="37"/>
      <c r="C199" s="37"/>
      <c r="D199" s="37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 spans="2:26" ht="15.75" customHeight="1" x14ac:dyDescent="0.25">
      <c r="B200" s="37"/>
      <c r="C200" s="37"/>
      <c r="D200" s="37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 spans="2:26" ht="15.75" customHeight="1" x14ac:dyDescent="0.25">
      <c r="B201" s="37"/>
      <c r="C201" s="37"/>
      <c r="D201" s="37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 spans="2:26" ht="15.75" customHeight="1" x14ac:dyDescent="0.25">
      <c r="B202" s="37"/>
      <c r="C202" s="37"/>
      <c r="D202" s="37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 spans="2:26" ht="15.75" customHeight="1" x14ac:dyDescent="0.25">
      <c r="B203" s="37"/>
      <c r="C203" s="37"/>
      <c r="D203" s="37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 spans="2:26" ht="15.75" customHeight="1" x14ac:dyDescent="0.25">
      <c r="B204" s="37"/>
      <c r="C204" s="37"/>
      <c r="D204" s="37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 spans="2:26" ht="15.75" customHeight="1" x14ac:dyDescent="0.25">
      <c r="B205" s="37"/>
      <c r="C205" s="37"/>
      <c r="D205" s="37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 spans="2:26" ht="15.75" customHeight="1" x14ac:dyDescent="0.25">
      <c r="B206" s="37"/>
      <c r="C206" s="37"/>
      <c r="D206" s="37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 spans="2:26" ht="15.75" customHeight="1" x14ac:dyDescent="0.25">
      <c r="B207" s="37"/>
      <c r="C207" s="37"/>
      <c r="D207" s="37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 spans="2:26" ht="15.75" customHeight="1" x14ac:dyDescent="0.25">
      <c r="B208" s="37"/>
      <c r="C208" s="37"/>
      <c r="D208" s="37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 spans="2:26" ht="15.75" customHeight="1" x14ac:dyDescent="0.25">
      <c r="B209" s="37"/>
      <c r="C209" s="37"/>
      <c r="D209" s="37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 spans="2:26" ht="15.75" customHeight="1" x14ac:dyDescent="0.25">
      <c r="B210" s="37"/>
      <c r="C210" s="37"/>
      <c r="D210" s="37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 spans="2:26" ht="15.75" customHeight="1" x14ac:dyDescent="0.25">
      <c r="B211" s="37"/>
      <c r="C211" s="37"/>
      <c r="D211" s="37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 spans="2:26" ht="15.75" customHeight="1" x14ac:dyDescent="0.25">
      <c r="B212" s="37"/>
      <c r="C212" s="37"/>
      <c r="D212" s="37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 spans="2:26" ht="15.75" customHeight="1" x14ac:dyDescent="0.25">
      <c r="B213" s="37"/>
      <c r="C213" s="37"/>
      <c r="D213" s="37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 spans="2:26" ht="15.75" customHeight="1" x14ac:dyDescent="0.25">
      <c r="B214" s="37"/>
      <c r="C214" s="37"/>
      <c r="D214" s="37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 spans="2:26" ht="15.75" customHeight="1" x14ac:dyDescent="0.25">
      <c r="B215" s="37"/>
      <c r="C215" s="37"/>
      <c r="D215" s="37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 spans="2:26" ht="15.75" customHeight="1" x14ac:dyDescent="0.25">
      <c r="B216" s="37"/>
      <c r="C216" s="37"/>
      <c r="D216" s="37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 spans="2:26" ht="15.75" customHeight="1" x14ac:dyDescent="0.25">
      <c r="B217" s="37"/>
      <c r="C217" s="37"/>
      <c r="D217" s="37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 spans="2:26" ht="15.75" customHeight="1" x14ac:dyDescent="0.25">
      <c r="B218" s="37"/>
      <c r="C218" s="37"/>
      <c r="D218" s="37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 spans="2:26" ht="15.75" customHeight="1" x14ac:dyDescent="0.25">
      <c r="B219" s="37"/>
      <c r="C219" s="37"/>
      <c r="D219" s="37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 spans="2:26" ht="15.75" customHeight="1" x14ac:dyDescent="0.25">
      <c r="B220" s="37"/>
      <c r="C220" s="37"/>
      <c r="D220" s="37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 spans="2:26" ht="15.75" customHeight="1" x14ac:dyDescent="0.25">
      <c r="B221" s="37"/>
      <c r="C221" s="37"/>
      <c r="D221" s="37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 spans="2:26" ht="15.75" customHeight="1" x14ac:dyDescent="0.25">
      <c r="B222" s="37"/>
      <c r="C222" s="37"/>
      <c r="D222" s="37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 spans="2:26" ht="15.75" customHeight="1" x14ac:dyDescent="0.25">
      <c r="B223" s="37"/>
      <c r="C223" s="37"/>
      <c r="D223" s="37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 spans="2:26" ht="15.75" customHeight="1" x14ac:dyDescent="0.25">
      <c r="B224" s="37"/>
      <c r="C224" s="37"/>
      <c r="D224" s="37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 spans="2:26" ht="15.75" customHeight="1" x14ac:dyDescent="0.25">
      <c r="B225" s="37"/>
      <c r="C225" s="37"/>
      <c r="D225" s="37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 spans="2:26" ht="15.75" customHeight="1" x14ac:dyDescent="0.25">
      <c r="B226" s="37"/>
      <c r="C226" s="37"/>
      <c r="D226" s="37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 spans="2:26" ht="15.75" customHeight="1" x14ac:dyDescent="0.25">
      <c r="B227" s="37"/>
      <c r="C227" s="37"/>
      <c r="D227" s="37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 spans="2:26" ht="15.75" customHeight="1" x14ac:dyDescent="0.25">
      <c r="B228" s="37"/>
      <c r="C228" s="37"/>
      <c r="D228" s="37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 spans="2:26" ht="15.75" customHeight="1" x14ac:dyDescent="0.25">
      <c r="B229" s="37"/>
      <c r="C229" s="37"/>
      <c r="D229" s="37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 spans="2:26" ht="15.75" customHeight="1" x14ac:dyDescent="0.25">
      <c r="B230" s="37"/>
      <c r="C230" s="37"/>
      <c r="D230" s="37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 spans="2:26" ht="15.75" customHeight="1" x14ac:dyDescent="0.25">
      <c r="B231" s="37"/>
      <c r="C231" s="37"/>
      <c r="D231" s="37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 spans="2:26" ht="15.75" customHeight="1" x14ac:dyDescent="0.25">
      <c r="B232" s="37"/>
      <c r="C232" s="37"/>
      <c r="D232" s="37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 spans="2:26" ht="15.75" customHeight="1" x14ac:dyDescent="0.25">
      <c r="B233" s="37"/>
      <c r="C233" s="37"/>
      <c r="D233" s="37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 spans="2:26" ht="15.75" customHeight="1" x14ac:dyDescent="0.25">
      <c r="B234" s="37"/>
      <c r="C234" s="37"/>
      <c r="D234" s="37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 spans="2:26" ht="15.75" customHeight="1" x14ac:dyDescent="0.25">
      <c r="B235" s="37"/>
      <c r="C235" s="37"/>
      <c r="D235" s="37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 spans="2:26" ht="15.75" customHeight="1" x14ac:dyDescent="0.25">
      <c r="B236" s="37"/>
      <c r="C236" s="37"/>
      <c r="D236" s="37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 spans="2:26" ht="15.75" customHeight="1" x14ac:dyDescent="0.25">
      <c r="B237" s="37"/>
      <c r="C237" s="37"/>
      <c r="D237" s="37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 spans="2:26" ht="15.75" customHeight="1" x14ac:dyDescent="0.25">
      <c r="B238" s="37"/>
      <c r="C238" s="37"/>
      <c r="D238" s="37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 spans="2:26" ht="15.75" customHeight="1" x14ac:dyDescent="0.25">
      <c r="B239" s="37"/>
      <c r="C239" s="37"/>
      <c r="D239" s="37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 spans="2:26" ht="15.75" customHeight="1" x14ac:dyDescent="0.25">
      <c r="B240" s="37"/>
      <c r="C240" s="37"/>
      <c r="D240" s="37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 spans="2:26" ht="15.75" customHeight="1" x14ac:dyDescent="0.25">
      <c r="B241" s="37"/>
      <c r="C241" s="37"/>
      <c r="D241" s="37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 spans="2:26" ht="15.75" customHeight="1" x14ac:dyDescent="0.25">
      <c r="B242" s="37"/>
      <c r="C242" s="37"/>
      <c r="D242" s="37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 spans="2:26" ht="15.75" customHeight="1" x14ac:dyDescent="0.25">
      <c r="B243" s="37"/>
      <c r="C243" s="37"/>
      <c r="D243" s="37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 spans="2:26" ht="15.75" customHeight="1" x14ac:dyDescent="0.25">
      <c r="B244" s="37"/>
      <c r="C244" s="37"/>
      <c r="D244" s="37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 spans="2:26" ht="15.75" customHeight="1" x14ac:dyDescent="0.25">
      <c r="B245" s="37"/>
      <c r="C245" s="37"/>
      <c r="D245" s="37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 spans="2:26" ht="15.75" customHeight="1" x14ac:dyDescent="0.25">
      <c r="B246" s="37"/>
      <c r="C246" s="37"/>
      <c r="D246" s="37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 spans="2:26" ht="15.75" customHeight="1" x14ac:dyDescent="0.25">
      <c r="B247" s="37"/>
      <c r="C247" s="37"/>
      <c r="D247" s="37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 spans="2:26" ht="15.75" customHeight="1" x14ac:dyDescent="0.25">
      <c r="B248" s="37"/>
      <c r="C248" s="37"/>
      <c r="D248" s="37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 spans="2:26" ht="15.75" customHeight="1" x14ac:dyDescent="0.25">
      <c r="B249" s="37"/>
      <c r="C249" s="37"/>
      <c r="D249" s="37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 spans="2:26" ht="15.75" customHeight="1" x14ac:dyDescent="0.25">
      <c r="B250" s="37"/>
      <c r="C250" s="37"/>
      <c r="D250" s="37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 spans="2:26" ht="15.75" customHeight="1" x14ac:dyDescent="0.25">
      <c r="B251" s="37"/>
      <c r="C251" s="37"/>
      <c r="D251" s="37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 spans="2:26" ht="15.75" customHeight="1" x14ac:dyDescent="0.25">
      <c r="B252" s="37"/>
      <c r="C252" s="37"/>
      <c r="D252" s="37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 spans="2:26" ht="15.75" customHeight="1" x14ac:dyDescent="0.25">
      <c r="B253" s="37"/>
      <c r="C253" s="37"/>
      <c r="D253" s="37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 spans="2:26" ht="15.75" customHeight="1" x14ac:dyDescent="0.25">
      <c r="B254" s="37"/>
      <c r="C254" s="37"/>
      <c r="D254" s="37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 spans="2:26" ht="15.75" customHeight="1" x14ac:dyDescent="0.25">
      <c r="B255" s="37"/>
      <c r="C255" s="37"/>
      <c r="D255" s="37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 spans="2:26" ht="15.75" customHeight="1" x14ac:dyDescent="0.25">
      <c r="B256" s="37"/>
      <c r="C256" s="37"/>
      <c r="D256" s="37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 spans="2:26" ht="15.75" customHeight="1" x14ac:dyDescent="0.25">
      <c r="B257" s="37"/>
      <c r="C257" s="37"/>
      <c r="D257" s="37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 spans="2:26" ht="15.75" customHeight="1" x14ac:dyDescent="0.25">
      <c r="B258" s="37"/>
      <c r="C258" s="37"/>
      <c r="D258" s="37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 spans="2:26" ht="15.75" customHeight="1" x14ac:dyDescent="0.25">
      <c r="B259" s="37"/>
      <c r="C259" s="37"/>
      <c r="D259" s="37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 spans="2:26" ht="15.75" customHeight="1" x14ac:dyDescent="0.25">
      <c r="B260" s="37"/>
      <c r="C260" s="37"/>
      <c r="D260" s="37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 spans="2:26" ht="15.75" customHeight="1" x14ac:dyDescent="0.25">
      <c r="B261" s="37"/>
      <c r="C261" s="37"/>
      <c r="D261" s="37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 spans="2:26" ht="15.75" customHeight="1" x14ac:dyDescent="0.25">
      <c r="B262" s="37"/>
      <c r="C262" s="37"/>
      <c r="D262" s="37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 spans="2:26" ht="15.75" customHeight="1" x14ac:dyDescent="0.25">
      <c r="B263" s="37"/>
      <c r="C263" s="37"/>
      <c r="D263" s="37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 spans="2:26" ht="15.75" customHeight="1" x14ac:dyDescent="0.25">
      <c r="B264" s="37"/>
      <c r="C264" s="37"/>
      <c r="D264" s="37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 spans="2:26" ht="15.75" customHeight="1" x14ac:dyDescent="0.25">
      <c r="B265" s="37"/>
      <c r="C265" s="37"/>
      <c r="D265" s="37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 spans="2:26" ht="15.75" customHeight="1" x14ac:dyDescent="0.25">
      <c r="B266" s="37"/>
      <c r="C266" s="37"/>
      <c r="D266" s="37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 spans="2:26" ht="15.75" customHeight="1" x14ac:dyDescent="0.25">
      <c r="B267" s="37"/>
      <c r="C267" s="37"/>
      <c r="D267" s="37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 spans="2:26" ht="15.75" customHeight="1" x14ac:dyDescent="0.25">
      <c r="B268" s="37"/>
      <c r="C268" s="37"/>
      <c r="D268" s="37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 spans="2:26" ht="15.75" customHeight="1" x14ac:dyDescent="0.25">
      <c r="B269" s="37"/>
      <c r="C269" s="37"/>
      <c r="D269" s="37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 spans="2:26" ht="15.75" customHeight="1" x14ac:dyDescent="0.25">
      <c r="B270" s="37"/>
      <c r="C270" s="37"/>
      <c r="D270" s="37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 spans="2:26" ht="15.75" customHeight="1" x14ac:dyDescent="0.25">
      <c r="B271" s="37"/>
      <c r="C271" s="37"/>
      <c r="D271" s="37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 spans="2:26" ht="15.75" customHeight="1" x14ac:dyDescent="0.25">
      <c r="B272" s="37"/>
      <c r="C272" s="37"/>
      <c r="D272" s="37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 spans="2:26" ht="15.75" customHeight="1" x14ac:dyDescent="0.25">
      <c r="B273" s="37"/>
      <c r="C273" s="37"/>
      <c r="D273" s="37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 spans="2:26" ht="15.75" customHeight="1" x14ac:dyDescent="0.25">
      <c r="B274" s="37"/>
      <c r="C274" s="37"/>
      <c r="D274" s="37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 spans="2:26" ht="15.75" customHeight="1" x14ac:dyDescent="0.25">
      <c r="B275" s="37"/>
      <c r="C275" s="37"/>
      <c r="D275" s="37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 spans="2:26" ht="15.75" customHeight="1" x14ac:dyDescent="0.25">
      <c r="B276" s="37"/>
      <c r="C276" s="37"/>
      <c r="D276" s="37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 spans="2:26" ht="15.75" customHeight="1" x14ac:dyDescent="0.25">
      <c r="B277" s="37"/>
      <c r="C277" s="37"/>
      <c r="D277" s="37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 spans="2:26" ht="15.75" customHeight="1" x14ac:dyDescent="0.25">
      <c r="B278" s="37"/>
      <c r="C278" s="37"/>
      <c r="D278" s="37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 spans="2:26" ht="15.75" customHeight="1" x14ac:dyDescent="0.25">
      <c r="B279" s="37"/>
      <c r="C279" s="37"/>
      <c r="D279" s="37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 spans="2:26" ht="15.75" customHeight="1" x14ac:dyDescent="0.25">
      <c r="B280" s="37"/>
      <c r="C280" s="37"/>
      <c r="D280" s="37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 spans="2:26" ht="15.75" customHeight="1" x14ac:dyDescent="0.25">
      <c r="B281" s="37"/>
      <c r="C281" s="37"/>
      <c r="D281" s="37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 spans="2:26" ht="15.75" customHeight="1" x14ac:dyDescent="0.25">
      <c r="B282" s="37"/>
      <c r="C282" s="37"/>
      <c r="D282" s="37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 spans="2:26" ht="15.75" customHeight="1" x14ac:dyDescent="0.25">
      <c r="B283" s="37"/>
      <c r="C283" s="37"/>
      <c r="D283" s="37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 spans="2:26" ht="15.75" customHeight="1" x14ac:dyDescent="0.25">
      <c r="B284" s="37"/>
      <c r="C284" s="37"/>
      <c r="D284" s="37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 spans="2:26" ht="15.75" customHeight="1" x14ac:dyDescent="0.25">
      <c r="B285" s="37"/>
      <c r="C285" s="37"/>
      <c r="D285" s="37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 spans="2:26" ht="15.75" customHeight="1" x14ac:dyDescent="0.25">
      <c r="B286" s="37"/>
      <c r="C286" s="37"/>
      <c r="D286" s="37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 spans="2:26" ht="15.75" customHeight="1" x14ac:dyDescent="0.25">
      <c r="B287" s="37"/>
      <c r="C287" s="37"/>
      <c r="D287" s="37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 spans="2:26" ht="15.75" customHeight="1" x14ac:dyDescent="0.25">
      <c r="B288" s="37"/>
      <c r="C288" s="37"/>
      <c r="D288" s="37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 spans="2:26" ht="15.75" customHeight="1" x14ac:dyDescent="0.25">
      <c r="B289" s="37"/>
      <c r="C289" s="37"/>
      <c r="D289" s="37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 spans="2:26" ht="15.75" customHeight="1" x14ac:dyDescent="0.25">
      <c r="B290" s="37"/>
      <c r="C290" s="37"/>
      <c r="D290" s="37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 spans="2:26" ht="15.75" customHeight="1" x14ac:dyDescent="0.25">
      <c r="B291" s="37"/>
      <c r="C291" s="37"/>
      <c r="D291" s="37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 spans="2:26" ht="15.75" customHeight="1" x14ac:dyDescent="0.25">
      <c r="B292" s="37"/>
      <c r="C292" s="37"/>
      <c r="D292" s="37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 spans="2:26" ht="15.75" customHeight="1" x14ac:dyDescent="0.25">
      <c r="B293" s="37"/>
      <c r="C293" s="37"/>
      <c r="D293" s="37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 spans="2:26" ht="15.75" customHeight="1" x14ac:dyDescent="0.25">
      <c r="B294" s="37"/>
      <c r="C294" s="37"/>
      <c r="D294" s="37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 spans="2:26" ht="15.75" customHeight="1" x14ac:dyDescent="0.25">
      <c r="B295" s="37"/>
      <c r="C295" s="37"/>
      <c r="D295" s="37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 spans="2:26" ht="15.75" customHeight="1" x14ac:dyDescent="0.25">
      <c r="B296" s="37"/>
      <c r="C296" s="37"/>
      <c r="D296" s="37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 spans="2:26" ht="15.75" customHeight="1" x14ac:dyDescent="0.25">
      <c r="B297" s="37"/>
      <c r="C297" s="37"/>
      <c r="D297" s="37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 spans="2:26" ht="15.75" customHeight="1" x14ac:dyDescent="0.25">
      <c r="B298" s="37"/>
      <c r="C298" s="37"/>
      <c r="D298" s="37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 spans="2:26" ht="15.75" customHeight="1" x14ac:dyDescent="0.25">
      <c r="B299" s="37"/>
      <c r="C299" s="37"/>
      <c r="D299" s="37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 spans="2:26" ht="15.75" customHeight="1" x14ac:dyDescent="0.25">
      <c r="B300" s="37"/>
      <c r="C300" s="37"/>
      <c r="D300" s="37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 spans="2:26" ht="15.75" customHeight="1" x14ac:dyDescent="0.25">
      <c r="B301" s="37"/>
      <c r="C301" s="37"/>
      <c r="D301" s="37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 spans="2:26" ht="15.75" customHeight="1" x14ac:dyDescent="0.25">
      <c r="B302" s="37"/>
      <c r="C302" s="37"/>
      <c r="D302" s="37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 spans="2:26" ht="15.75" customHeight="1" x14ac:dyDescent="0.25">
      <c r="B303" s="37"/>
      <c r="C303" s="37"/>
      <c r="D303" s="37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 spans="2:26" ht="15.75" customHeight="1" x14ac:dyDescent="0.25">
      <c r="B304" s="37"/>
      <c r="C304" s="37"/>
      <c r="D304" s="37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 spans="2:26" ht="15.75" customHeight="1" x14ac:dyDescent="0.25">
      <c r="B305" s="37"/>
      <c r="C305" s="37"/>
      <c r="D305" s="37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 spans="2:26" ht="15.75" customHeight="1" x14ac:dyDescent="0.25">
      <c r="B306" s="37"/>
      <c r="C306" s="37"/>
      <c r="D306" s="37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 spans="2:26" ht="15.75" customHeight="1" x14ac:dyDescent="0.25">
      <c r="B307" s="37"/>
      <c r="C307" s="37"/>
      <c r="D307" s="37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 spans="2:26" ht="15.75" customHeight="1" x14ac:dyDescent="0.25">
      <c r="B308" s="37"/>
      <c r="C308" s="37"/>
      <c r="D308" s="37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 spans="2:26" ht="15.75" customHeight="1" x14ac:dyDescent="0.25">
      <c r="B309" s="37"/>
      <c r="C309" s="37"/>
      <c r="D309" s="37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 spans="2:26" ht="15.75" customHeight="1" x14ac:dyDescent="0.25">
      <c r="B310" s="37"/>
      <c r="C310" s="37"/>
      <c r="D310" s="37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 spans="2:26" ht="15.75" customHeight="1" x14ac:dyDescent="0.25">
      <c r="B311" s="37"/>
      <c r="C311" s="37"/>
      <c r="D311" s="37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 spans="2:26" ht="15.75" customHeight="1" x14ac:dyDescent="0.25">
      <c r="B312" s="37"/>
      <c r="C312" s="37"/>
      <c r="D312" s="37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 spans="2:26" ht="15.75" customHeight="1" x14ac:dyDescent="0.25">
      <c r="B313" s="37"/>
      <c r="C313" s="37"/>
      <c r="D313" s="37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 spans="2:26" ht="15.75" customHeight="1" x14ac:dyDescent="0.25">
      <c r="B314" s="37"/>
      <c r="C314" s="37"/>
      <c r="D314" s="37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 spans="2:26" ht="15.75" customHeight="1" x14ac:dyDescent="0.25">
      <c r="B315" s="37"/>
      <c r="C315" s="37"/>
      <c r="D315" s="37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 spans="2:26" ht="15.75" customHeight="1" x14ac:dyDescent="0.25">
      <c r="B316" s="37"/>
      <c r="C316" s="37"/>
      <c r="D316" s="37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 spans="2:26" ht="15.75" customHeight="1" x14ac:dyDescent="0.25">
      <c r="B317" s="37"/>
      <c r="C317" s="37"/>
      <c r="D317" s="37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 spans="2:26" ht="15.75" customHeight="1" x14ac:dyDescent="0.25">
      <c r="B318" s="37"/>
      <c r="C318" s="37"/>
      <c r="D318" s="37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 spans="2:26" ht="15.75" customHeight="1" x14ac:dyDescent="0.25">
      <c r="B319" s="37"/>
      <c r="C319" s="37"/>
      <c r="D319" s="37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 spans="2:26" ht="15.75" customHeight="1" x14ac:dyDescent="0.25">
      <c r="B320" s="37"/>
      <c r="C320" s="37"/>
      <c r="D320" s="37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 spans="2:26" ht="15.75" customHeight="1" x14ac:dyDescent="0.25">
      <c r="B321" s="37"/>
      <c r="C321" s="37"/>
      <c r="D321" s="37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 spans="2:26" ht="15.75" customHeight="1" x14ac:dyDescent="0.25">
      <c r="B322" s="37"/>
      <c r="C322" s="37"/>
      <c r="D322" s="37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 spans="2:26" ht="15.75" customHeight="1" x14ac:dyDescent="0.25">
      <c r="B323" s="37"/>
      <c r="C323" s="37"/>
      <c r="D323" s="37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 spans="2:26" ht="15.75" customHeight="1" x14ac:dyDescent="0.25">
      <c r="B324" s="37"/>
      <c r="C324" s="37"/>
      <c r="D324" s="37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 spans="2:26" ht="15.75" customHeight="1" x14ac:dyDescent="0.25">
      <c r="B325" s="37"/>
      <c r="C325" s="37"/>
      <c r="D325" s="37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 spans="2:26" ht="15.75" customHeight="1" x14ac:dyDescent="0.25">
      <c r="B326" s="37"/>
      <c r="C326" s="37"/>
      <c r="D326" s="37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 spans="2:26" ht="15.75" customHeight="1" x14ac:dyDescent="0.25">
      <c r="B327" s="37"/>
      <c r="C327" s="37"/>
      <c r="D327" s="37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 spans="2:26" ht="15.75" customHeight="1" x14ac:dyDescent="0.25">
      <c r="B328" s="37"/>
      <c r="C328" s="37"/>
      <c r="D328" s="37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 spans="2:26" ht="15.75" customHeight="1" x14ac:dyDescent="0.25">
      <c r="B329" s="37"/>
      <c r="C329" s="37"/>
      <c r="D329" s="37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 spans="2:26" ht="15.75" customHeight="1" x14ac:dyDescent="0.25">
      <c r="B330" s="37"/>
      <c r="C330" s="37"/>
      <c r="D330" s="37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 spans="2:26" ht="15.75" customHeight="1" x14ac:dyDescent="0.25">
      <c r="B331" s="37"/>
      <c r="C331" s="37"/>
      <c r="D331" s="37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 spans="2:26" ht="15.75" customHeight="1" x14ac:dyDescent="0.25">
      <c r="B332" s="37"/>
      <c r="C332" s="37"/>
      <c r="D332" s="37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 spans="2:26" ht="15.75" customHeight="1" x14ac:dyDescent="0.25">
      <c r="B333" s="37"/>
      <c r="C333" s="37"/>
      <c r="D333" s="37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 spans="2:26" ht="15.75" customHeight="1" x14ac:dyDescent="0.25">
      <c r="B334" s="37"/>
      <c r="C334" s="37"/>
      <c r="D334" s="37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 spans="2:26" ht="15.75" customHeight="1" x14ac:dyDescent="0.25">
      <c r="B335" s="37"/>
      <c r="C335" s="37"/>
      <c r="D335" s="37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 spans="2:26" ht="15.75" customHeight="1" x14ac:dyDescent="0.25">
      <c r="B336" s="37"/>
      <c r="C336" s="37"/>
      <c r="D336" s="37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 spans="2:26" ht="15.75" customHeight="1" x14ac:dyDescent="0.25">
      <c r="B337" s="37"/>
      <c r="C337" s="37"/>
      <c r="D337" s="37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 spans="2:26" ht="15.75" customHeight="1" x14ac:dyDescent="0.25">
      <c r="B338" s="37"/>
      <c r="C338" s="37"/>
      <c r="D338" s="37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 spans="2:26" ht="15.75" customHeight="1" x14ac:dyDescent="0.25">
      <c r="B339" s="37"/>
      <c r="C339" s="37"/>
      <c r="D339" s="37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 spans="2:26" ht="15.75" customHeight="1" x14ac:dyDescent="0.25">
      <c r="B340" s="37"/>
      <c r="C340" s="37"/>
      <c r="D340" s="37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 spans="2:26" ht="15.75" customHeight="1" x14ac:dyDescent="0.25">
      <c r="B341" s="37"/>
      <c r="C341" s="37"/>
      <c r="D341" s="37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 spans="2:26" ht="15.75" customHeight="1" x14ac:dyDescent="0.25">
      <c r="B342" s="37"/>
      <c r="C342" s="37"/>
      <c r="D342" s="37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 spans="2:26" ht="15.75" customHeight="1" x14ac:dyDescent="0.25">
      <c r="B343" s="37"/>
      <c r="C343" s="37"/>
      <c r="D343" s="37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 spans="2:26" ht="15.75" customHeight="1" x14ac:dyDescent="0.25">
      <c r="B344" s="37"/>
      <c r="C344" s="37"/>
      <c r="D344" s="37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 spans="2:26" ht="15.75" customHeight="1" x14ac:dyDescent="0.25">
      <c r="B345" s="37"/>
      <c r="C345" s="37"/>
      <c r="D345" s="37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 spans="2:26" ht="15.75" customHeight="1" x14ac:dyDescent="0.25">
      <c r="B346" s="37"/>
      <c r="C346" s="37"/>
      <c r="D346" s="37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 spans="2:26" ht="15.75" customHeight="1" x14ac:dyDescent="0.25">
      <c r="B347" s="37"/>
      <c r="C347" s="37"/>
      <c r="D347" s="37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 spans="2:26" ht="15.75" customHeight="1" x14ac:dyDescent="0.25">
      <c r="B348" s="37"/>
      <c r="C348" s="37"/>
      <c r="D348" s="37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 spans="2:26" ht="15.75" customHeight="1" x14ac:dyDescent="0.25">
      <c r="B349" s="37"/>
      <c r="C349" s="37"/>
      <c r="D349" s="37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 spans="2:26" ht="15.75" customHeight="1" x14ac:dyDescent="0.25">
      <c r="B350" s="37"/>
      <c r="C350" s="37"/>
      <c r="D350" s="37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 spans="2:26" ht="15.75" customHeight="1" x14ac:dyDescent="0.25">
      <c r="B351" s="37"/>
      <c r="C351" s="37"/>
      <c r="D351" s="37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 spans="2:26" ht="15.75" customHeight="1" x14ac:dyDescent="0.25">
      <c r="B352" s="37"/>
      <c r="C352" s="37"/>
      <c r="D352" s="37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 spans="2:26" ht="15.75" customHeight="1" x14ac:dyDescent="0.25">
      <c r="B353" s="37"/>
      <c r="C353" s="37"/>
      <c r="D353" s="37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 spans="2:26" ht="15.75" customHeight="1" x14ac:dyDescent="0.25">
      <c r="B354" s="37"/>
      <c r="C354" s="37"/>
      <c r="D354" s="37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 spans="2:26" ht="15.75" customHeight="1" x14ac:dyDescent="0.25">
      <c r="B355" s="37"/>
      <c r="C355" s="37"/>
      <c r="D355" s="37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 spans="2:26" ht="15.75" customHeight="1" x14ac:dyDescent="0.25">
      <c r="B356" s="37"/>
      <c r="C356" s="37"/>
      <c r="D356" s="37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 spans="2:26" ht="15.75" customHeight="1" x14ac:dyDescent="0.25">
      <c r="B357" s="37"/>
      <c r="C357" s="37"/>
      <c r="D357" s="37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 spans="2:26" ht="15.75" customHeight="1" x14ac:dyDescent="0.25">
      <c r="B358" s="37"/>
      <c r="C358" s="37"/>
      <c r="D358" s="37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 spans="2:26" ht="15.75" customHeight="1" x14ac:dyDescent="0.25">
      <c r="B359" s="37"/>
      <c r="C359" s="37"/>
      <c r="D359" s="37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 spans="2:26" ht="15.75" customHeight="1" x14ac:dyDescent="0.25">
      <c r="B360" s="37"/>
      <c r="C360" s="37"/>
      <c r="D360" s="37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 spans="2:26" ht="15.75" customHeight="1" x14ac:dyDescent="0.25">
      <c r="B361" s="37"/>
      <c r="C361" s="37"/>
      <c r="D361" s="37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 spans="2:26" ht="15.75" customHeight="1" x14ac:dyDescent="0.25">
      <c r="B362" s="37"/>
      <c r="C362" s="37"/>
      <c r="D362" s="37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 spans="2:26" ht="15.75" customHeight="1" x14ac:dyDescent="0.25">
      <c r="B363" s="37"/>
      <c r="C363" s="37"/>
      <c r="D363" s="37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 spans="2:26" ht="15.75" customHeight="1" x14ac:dyDescent="0.25">
      <c r="B364" s="37"/>
      <c r="C364" s="37"/>
      <c r="D364" s="37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 spans="2:26" ht="15.75" customHeight="1" x14ac:dyDescent="0.25">
      <c r="B365" s="37"/>
      <c r="C365" s="37"/>
      <c r="D365" s="37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 spans="2:26" ht="15.75" customHeight="1" x14ac:dyDescent="0.25">
      <c r="B366" s="37"/>
      <c r="C366" s="37"/>
      <c r="D366" s="37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 spans="2:26" ht="15.75" customHeight="1" x14ac:dyDescent="0.25">
      <c r="B367" s="37"/>
      <c r="C367" s="37"/>
      <c r="D367" s="37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 spans="2:26" ht="15.75" customHeight="1" x14ac:dyDescent="0.25">
      <c r="B368" s="37"/>
      <c r="C368" s="37"/>
      <c r="D368" s="37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 spans="2:26" ht="15.75" customHeight="1" x14ac:dyDescent="0.25">
      <c r="B369" s="37"/>
      <c r="C369" s="37"/>
      <c r="D369" s="37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 spans="2:26" ht="15.75" customHeight="1" x14ac:dyDescent="0.25">
      <c r="B370" s="37"/>
      <c r="C370" s="37"/>
      <c r="D370" s="37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 spans="2:26" ht="15.75" customHeight="1" x14ac:dyDescent="0.25">
      <c r="B371" s="37"/>
      <c r="C371" s="37"/>
      <c r="D371" s="37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 spans="2:26" ht="15.75" customHeight="1" x14ac:dyDescent="0.25">
      <c r="B372" s="37"/>
      <c r="C372" s="37"/>
      <c r="D372" s="37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 spans="2:26" ht="15.75" customHeight="1" x14ac:dyDescent="0.25">
      <c r="B373" s="37"/>
      <c r="C373" s="37"/>
      <c r="D373" s="37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 spans="2:26" ht="15.75" customHeight="1" x14ac:dyDescent="0.25">
      <c r="B374" s="37"/>
      <c r="C374" s="37"/>
      <c r="D374" s="37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 spans="2:26" ht="15.75" customHeight="1" x14ac:dyDescent="0.25">
      <c r="B375" s="37"/>
      <c r="C375" s="37"/>
      <c r="D375" s="37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 spans="2:26" ht="15.75" customHeight="1" x14ac:dyDescent="0.25">
      <c r="B376" s="37"/>
      <c r="C376" s="37"/>
      <c r="D376" s="37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 spans="2:26" ht="15.75" customHeight="1" x14ac:dyDescent="0.25">
      <c r="B377" s="37"/>
      <c r="C377" s="37"/>
      <c r="D377" s="37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 spans="2:26" ht="15.75" customHeight="1" x14ac:dyDescent="0.25">
      <c r="B378" s="37"/>
      <c r="C378" s="37"/>
      <c r="D378" s="37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 spans="2:26" ht="15.75" customHeight="1" x14ac:dyDescent="0.25">
      <c r="B379" s="37"/>
      <c r="C379" s="37"/>
      <c r="D379" s="37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 spans="2:26" ht="15.75" customHeight="1" x14ac:dyDescent="0.25">
      <c r="B380" s="37"/>
      <c r="C380" s="37"/>
      <c r="D380" s="37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 spans="2:26" ht="15.75" customHeight="1" x14ac:dyDescent="0.25">
      <c r="B381" s="37"/>
      <c r="C381" s="37"/>
      <c r="D381" s="37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 spans="2:26" ht="15.75" customHeight="1" x14ac:dyDescent="0.25">
      <c r="B382" s="37"/>
      <c r="C382" s="37"/>
      <c r="D382" s="37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 spans="2:26" ht="15.75" customHeight="1" x14ac:dyDescent="0.25">
      <c r="B383" s="37"/>
      <c r="C383" s="37"/>
      <c r="D383" s="37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 spans="2:26" ht="15.75" customHeight="1" x14ac:dyDescent="0.25">
      <c r="B384" s="37"/>
      <c r="C384" s="37"/>
      <c r="D384" s="37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 spans="2:26" ht="15.75" customHeight="1" x14ac:dyDescent="0.25">
      <c r="B385" s="37"/>
      <c r="C385" s="37"/>
      <c r="D385" s="37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 spans="2:26" ht="15.75" customHeight="1" x14ac:dyDescent="0.25">
      <c r="B386" s="37"/>
      <c r="C386" s="37"/>
      <c r="D386" s="37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 spans="2:26" ht="15.75" customHeight="1" x14ac:dyDescent="0.25">
      <c r="B387" s="37"/>
      <c r="C387" s="37"/>
      <c r="D387" s="37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 spans="2:26" ht="15.75" customHeight="1" x14ac:dyDescent="0.25">
      <c r="B388" s="37"/>
      <c r="C388" s="37"/>
      <c r="D388" s="37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 spans="2:26" ht="15.75" customHeight="1" x14ac:dyDescent="0.25">
      <c r="B389" s="37"/>
      <c r="C389" s="37"/>
      <c r="D389" s="37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 spans="2:26" ht="15.75" customHeight="1" x14ac:dyDescent="0.25">
      <c r="B390" s="37"/>
      <c r="C390" s="37"/>
      <c r="D390" s="37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 spans="2:26" ht="15.75" customHeight="1" x14ac:dyDescent="0.25">
      <c r="B391" s="37"/>
      <c r="C391" s="37"/>
      <c r="D391" s="37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 spans="2:26" ht="15.75" customHeight="1" x14ac:dyDescent="0.25">
      <c r="B392" s="37"/>
      <c r="C392" s="37"/>
      <c r="D392" s="37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 spans="2:26" ht="15.75" customHeight="1" x14ac:dyDescent="0.25">
      <c r="B393" s="37"/>
      <c r="C393" s="37"/>
      <c r="D393" s="37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 spans="2:26" ht="15.75" customHeight="1" x14ac:dyDescent="0.25">
      <c r="B394" s="37"/>
      <c r="C394" s="37"/>
      <c r="D394" s="37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 spans="2:26" ht="15.75" customHeight="1" x14ac:dyDescent="0.25">
      <c r="B395" s="37"/>
      <c r="C395" s="37"/>
      <c r="D395" s="37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 spans="2:26" ht="15.75" customHeight="1" x14ac:dyDescent="0.25">
      <c r="B396" s="37"/>
      <c r="C396" s="37"/>
      <c r="D396" s="37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 spans="2:26" ht="15.75" customHeight="1" x14ac:dyDescent="0.25">
      <c r="B397" s="37"/>
      <c r="C397" s="37"/>
      <c r="D397" s="37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 spans="2:26" ht="15.75" customHeight="1" x14ac:dyDescent="0.25">
      <c r="B398" s="37"/>
      <c r="C398" s="37"/>
      <c r="D398" s="37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 spans="2:26" ht="15.75" customHeight="1" x14ac:dyDescent="0.25">
      <c r="B399" s="37"/>
      <c r="C399" s="37"/>
      <c r="D399" s="37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 spans="2:26" ht="15.75" customHeight="1" x14ac:dyDescent="0.25">
      <c r="B400" s="37"/>
      <c r="C400" s="37"/>
      <c r="D400" s="37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 spans="2:26" ht="15.75" customHeight="1" x14ac:dyDescent="0.25">
      <c r="B401" s="37"/>
      <c r="C401" s="37"/>
      <c r="D401" s="37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 spans="2:26" ht="15.75" customHeight="1" x14ac:dyDescent="0.25">
      <c r="B402" s="37"/>
      <c r="C402" s="37"/>
      <c r="D402" s="37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 spans="2:26" ht="15.75" customHeight="1" x14ac:dyDescent="0.25">
      <c r="B403" s="37"/>
      <c r="C403" s="37"/>
      <c r="D403" s="37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 spans="2:26" ht="15.75" customHeight="1" x14ac:dyDescent="0.25">
      <c r="B404" s="37"/>
      <c r="C404" s="37"/>
      <c r="D404" s="37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 spans="2:26" ht="15.75" customHeight="1" x14ac:dyDescent="0.25">
      <c r="B405" s="37"/>
      <c r="C405" s="37"/>
      <c r="D405" s="37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 spans="2:26" ht="15.75" customHeight="1" x14ac:dyDescent="0.25">
      <c r="B406" s="37"/>
      <c r="C406" s="37"/>
      <c r="D406" s="37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 spans="2:26" ht="15.75" customHeight="1" x14ac:dyDescent="0.25">
      <c r="B407" s="37"/>
      <c r="C407" s="37"/>
      <c r="D407" s="37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 spans="2:26" ht="15.75" customHeight="1" x14ac:dyDescent="0.25">
      <c r="B408" s="37"/>
      <c r="C408" s="37"/>
      <c r="D408" s="37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 spans="2:26" ht="15.75" customHeight="1" x14ac:dyDescent="0.25">
      <c r="B409" s="37"/>
      <c r="C409" s="37"/>
      <c r="D409" s="37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 spans="2:26" ht="15.75" customHeight="1" x14ac:dyDescent="0.25">
      <c r="B410" s="37"/>
      <c r="C410" s="37"/>
      <c r="D410" s="37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 spans="2:26" ht="15.75" customHeight="1" x14ac:dyDescent="0.25">
      <c r="B411" s="37"/>
      <c r="C411" s="37"/>
      <c r="D411" s="37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 spans="2:26" ht="15.75" customHeight="1" x14ac:dyDescent="0.25">
      <c r="B412" s="37"/>
      <c r="C412" s="37"/>
      <c r="D412" s="37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 spans="2:26" ht="15.75" customHeight="1" x14ac:dyDescent="0.25">
      <c r="B413" s="37"/>
      <c r="C413" s="37"/>
      <c r="D413" s="37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 spans="2:26" ht="15.75" customHeight="1" x14ac:dyDescent="0.25">
      <c r="B414" s="37"/>
      <c r="C414" s="37"/>
      <c r="D414" s="37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 spans="2:26" ht="15.75" customHeight="1" x14ac:dyDescent="0.25">
      <c r="B415" s="37"/>
      <c r="C415" s="37"/>
      <c r="D415" s="37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 spans="2:26" ht="15.75" customHeight="1" x14ac:dyDescent="0.25">
      <c r="B416" s="37"/>
      <c r="C416" s="37"/>
      <c r="D416" s="37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 spans="2:26" ht="15.75" customHeight="1" x14ac:dyDescent="0.25">
      <c r="B417" s="37"/>
      <c r="C417" s="37"/>
      <c r="D417" s="37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 spans="2:26" ht="15.75" customHeight="1" x14ac:dyDescent="0.25">
      <c r="B418" s="37"/>
      <c r="C418" s="37"/>
      <c r="D418" s="37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 spans="2:26" ht="15.75" customHeight="1" x14ac:dyDescent="0.25">
      <c r="B419" s="37"/>
      <c r="C419" s="37"/>
      <c r="D419" s="37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 spans="2:26" ht="15.75" customHeight="1" x14ac:dyDescent="0.25">
      <c r="B420" s="37"/>
      <c r="C420" s="37"/>
      <c r="D420" s="37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 spans="2:26" ht="15.75" customHeight="1" x14ac:dyDescent="0.25">
      <c r="B421" s="37"/>
      <c r="C421" s="37"/>
      <c r="D421" s="37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 spans="2:26" ht="15.75" customHeight="1" x14ac:dyDescent="0.25">
      <c r="B422" s="37"/>
      <c r="C422" s="37"/>
      <c r="D422" s="37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 spans="2:26" ht="15.75" customHeight="1" x14ac:dyDescent="0.25">
      <c r="B423" s="37"/>
      <c r="C423" s="37"/>
      <c r="D423" s="37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 spans="2:26" ht="15.75" customHeight="1" x14ac:dyDescent="0.25">
      <c r="B424" s="37"/>
      <c r="C424" s="37"/>
      <c r="D424" s="37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 spans="2:26" ht="15.75" customHeight="1" x14ac:dyDescent="0.25">
      <c r="B425" s="37"/>
      <c r="C425" s="37"/>
      <c r="D425" s="37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 spans="2:26" ht="15.75" customHeight="1" x14ac:dyDescent="0.25">
      <c r="B426" s="37"/>
      <c r="C426" s="37"/>
      <c r="D426" s="37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 spans="2:26" ht="15.75" customHeight="1" x14ac:dyDescent="0.25">
      <c r="B427" s="37"/>
      <c r="C427" s="37"/>
      <c r="D427" s="37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 spans="2:26" ht="15.75" customHeight="1" x14ac:dyDescent="0.25">
      <c r="B428" s="37"/>
      <c r="C428" s="37"/>
      <c r="D428" s="37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 spans="2:26" ht="15.75" customHeight="1" x14ac:dyDescent="0.25">
      <c r="B429" s="37"/>
      <c r="C429" s="37"/>
      <c r="D429" s="37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 spans="2:26" ht="15.75" customHeight="1" x14ac:dyDescent="0.25">
      <c r="B430" s="37"/>
      <c r="C430" s="37"/>
      <c r="D430" s="37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 spans="2:26" ht="15.75" customHeight="1" x14ac:dyDescent="0.25">
      <c r="B431" s="37"/>
      <c r="C431" s="37"/>
      <c r="D431" s="37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 spans="2:26" ht="15.75" customHeight="1" x14ac:dyDescent="0.25">
      <c r="B432" s="37"/>
      <c r="C432" s="37"/>
      <c r="D432" s="37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 spans="2:26" ht="15.75" customHeight="1" x14ac:dyDescent="0.25">
      <c r="B433" s="37"/>
      <c r="C433" s="37"/>
      <c r="D433" s="37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 spans="2:26" ht="15.75" customHeight="1" x14ac:dyDescent="0.25">
      <c r="B434" s="37"/>
      <c r="C434" s="37"/>
      <c r="D434" s="37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 spans="2:26" ht="15.75" customHeight="1" x14ac:dyDescent="0.25">
      <c r="B435" s="37"/>
      <c r="C435" s="37"/>
      <c r="D435" s="37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 spans="2:26" ht="15.75" customHeight="1" x14ac:dyDescent="0.25">
      <c r="B436" s="37"/>
      <c r="C436" s="37"/>
      <c r="D436" s="37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 spans="2:26" ht="15.75" customHeight="1" x14ac:dyDescent="0.25">
      <c r="B437" s="37"/>
      <c r="C437" s="37"/>
      <c r="D437" s="37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 spans="2:26" ht="15.75" customHeight="1" x14ac:dyDescent="0.25">
      <c r="B438" s="37"/>
      <c r="C438" s="37"/>
      <c r="D438" s="37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 spans="2:26" ht="15.75" customHeight="1" x14ac:dyDescent="0.25">
      <c r="B439" s="37"/>
      <c r="C439" s="37"/>
      <c r="D439" s="37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 spans="2:26" ht="15.75" customHeight="1" x14ac:dyDescent="0.25">
      <c r="B440" s="37"/>
      <c r="C440" s="37"/>
      <c r="D440" s="37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 spans="2:26" ht="15.75" customHeight="1" x14ac:dyDescent="0.25">
      <c r="B441" s="37"/>
      <c r="C441" s="37"/>
      <c r="D441" s="37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 spans="2:26" ht="15.75" customHeight="1" x14ac:dyDescent="0.25">
      <c r="B442" s="37"/>
      <c r="C442" s="37"/>
      <c r="D442" s="37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 spans="2:26" ht="15.75" customHeight="1" x14ac:dyDescent="0.25">
      <c r="B443" s="37"/>
      <c r="C443" s="37"/>
      <c r="D443" s="37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 spans="2:26" ht="15.75" customHeight="1" x14ac:dyDescent="0.25">
      <c r="B444" s="37"/>
      <c r="C444" s="37"/>
      <c r="D444" s="37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 spans="2:26" ht="15.75" customHeight="1" x14ac:dyDescent="0.25">
      <c r="B445" s="37"/>
      <c r="C445" s="37"/>
      <c r="D445" s="37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 spans="2:26" ht="15.75" customHeight="1" x14ac:dyDescent="0.25">
      <c r="B446" s="37"/>
      <c r="C446" s="37"/>
      <c r="D446" s="37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 spans="2:26" ht="15.75" customHeight="1" x14ac:dyDescent="0.25">
      <c r="B447" s="37"/>
      <c r="C447" s="37"/>
      <c r="D447" s="37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 spans="2:26" ht="15.75" customHeight="1" x14ac:dyDescent="0.25">
      <c r="B448" s="37"/>
      <c r="C448" s="37"/>
      <c r="D448" s="37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 spans="2:26" ht="15.75" customHeight="1" x14ac:dyDescent="0.25">
      <c r="B449" s="37"/>
      <c r="C449" s="37"/>
      <c r="D449" s="37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 spans="2:26" ht="15.75" customHeight="1" x14ac:dyDescent="0.25">
      <c r="B450" s="37"/>
      <c r="C450" s="37"/>
      <c r="D450" s="37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 spans="2:26" ht="15.75" customHeight="1" x14ac:dyDescent="0.25">
      <c r="B451" s="37"/>
      <c r="C451" s="37"/>
      <c r="D451" s="37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 spans="2:26" ht="15.75" customHeight="1" x14ac:dyDescent="0.25">
      <c r="B452" s="37"/>
      <c r="C452" s="37"/>
      <c r="D452" s="37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 spans="2:26" ht="15.75" customHeight="1" x14ac:dyDescent="0.25">
      <c r="B453" s="37"/>
      <c r="C453" s="37"/>
      <c r="D453" s="37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 spans="2:26" ht="15.75" customHeight="1" x14ac:dyDescent="0.25">
      <c r="B454" s="37"/>
      <c r="C454" s="37"/>
      <c r="D454" s="37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 spans="2:26" ht="15.75" customHeight="1" x14ac:dyDescent="0.25">
      <c r="B455" s="37"/>
      <c r="C455" s="37"/>
      <c r="D455" s="37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 spans="2:26" ht="15.75" customHeight="1" x14ac:dyDescent="0.25">
      <c r="B456" s="37"/>
      <c r="C456" s="37"/>
      <c r="D456" s="37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 spans="2:26" ht="15.75" customHeight="1" x14ac:dyDescent="0.25">
      <c r="B457" s="37"/>
      <c r="C457" s="37"/>
      <c r="D457" s="37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 spans="2:26" ht="15.75" customHeight="1" x14ac:dyDescent="0.25">
      <c r="B458" s="37"/>
      <c r="C458" s="37"/>
      <c r="D458" s="37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 spans="2:26" ht="15.75" customHeight="1" x14ac:dyDescent="0.25">
      <c r="B459" s="37"/>
      <c r="C459" s="37"/>
      <c r="D459" s="37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 spans="2:26" ht="15.75" customHeight="1" x14ac:dyDescent="0.25">
      <c r="B460" s="37"/>
      <c r="C460" s="37"/>
      <c r="D460" s="37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 spans="2:26" ht="15.75" customHeight="1" x14ac:dyDescent="0.25">
      <c r="B461" s="37"/>
      <c r="C461" s="37"/>
      <c r="D461" s="37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 spans="2:26" ht="15.75" customHeight="1" x14ac:dyDescent="0.25">
      <c r="B462" s="37"/>
      <c r="C462" s="37"/>
      <c r="D462" s="37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 spans="2:26" ht="15.75" customHeight="1" x14ac:dyDescent="0.25">
      <c r="B463" s="37"/>
      <c r="C463" s="37"/>
      <c r="D463" s="37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 spans="2:26" ht="15.75" customHeight="1" x14ac:dyDescent="0.25">
      <c r="B464" s="37"/>
      <c r="C464" s="37"/>
      <c r="D464" s="37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 spans="2:26" ht="15.75" customHeight="1" x14ac:dyDescent="0.25">
      <c r="B465" s="37"/>
      <c r="C465" s="37"/>
      <c r="D465" s="37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 spans="2:26" ht="15.75" customHeight="1" x14ac:dyDescent="0.25">
      <c r="B466" s="37"/>
      <c r="C466" s="37"/>
      <c r="D466" s="37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 spans="2:26" ht="15.75" customHeight="1" x14ac:dyDescent="0.25">
      <c r="B467" s="37"/>
      <c r="C467" s="37"/>
      <c r="D467" s="37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 spans="2:26" ht="15.75" customHeight="1" x14ac:dyDescent="0.25">
      <c r="B468" s="37"/>
      <c r="C468" s="37"/>
      <c r="D468" s="37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 spans="2:26" ht="15.75" customHeight="1" x14ac:dyDescent="0.25">
      <c r="B469" s="37"/>
      <c r="C469" s="37"/>
      <c r="D469" s="37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 spans="2:26" ht="15.75" customHeight="1" x14ac:dyDescent="0.25">
      <c r="B470" s="37"/>
      <c r="C470" s="37"/>
      <c r="D470" s="37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 spans="2:26" ht="15.75" customHeight="1" x14ac:dyDescent="0.25">
      <c r="B471" s="37"/>
      <c r="C471" s="37"/>
      <c r="D471" s="37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 spans="2:26" ht="15.75" customHeight="1" x14ac:dyDescent="0.25">
      <c r="B472" s="37"/>
      <c r="C472" s="37"/>
      <c r="D472" s="37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 spans="2:26" ht="15.75" customHeight="1" x14ac:dyDescent="0.25">
      <c r="B473" s="37"/>
      <c r="C473" s="37"/>
      <c r="D473" s="37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 spans="2:26" ht="15.75" customHeight="1" x14ac:dyDescent="0.25">
      <c r="B474" s="37"/>
      <c r="C474" s="37"/>
      <c r="D474" s="37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 spans="2:26" ht="15.75" customHeight="1" x14ac:dyDescent="0.25">
      <c r="B475" s="37"/>
      <c r="C475" s="37"/>
      <c r="D475" s="37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 spans="2:26" ht="15.75" customHeight="1" x14ac:dyDescent="0.25">
      <c r="B476" s="37"/>
      <c r="C476" s="37"/>
      <c r="D476" s="37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 spans="2:26" ht="15.75" customHeight="1" x14ac:dyDescent="0.25">
      <c r="B477" s="37"/>
      <c r="C477" s="37"/>
      <c r="D477" s="37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 spans="2:26" ht="15.75" customHeight="1" x14ac:dyDescent="0.25">
      <c r="B478" s="37"/>
      <c r="C478" s="37"/>
      <c r="D478" s="37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 spans="2:26" ht="15.75" customHeight="1" x14ac:dyDescent="0.25">
      <c r="B479" s="37"/>
      <c r="C479" s="37"/>
      <c r="D479" s="37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 spans="2:26" ht="15.75" customHeight="1" x14ac:dyDescent="0.25">
      <c r="B480" s="37"/>
      <c r="C480" s="37"/>
      <c r="D480" s="37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 spans="2:26" ht="15.75" customHeight="1" x14ac:dyDescent="0.25">
      <c r="B481" s="37"/>
      <c r="C481" s="37"/>
      <c r="D481" s="37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 spans="2:26" ht="15.75" customHeight="1" x14ac:dyDescent="0.25">
      <c r="B482" s="37"/>
      <c r="C482" s="37"/>
      <c r="D482" s="37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 spans="2:26" ht="15.75" customHeight="1" x14ac:dyDescent="0.25">
      <c r="B483" s="37"/>
      <c r="C483" s="37"/>
      <c r="D483" s="37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 spans="2:26" ht="15.75" customHeight="1" x14ac:dyDescent="0.25">
      <c r="B484" s="37"/>
      <c r="C484" s="37"/>
      <c r="D484" s="37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 spans="2:26" ht="15.75" customHeight="1" x14ac:dyDescent="0.25">
      <c r="B485" s="37"/>
      <c r="C485" s="37"/>
      <c r="D485" s="37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 spans="2:26" ht="15.75" customHeight="1" x14ac:dyDescent="0.25">
      <c r="B486" s="37"/>
      <c r="C486" s="37"/>
      <c r="D486" s="37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 spans="2:26" ht="15.75" customHeight="1" x14ac:dyDescent="0.25">
      <c r="B487" s="37"/>
      <c r="C487" s="37"/>
      <c r="D487" s="37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 spans="2:26" ht="15.75" customHeight="1" x14ac:dyDescent="0.25">
      <c r="B488" s="37"/>
      <c r="C488" s="37"/>
      <c r="D488" s="37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 spans="2:26" ht="15.75" customHeight="1" x14ac:dyDescent="0.25">
      <c r="B489" s="37"/>
      <c r="C489" s="37"/>
      <c r="D489" s="37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 spans="2:26" ht="15.75" customHeight="1" x14ac:dyDescent="0.25">
      <c r="B490" s="37"/>
      <c r="C490" s="37"/>
      <c r="D490" s="37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 spans="2:26" ht="15.75" customHeight="1" x14ac:dyDescent="0.25">
      <c r="B491" s="37"/>
      <c r="C491" s="37"/>
      <c r="D491" s="37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 spans="2:26" ht="15.75" customHeight="1" x14ac:dyDescent="0.25">
      <c r="B492" s="37"/>
      <c r="C492" s="37"/>
      <c r="D492" s="37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 spans="2:26" ht="15.75" customHeight="1" x14ac:dyDescent="0.25">
      <c r="B493" s="37"/>
      <c r="C493" s="37"/>
      <c r="D493" s="37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 spans="2:26" ht="15.75" customHeight="1" x14ac:dyDescent="0.25">
      <c r="B494" s="37"/>
      <c r="C494" s="37"/>
      <c r="D494" s="37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 spans="2:26" ht="15.75" customHeight="1" x14ac:dyDescent="0.25">
      <c r="B495" s="37"/>
      <c r="C495" s="37"/>
      <c r="D495" s="37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 spans="2:26" ht="15.75" customHeight="1" x14ac:dyDescent="0.25">
      <c r="B496" s="37"/>
      <c r="C496" s="37"/>
      <c r="D496" s="37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 spans="2:26" ht="15.75" customHeight="1" x14ac:dyDescent="0.25">
      <c r="B497" s="37"/>
      <c r="C497" s="37"/>
      <c r="D497" s="37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 spans="2:26" ht="15.75" customHeight="1" x14ac:dyDescent="0.25">
      <c r="B498" s="37"/>
      <c r="C498" s="37"/>
      <c r="D498" s="37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 spans="2:26" ht="15.75" customHeight="1" x14ac:dyDescent="0.25">
      <c r="B499" s="37"/>
      <c r="C499" s="37"/>
      <c r="D499" s="37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 spans="2:26" ht="15.75" customHeight="1" x14ac:dyDescent="0.25">
      <c r="B500" s="37"/>
      <c r="C500" s="37"/>
      <c r="D500" s="37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 spans="2:26" ht="15.75" customHeight="1" x14ac:dyDescent="0.25">
      <c r="B501" s="37"/>
      <c r="C501" s="37"/>
      <c r="D501" s="37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 spans="2:26" ht="15.75" customHeight="1" x14ac:dyDescent="0.25">
      <c r="B502" s="37"/>
      <c r="C502" s="37"/>
      <c r="D502" s="37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 spans="2:26" ht="15.75" customHeight="1" x14ac:dyDescent="0.25">
      <c r="B503" s="37"/>
      <c r="C503" s="37"/>
      <c r="D503" s="37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 spans="2:26" ht="15.75" customHeight="1" x14ac:dyDescent="0.25">
      <c r="B504" s="37"/>
      <c r="C504" s="37"/>
      <c r="D504" s="37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 spans="2:26" ht="15.75" customHeight="1" x14ac:dyDescent="0.25">
      <c r="B505" s="37"/>
      <c r="C505" s="37"/>
      <c r="D505" s="37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 spans="2:26" ht="15.75" customHeight="1" x14ac:dyDescent="0.25">
      <c r="B506" s="37"/>
      <c r="C506" s="37"/>
      <c r="D506" s="37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 spans="2:26" ht="15.75" customHeight="1" x14ac:dyDescent="0.25">
      <c r="B507" s="37"/>
      <c r="C507" s="37"/>
      <c r="D507" s="37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 spans="2:26" ht="15.75" customHeight="1" x14ac:dyDescent="0.25">
      <c r="B508" s="37"/>
      <c r="C508" s="37"/>
      <c r="D508" s="37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 spans="2:26" ht="15.75" customHeight="1" x14ac:dyDescent="0.25">
      <c r="B509" s="37"/>
      <c r="C509" s="37"/>
      <c r="D509" s="37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 spans="2:26" ht="15.75" customHeight="1" x14ac:dyDescent="0.25">
      <c r="B510" s="37"/>
      <c r="C510" s="37"/>
      <c r="D510" s="37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 spans="2:26" ht="15.75" customHeight="1" x14ac:dyDescent="0.25">
      <c r="B511" s="37"/>
      <c r="C511" s="37"/>
      <c r="D511" s="37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 spans="2:26" ht="15.75" customHeight="1" x14ac:dyDescent="0.25">
      <c r="B512" s="37"/>
      <c r="C512" s="37"/>
      <c r="D512" s="37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 spans="2:26" ht="15.75" customHeight="1" x14ac:dyDescent="0.25">
      <c r="B513" s="37"/>
      <c r="C513" s="37"/>
      <c r="D513" s="37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 spans="2:26" ht="15.75" customHeight="1" x14ac:dyDescent="0.25">
      <c r="B514" s="37"/>
      <c r="C514" s="37"/>
      <c r="D514" s="37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 spans="2:26" ht="15.75" customHeight="1" x14ac:dyDescent="0.25">
      <c r="B515" s="37"/>
      <c r="C515" s="37"/>
      <c r="D515" s="37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 spans="2:26" ht="15.75" customHeight="1" x14ac:dyDescent="0.25">
      <c r="B516" s="37"/>
      <c r="C516" s="37"/>
      <c r="D516" s="37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 spans="2:26" ht="15.75" customHeight="1" x14ac:dyDescent="0.25">
      <c r="B517" s="37"/>
      <c r="C517" s="37"/>
      <c r="D517" s="37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 spans="2:26" ht="15.75" customHeight="1" x14ac:dyDescent="0.25">
      <c r="B518" s="37"/>
      <c r="C518" s="37"/>
      <c r="D518" s="37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 spans="2:26" ht="15.75" customHeight="1" x14ac:dyDescent="0.25">
      <c r="B519" s="37"/>
      <c r="C519" s="37"/>
      <c r="D519" s="37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 spans="2:26" ht="15.75" customHeight="1" x14ac:dyDescent="0.25">
      <c r="B520" s="37"/>
      <c r="C520" s="37"/>
      <c r="D520" s="37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 spans="2:26" ht="15.75" customHeight="1" x14ac:dyDescent="0.25">
      <c r="B521" s="37"/>
      <c r="C521" s="37"/>
      <c r="D521" s="37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 spans="2:26" ht="15.75" customHeight="1" x14ac:dyDescent="0.25">
      <c r="B522" s="37"/>
      <c r="C522" s="37"/>
      <c r="D522" s="37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 spans="2:26" ht="15.75" customHeight="1" x14ac:dyDescent="0.25">
      <c r="B523" s="37"/>
      <c r="C523" s="37"/>
      <c r="D523" s="37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 spans="2:26" ht="15.75" customHeight="1" x14ac:dyDescent="0.25">
      <c r="B524" s="37"/>
      <c r="C524" s="37"/>
      <c r="D524" s="37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 spans="2:26" ht="15.75" customHeight="1" x14ac:dyDescent="0.25">
      <c r="B525" s="37"/>
      <c r="C525" s="37"/>
      <c r="D525" s="37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 spans="2:26" ht="15.75" customHeight="1" x14ac:dyDescent="0.25">
      <c r="B526" s="37"/>
      <c r="C526" s="37"/>
      <c r="D526" s="37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 spans="2:26" ht="15.75" customHeight="1" x14ac:dyDescent="0.25">
      <c r="B527" s="37"/>
      <c r="C527" s="37"/>
      <c r="D527" s="37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 spans="2:26" ht="15.75" customHeight="1" x14ac:dyDescent="0.25">
      <c r="B528" s="37"/>
      <c r="C528" s="37"/>
      <c r="D528" s="37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 spans="2:26" ht="15.75" customHeight="1" x14ac:dyDescent="0.25">
      <c r="B529" s="37"/>
      <c r="C529" s="37"/>
      <c r="D529" s="37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 spans="2:26" ht="15.75" customHeight="1" x14ac:dyDescent="0.25">
      <c r="B530" s="37"/>
      <c r="C530" s="37"/>
      <c r="D530" s="37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 spans="2:26" ht="15.75" customHeight="1" x14ac:dyDescent="0.25">
      <c r="B531" s="37"/>
      <c r="C531" s="37"/>
      <c r="D531" s="37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 spans="2:26" ht="15.75" customHeight="1" x14ac:dyDescent="0.25">
      <c r="B532" s="37"/>
      <c r="C532" s="37"/>
      <c r="D532" s="37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 spans="2:26" ht="15.75" customHeight="1" x14ac:dyDescent="0.25">
      <c r="B533" s="37"/>
      <c r="C533" s="37"/>
      <c r="D533" s="37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 spans="2:26" ht="15.75" customHeight="1" x14ac:dyDescent="0.25">
      <c r="B534" s="37"/>
      <c r="C534" s="37"/>
      <c r="D534" s="37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 spans="2:26" ht="15.75" customHeight="1" x14ac:dyDescent="0.25">
      <c r="B535" s="37"/>
      <c r="C535" s="37"/>
      <c r="D535" s="37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 spans="2:26" ht="15.75" customHeight="1" x14ac:dyDescent="0.25">
      <c r="B536" s="37"/>
      <c r="C536" s="37"/>
      <c r="D536" s="37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 spans="2:26" ht="15.75" customHeight="1" x14ac:dyDescent="0.25">
      <c r="B537" s="37"/>
      <c r="C537" s="37"/>
      <c r="D537" s="37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 spans="2:26" ht="15.75" customHeight="1" x14ac:dyDescent="0.25">
      <c r="B538" s="37"/>
      <c r="C538" s="37"/>
      <c r="D538" s="37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 spans="2:26" ht="15.75" customHeight="1" x14ac:dyDescent="0.25">
      <c r="B539" s="37"/>
      <c r="C539" s="37"/>
      <c r="D539" s="37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 spans="2:26" ht="15.75" customHeight="1" x14ac:dyDescent="0.25">
      <c r="B540" s="37"/>
      <c r="C540" s="37"/>
      <c r="D540" s="37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 spans="2:26" ht="15.75" customHeight="1" x14ac:dyDescent="0.25">
      <c r="B541" s="37"/>
      <c r="C541" s="37"/>
      <c r="D541" s="37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 spans="2:26" ht="15.75" customHeight="1" x14ac:dyDescent="0.25">
      <c r="B542" s="37"/>
      <c r="C542" s="37"/>
      <c r="D542" s="37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 spans="2:26" ht="15.75" customHeight="1" x14ac:dyDescent="0.25">
      <c r="B543" s="37"/>
      <c r="C543" s="37"/>
      <c r="D543" s="37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 spans="2:26" ht="15.75" customHeight="1" x14ac:dyDescent="0.25">
      <c r="B544" s="37"/>
      <c r="C544" s="37"/>
      <c r="D544" s="37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 spans="2:26" ht="15.75" customHeight="1" x14ac:dyDescent="0.25">
      <c r="B545" s="37"/>
      <c r="C545" s="37"/>
      <c r="D545" s="37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 spans="2:26" ht="15.75" customHeight="1" x14ac:dyDescent="0.25">
      <c r="B546" s="37"/>
      <c r="C546" s="37"/>
      <c r="D546" s="37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 spans="2:26" ht="15.75" customHeight="1" x14ac:dyDescent="0.25">
      <c r="B547" s="37"/>
      <c r="C547" s="37"/>
      <c r="D547" s="37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 spans="2:26" ht="15.75" customHeight="1" x14ac:dyDescent="0.25">
      <c r="B548" s="37"/>
      <c r="C548" s="37"/>
      <c r="D548" s="37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 spans="2:26" ht="15.75" customHeight="1" x14ac:dyDescent="0.25">
      <c r="B549" s="37"/>
      <c r="C549" s="37"/>
      <c r="D549" s="37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 spans="2:26" ht="15.75" customHeight="1" x14ac:dyDescent="0.25">
      <c r="B550" s="37"/>
      <c r="C550" s="37"/>
      <c r="D550" s="37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 spans="2:26" ht="15.75" customHeight="1" x14ac:dyDescent="0.25">
      <c r="B551" s="37"/>
      <c r="C551" s="37"/>
      <c r="D551" s="37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 spans="2:26" ht="15.75" customHeight="1" x14ac:dyDescent="0.25">
      <c r="B552" s="37"/>
      <c r="C552" s="37"/>
      <c r="D552" s="37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 spans="2:26" ht="15.75" customHeight="1" x14ac:dyDescent="0.25">
      <c r="B553" s="37"/>
      <c r="C553" s="37"/>
      <c r="D553" s="37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 spans="2:26" ht="15.75" customHeight="1" x14ac:dyDescent="0.25">
      <c r="B554" s="37"/>
      <c r="C554" s="37"/>
      <c r="D554" s="37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 spans="2:26" ht="15.75" customHeight="1" x14ac:dyDescent="0.25">
      <c r="B555" s="37"/>
      <c r="C555" s="37"/>
      <c r="D555" s="37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 spans="2:26" ht="15.75" customHeight="1" x14ac:dyDescent="0.25">
      <c r="B556" s="37"/>
      <c r="C556" s="37"/>
      <c r="D556" s="37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 spans="2:26" ht="15.75" customHeight="1" x14ac:dyDescent="0.25">
      <c r="B557" s="37"/>
      <c r="C557" s="37"/>
      <c r="D557" s="37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 spans="2:26" ht="15.75" customHeight="1" x14ac:dyDescent="0.25">
      <c r="B558" s="37"/>
      <c r="C558" s="37"/>
      <c r="D558" s="37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 spans="2:26" ht="15.75" customHeight="1" x14ac:dyDescent="0.25">
      <c r="B559" s="37"/>
      <c r="C559" s="37"/>
      <c r="D559" s="37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 spans="2:26" ht="15.75" customHeight="1" x14ac:dyDescent="0.25">
      <c r="B560" s="37"/>
      <c r="C560" s="37"/>
      <c r="D560" s="37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 spans="2:26" ht="15.75" customHeight="1" x14ac:dyDescent="0.25">
      <c r="B561" s="37"/>
      <c r="C561" s="37"/>
      <c r="D561" s="37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 spans="2:26" ht="15.75" customHeight="1" x14ac:dyDescent="0.25">
      <c r="B562" s="37"/>
      <c r="C562" s="37"/>
      <c r="D562" s="37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 spans="2:26" ht="15.75" customHeight="1" x14ac:dyDescent="0.25">
      <c r="B563" s="37"/>
      <c r="C563" s="37"/>
      <c r="D563" s="37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 spans="2:26" ht="15.75" customHeight="1" x14ac:dyDescent="0.25">
      <c r="B564" s="37"/>
      <c r="C564" s="37"/>
      <c r="D564" s="37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 spans="2:26" ht="15.75" customHeight="1" x14ac:dyDescent="0.25">
      <c r="B565" s="37"/>
      <c r="C565" s="37"/>
      <c r="D565" s="37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 spans="2:26" ht="15.75" customHeight="1" x14ac:dyDescent="0.25">
      <c r="B566" s="37"/>
      <c r="C566" s="37"/>
      <c r="D566" s="37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 spans="2:26" ht="15.75" customHeight="1" x14ac:dyDescent="0.25">
      <c r="B567" s="37"/>
      <c r="C567" s="37"/>
      <c r="D567" s="37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 spans="2:26" ht="15.75" customHeight="1" x14ac:dyDescent="0.25">
      <c r="B568" s="37"/>
      <c r="C568" s="37"/>
      <c r="D568" s="37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 spans="2:26" ht="15.75" customHeight="1" x14ac:dyDescent="0.25">
      <c r="B569" s="37"/>
      <c r="C569" s="37"/>
      <c r="D569" s="37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 spans="2:26" ht="15.75" customHeight="1" x14ac:dyDescent="0.25">
      <c r="B570" s="37"/>
      <c r="C570" s="37"/>
      <c r="D570" s="37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 spans="2:26" ht="15.75" customHeight="1" x14ac:dyDescent="0.25">
      <c r="B571" s="37"/>
      <c r="C571" s="37"/>
      <c r="D571" s="37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 spans="2:26" ht="15.75" customHeight="1" x14ac:dyDescent="0.25">
      <c r="B572" s="37"/>
      <c r="C572" s="37"/>
      <c r="D572" s="37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 spans="2:26" ht="15.75" customHeight="1" x14ac:dyDescent="0.25">
      <c r="B573" s="37"/>
      <c r="C573" s="37"/>
      <c r="D573" s="37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 spans="2:26" ht="15.75" customHeight="1" x14ac:dyDescent="0.25">
      <c r="B574" s="37"/>
      <c r="C574" s="37"/>
      <c r="D574" s="37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 spans="2:26" ht="15.75" customHeight="1" x14ac:dyDescent="0.25">
      <c r="B575" s="37"/>
      <c r="C575" s="37"/>
      <c r="D575" s="37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 spans="2:26" ht="15.75" customHeight="1" x14ac:dyDescent="0.25">
      <c r="B576" s="37"/>
      <c r="C576" s="37"/>
      <c r="D576" s="37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 spans="2:26" ht="15.75" customHeight="1" x14ac:dyDescent="0.25">
      <c r="B577" s="37"/>
      <c r="C577" s="37"/>
      <c r="D577" s="37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 spans="2:26" ht="15.75" customHeight="1" x14ac:dyDescent="0.25">
      <c r="B578" s="37"/>
      <c r="C578" s="37"/>
      <c r="D578" s="37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 spans="2:26" ht="15.75" customHeight="1" x14ac:dyDescent="0.25">
      <c r="B579" s="37"/>
      <c r="C579" s="37"/>
      <c r="D579" s="37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 spans="2:26" ht="15.75" customHeight="1" x14ac:dyDescent="0.25">
      <c r="B580" s="37"/>
      <c r="C580" s="37"/>
      <c r="D580" s="37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 spans="2:26" ht="15.75" customHeight="1" x14ac:dyDescent="0.25">
      <c r="B581" s="37"/>
      <c r="C581" s="37"/>
      <c r="D581" s="37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 spans="2:26" ht="15.75" customHeight="1" x14ac:dyDescent="0.25">
      <c r="B582" s="37"/>
      <c r="C582" s="37"/>
      <c r="D582" s="37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 spans="2:26" ht="15.75" customHeight="1" x14ac:dyDescent="0.25">
      <c r="B583" s="37"/>
      <c r="C583" s="37"/>
      <c r="D583" s="37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 spans="2:26" ht="15.75" customHeight="1" x14ac:dyDescent="0.25">
      <c r="B584" s="37"/>
      <c r="C584" s="37"/>
      <c r="D584" s="37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 spans="2:26" ht="15.75" customHeight="1" x14ac:dyDescent="0.25">
      <c r="B585" s="37"/>
      <c r="C585" s="37"/>
      <c r="D585" s="37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 spans="2:26" ht="15.75" customHeight="1" x14ac:dyDescent="0.25">
      <c r="B586" s="37"/>
      <c r="C586" s="37"/>
      <c r="D586" s="37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 spans="2:26" ht="15.75" customHeight="1" x14ac:dyDescent="0.25">
      <c r="B587" s="37"/>
      <c r="C587" s="37"/>
      <c r="D587" s="37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 spans="2:26" ht="15.75" customHeight="1" x14ac:dyDescent="0.25">
      <c r="B588" s="37"/>
      <c r="C588" s="37"/>
      <c r="D588" s="37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 spans="2:26" ht="15.75" customHeight="1" x14ac:dyDescent="0.25">
      <c r="B589" s="37"/>
      <c r="C589" s="37"/>
      <c r="D589" s="37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 spans="2:26" ht="15.75" customHeight="1" x14ac:dyDescent="0.25">
      <c r="B590" s="37"/>
      <c r="C590" s="37"/>
      <c r="D590" s="37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 spans="2:26" ht="15.75" customHeight="1" x14ac:dyDescent="0.25">
      <c r="B591" s="37"/>
      <c r="C591" s="37"/>
      <c r="D591" s="37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 spans="2:26" ht="15.75" customHeight="1" x14ac:dyDescent="0.25">
      <c r="B592" s="37"/>
      <c r="C592" s="37"/>
      <c r="D592" s="37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 spans="2:26" ht="15.75" customHeight="1" x14ac:dyDescent="0.25">
      <c r="B593" s="37"/>
      <c r="C593" s="37"/>
      <c r="D593" s="37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 spans="2:26" ht="15.75" customHeight="1" x14ac:dyDescent="0.25">
      <c r="B594" s="37"/>
      <c r="C594" s="37"/>
      <c r="D594" s="37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 spans="2:26" ht="15.75" customHeight="1" x14ac:dyDescent="0.25">
      <c r="B595" s="37"/>
      <c r="C595" s="37"/>
      <c r="D595" s="37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 spans="2:26" ht="15.75" customHeight="1" x14ac:dyDescent="0.25">
      <c r="B596" s="37"/>
      <c r="C596" s="37"/>
      <c r="D596" s="37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 spans="2:26" ht="15.75" customHeight="1" x14ac:dyDescent="0.25">
      <c r="B597" s="37"/>
      <c r="C597" s="37"/>
      <c r="D597" s="37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 spans="2:26" ht="15.75" customHeight="1" x14ac:dyDescent="0.25">
      <c r="B598" s="37"/>
      <c r="C598" s="37"/>
      <c r="D598" s="37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 spans="2:26" ht="15.75" customHeight="1" x14ac:dyDescent="0.25">
      <c r="B599" s="37"/>
      <c r="C599" s="37"/>
      <c r="D599" s="37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 spans="2:26" ht="15.75" customHeight="1" x14ac:dyDescent="0.25">
      <c r="B600" s="37"/>
      <c r="C600" s="37"/>
      <c r="D600" s="37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 spans="2:26" ht="15.75" customHeight="1" x14ac:dyDescent="0.25">
      <c r="B601" s="37"/>
      <c r="C601" s="37"/>
      <c r="D601" s="37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 spans="2:26" ht="15.75" customHeight="1" x14ac:dyDescent="0.25">
      <c r="B602" s="37"/>
      <c r="C602" s="37"/>
      <c r="D602" s="37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 spans="2:26" ht="15.75" customHeight="1" x14ac:dyDescent="0.25">
      <c r="B603" s="37"/>
      <c r="C603" s="37"/>
      <c r="D603" s="37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 spans="2:26" ht="15.75" customHeight="1" x14ac:dyDescent="0.25">
      <c r="B604" s="37"/>
      <c r="C604" s="37"/>
      <c r="D604" s="37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 spans="2:26" ht="15.75" customHeight="1" x14ac:dyDescent="0.25">
      <c r="B605" s="37"/>
      <c r="C605" s="37"/>
      <c r="D605" s="37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 spans="2:26" ht="15.75" customHeight="1" x14ac:dyDescent="0.25">
      <c r="B606" s="37"/>
      <c r="C606" s="37"/>
      <c r="D606" s="37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 spans="2:26" ht="15.75" customHeight="1" x14ac:dyDescent="0.25">
      <c r="B607" s="37"/>
      <c r="C607" s="37"/>
      <c r="D607" s="37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 spans="2:26" ht="15.75" customHeight="1" x14ac:dyDescent="0.25">
      <c r="B608" s="37"/>
      <c r="C608" s="37"/>
      <c r="D608" s="37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 spans="2:26" ht="15.75" customHeight="1" x14ac:dyDescent="0.25">
      <c r="B609" s="37"/>
      <c r="C609" s="37"/>
      <c r="D609" s="37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 spans="2:26" ht="15.75" customHeight="1" x14ac:dyDescent="0.25">
      <c r="B610" s="37"/>
      <c r="C610" s="37"/>
      <c r="D610" s="37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 spans="2:26" ht="15.75" customHeight="1" x14ac:dyDescent="0.25">
      <c r="B611" s="37"/>
      <c r="C611" s="37"/>
      <c r="D611" s="37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 spans="2:26" ht="15.75" customHeight="1" x14ac:dyDescent="0.25">
      <c r="B612" s="37"/>
      <c r="C612" s="37"/>
      <c r="D612" s="37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 spans="2:26" ht="15.75" customHeight="1" x14ac:dyDescent="0.25">
      <c r="B613" s="37"/>
      <c r="C613" s="37"/>
      <c r="D613" s="37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 spans="2:26" ht="15.75" customHeight="1" x14ac:dyDescent="0.25">
      <c r="B614" s="37"/>
      <c r="C614" s="37"/>
      <c r="D614" s="37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 spans="2:26" ht="15.75" customHeight="1" x14ac:dyDescent="0.25">
      <c r="B615" s="37"/>
      <c r="C615" s="37"/>
      <c r="D615" s="37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 spans="2:26" ht="15.75" customHeight="1" x14ac:dyDescent="0.25">
      <c r="B616" s="37"/>
      <c r="C616" s="37"/>
      <c r="D616" s="37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 spans="2:26" ht="15.75" customHeight="1" x14ac:dyDescent="0.25">
      <c r="B617" s="37"/>
      <c r="C617" s="37"/>
      <c r="D617" s="37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 spans="2:26" ht="15.75" customHeight="1" x14ac:dyDescent="0.25">
      <c r="B618" s="37"/>
      <c r="C618" s="37"/>
      <c r="D618" s="37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 spans="2:26" ht="15.75" customHeight="1" x14ac:dyDescent="0.25">
      <c r="B619" s="37"/>
      <c r="C619" s="37"/>
      <c r="D619" s="37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 spans="2:26" ht="15.75" customHeight="1" x14ac:dyDescent="0.25">
      <c r="B620" s="37"/>
      <c r="C620" s="37"/>
      <c r="D620" s="37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 spans="2:26" ht="15.75" customHeight="1" x14ac:dyDescent="0.25">
      <c r="B621" s="37"/>
      <c r="C621" s="37"/>
      <c r="D621" s="37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 spans="2:26" ht="15.75" customHeight="1" x14ac:dyDescent="0.25">
      <c r="B622" s="37"/>
      <c r="C622" s="37"/>
      <c r="D622" s="37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 spans="2:26" ht="15.75" customHeight="1" x14ac:dyDescent="0.25">
      <c r="B623" s="37"/>
      <c r="C623" s="37"/>
      <c r="D623" s="37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 spans="2:26" ht="15.75" customHeight="1" x14ac:dyDescent="0.25">
      <c r="B624" s="37"/>
      <c r="C624" s="37"/>
      <c r="D624" s="37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 spans="2:26" ht="15.75" customHeight="1" x14ac:dyDescent="0.25">
      <c r="B625" s="37"/>
      <c r="C625" s="37"/>
      <c r="D625" s="37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 spans="2:26" ht="15.75" customHeight="1" x14ac:dyDescent="0.25">
      <c r="B626" s="37"/>
      <c r="C626" s="37"/>
      <c r="D626" s="37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 spans="2:26" ht="15.75" customHeight="1" x14ac:dyDescent="0.25">
      <c r="B627" s="37"/>
      <c r="C627" s="37"/>
      <c r="D627" s="37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 spans="2:26" ht="15.75" customHeight="1" x14ac:dyDescent="0.25">
      <c r="B628" s="37"/>
      <c r="C628" s="37"/>
      <c r="D628" s="37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 spans="2:26" ht="15.75" customHeight="1" x14ac:dyDescent="0.25">
      <c r="B629" s="37"/>
      <c r="C629" s="37"/>
      <c r="D629" s="37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 spans="2:26" ht="15.75" customHeight="1" x14ac:dyDescent="0.25">
      <c r="B630" s="37"/>
      <c r="C630" s="37"/>
      <c r="D630" s="37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 spans="2:26" ht="15.75" customHeight="1" x14ac:dyDescent="0.25">
      <c r="B631" s="37"/>
      <c r="C631" s="37"/>
      <c r="D631" s="37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 spans="2:26" ht="15.75" customHeight="1" x14ac:dyDescent="0.25">
      <c r="B632" s="37"/>
      <c r="C632" s="37"/>
      <c r="D632" s="37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 spans="2:26" ht="15.75" customHeight="1" x14ac:dyDescent="0.25">
      <c r="B633" s="37"/>
      <c r="C633" s="37"/>
      <c r="D633" s="37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 spans="2:26" ht="15.75" customHeight="1" x14ac:dyDescent="0.25">
      <c r="B634" s="37"/>
      <c r="C634" s="37"/>
      <c r="D634" s="37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 spans="2:26" ht="15.75" customHeight="1" x14ac:dyDescent="0.25">
      <c r="B635" s="37"/>
      <c r="C635" s="37"/>
      <c r="D635" s="37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 spans="2:26" ht="15.75" customHeight="1" x14ac:dyDescent="0.25">
      <c r="B636" s="37"/>
      <c r="C636" s="37"/>
      <c r="D636" s="37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 spans="2:26" ht="15.75" customHeight="1" x14ac:dyDescent="0.25">
      <c r="B637" s="37"/>
      <c r="C637" s="37"/>
      <c r="D637" s="37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 spans="2:26" ht="15.75" customHeight="1" x14ac:dyDescent="0.25">
      <c r="B638" s="37"/>
      <c r="C638" s="37"/>
      <c r="D638" s="37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 spans="2:26" ht="15.75" customHeight="1" x14ac:dyDescent="0.25">
      <c r="B639" s="37"/>
      <c r="C639" s="37"/>
      <c r="D639" s="37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 spans="2:26" ht="15.75" customHeight="1" x14ac:dyDescent="0.25">
      <c r="B640" s="37"/>
      <c r="C640" s="37"/>
      <c r="D640" s="37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 spans="2:26" ht="15.75" customHeight="1" x14ac:dyDescent="0.25">
      <c r="B641" s="37"/>
      <c r="C641" s="37"/>
      <c r="D641" s="37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 spans="2:26" ht="15.75" customHeight="1" x14ac:dyDescent="0.25">
      <c r="B642" s="37"/>
      <c r="C642" s="37"/>
      <c r="D642" s="37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 spans="2:26" ht="15.75" customHeight="1" x14ac:dyDescent="0.25">
      <c r="B643" s="37"/>
      <c r="C643" s="37"/>
      <c r="D643" s="37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 spans="2:26" ht="15.75" customHeight="1" x14ac:dyDescent="0.25">
      <c r="B644" s="37"/>
      <c r="C644" s="37"/>
      <c r="D644" s="37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 spans="2:26" ht="15.75" customHeight="1" x14ac:dyDescent="0.25">
      <c r="B645" s="37"/>
      <c r="C645" s="37"/>
      <c r="D645" s="37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 spans="2:26" ht="15.75" customHeight="1" x14ac:dyDescent="0.25">
      <c r="B646" s="37"/>
      <c r="C646" s="37"/>
      <c r="D646" s="37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 spans="2:26" ht="15.75" customHeight="1" x14ac:dyDescent="0.25">
      <c r="B647" s="37"/>
      <c r="C647" s="37"/>
      <c r="D647" s="37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 spans="2:26" ht="15.75" customHeight="1" x14ac:dyDescent="0.25">
      <c r="B648" s="37"/>
      <c r="C648" s="37"/>
      <c r="D648" s="37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 spans="2:26" ht="15.75" customHeight="1" x14ac:dyDescent="0.25">
      <c r="B649" s="37"/>
      <c r="C649" s="37"/>
      <c r="D649" s="37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 spans="2:26" ht="15.75" customHeight="1" x14ac:dyDescent="0.25">
      <c r="B650" s="37"/>
      <c r="C650" s="37"/>
      <c r="D650" s="37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 spans="2:26" ht="15.75" customHeight="1" x14ac:dyDescent="0.25">
      <c r="B651" s="37"/>
      <c r="C651" s="37"/>
      <c r="D651" s="37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 spans="2:26" ht="15.75" customHeight="1" x14ac:dyDescent="0.25">
      <c r="B652" s="37"/>
      <c r="C652" s="37"/>
      <c r="D652" s="37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 spans="2:26" ht="15.75" customHeight="1" x14ac:dyDescent="0.25">
      <c r="B653" s="37"/>
      <c r="C653" s="37"/>
      <c r="D653" s="37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 spans="2:26" ht="15.75" customHeight="1" x14ac:dyDescent="0.25">
      <c r="B654" s="37"/>
      <c r="C654" s="37"/>
      <c r="D654" s="37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 spans="2:26" ht="15.75" customHeight="1" x14ac:dyDescent="0.25">
      <c r="B655" s="37"/>
      <c r="C655" s="37"/>
      <c r="D655" s="37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 spans="2:26" ht="15.75" customHeight="1" x14ac:dyDescent="0.25">
      <c r="B656" s="37"/>
      <c r="C656" s="37"/>
      <c r="D656" s="37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 spans="2:26" ht="15.75" customHeight="1" x14ac:dyDescent="0.25">
      <c r="B657" s="37"/>
      <c r="C657" s="37"/>
      <c r="D657" s="37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 spans="2:26" ht="15.75" customHeight="1" x14ac:dyDescent="0.25">
      <c r="B658" s="37"/>
      <c r="C658" s="37"/>
      <c r="D658" s="37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 spans="2:26" ht="15.75" customHeight="1" x14ac:dyDescent="0.25">
      <c r="B659" s="37"/>
      <c r="C659" s="37"/>
      <c r="D659" s="37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 spans="2:26" ht="15.75" customHeight="1" x14ac:dyDescent="0.25">
      <c r="B660" s="37"/>
      <c r="C660" s="37"/>
      <c r="D660" s="37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 spans="2:26" ht="15.75" customHeight="1" x14ac:dyDescent="0.25">
      <c r="B661" s="37"/>
      <c r="C661" s="37"/>
      <c r="D661" s="37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 spans="2:26" ht="15.75" customHeight="1" x14ac:dyDescent="0.25">
      <c r="B662" s="37"/>
      <c r="C662" s="37"/>
      <c r="D662" s="37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 spans="2:26" ht="15.75" customHeight="1" x14ac:dyDescent="0.25">
      <c r="B663" s="37"/>
      <c r="C663" s="37"/>
      <c r="D663" s="37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 spans="2:26" ht="15.75" customHeight="1" x14ac:dyDescent="0.25">
      <c r="B664" s="37"/>
      <c r="C664" s="37"/>
      <c r="D664" s="37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 spans="2:26" ht="15.75" customHeight="1" x14ac:dyDescent="0.25">
      <c r="B665" s="37"/>
      <c r="C665" s="37"/>
      <c r="D665" s="37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 spans="2:26" ht="15.75" customHeight="1" x14ac:dyDescent="0.25">
      <c r="B666" s="37"/>
      <c r="C666" s="37"/>
      <c r="D666" s="37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 spans="2:26" ht="15.75" customHeight="1" x14ac:dyDescent="0.25">
      <c r="B667" s="37"/>
      <c r="C667" s="37"/>
      <c r="D667" s="37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 spans="2:26" ht="15.75" customHeight="1" x14ac:dyDescent="0.25">
      <c r="B668" s="37"/>
      <c r="C668" s="37"/>
      <c r="D668" s="37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 spans="2:26" ht="15.75" customHeight="1" x14ac:dyDescent="0.25">
      <c r="B669" s="37"/>
      <c r="C669" s="37"/>
      <c r="D669" s="37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 spans="2:26" ht="15.75" customHeight="1" x14ac:dyDescent="0.25">
      <c r="B670" s="37"/>
      <c r="C670" s="37"/>
      <c r="D670" s="37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 spans="2:26" ht="15.75" customHeight="1" x14ac:dyDescent="0.25">
      <c r="B671" s="37"/>
      <c r="C671" s="37"/>
      <c r="D671" s="37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 spans="2:26" ht="15.75" customHeight="1" x14ac:dyDescent="0.25">
      <c r="B672" s="37"/>
      <c r="C672" s="37"/>
      <c r="D672" s="37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 spans="2:26" ht="15.75" customHeight="1" x14ac:dyDescent="0.25">
      <c r="B673" s="37"/>
      <c r="C673" s="37"/>
      <c r="D673" s="37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 spans="2:26" ht="15.75" customHeight="1" x14ac:dyDescent="0.25">
      <c r="B674" s="37"/>
      <c r="C674" s="37"/>
      <c r="D674" s="37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 spans="2:26" ht="15.75" customHeight="1" x14ac:dyDescent="0.25">
      <c r="B675" s="37"/>
      <c r="C675" s="37"/>
      <c r="D675" s="37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 spans="2:26" ht="15.75" customHeight="1" x14ac:dyDescent="0.25">
      <c r="B676" s="37"/>
      <c r="C676" s="37"/>
      <c r="D676" s="37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 spans="2:26" ht="15.75" customHeight="1" x14ac:dyDescent="0.25">
      <c r="B677" s="37"/>
      <c r="C677" s="37"/>
      <c r="D677" s="37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 spans="2:26" ht="15.75" customHeight="1" x14ac:dyDescent="0.25">
      <c r="B678" s="37"/>
      <c r="C678" s="37"/>
      <c r="D678" s="37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 spans="2:26" ht="15.75" customHeight="1" x14ac:dyDescent="0.25">
      <c r="B679" s="37"/>
      <c r="C679" s="37"/>
      <c r="D679" s="37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 spans="2:26" ht="15.75" customHeight="1" x14ac:dyDescent="0.25">
      <c r="B680" s="37"/>
      <c r="C680" s="37"/>
      <c r="D680" s="37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 spans="2:26" ht="15.75" customHeight="1" x14ac:dyDescent="0.25">
      <c r="B681" s="37"/>
      <c r="C681" s="37"/>
      <c r="D681" s="37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 spans="2:26" ht="15.75" customHeight="1" x14ac:dyDescent="0.25">
      <c r="B682" s="37"/>
      <c r="C682" s="37"/>
      <c r="D682" s="37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 spans="2:26" ht="15.75" customHeight="1" x14ac:dyDescent="0.25">
      <c r="B683" s="37"/>
      <c r="C683" s="37"/>
      <c r="D683" s="37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 spans="2:26" ht="15.75" customHeight="1" x14ac:dyDescent="0.25">
      <c r="B684" s="37"/>
      <c r="C684" s="37"/>
      <c r="D684" s="37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 spans="2:26" ht="15.75" customHeight="1" x14ac:dyDescent="0.25">
      <c r="B685" s="37"/>
      <c r="C685" s="37"/>
      <c r="D685" s="37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 spans="2:26" ht="15.75" customHeight="1" x14ac:dyDescent="0.25">
      <c r="B686" s="37"/>
      <c r="C686" s="37"/>
      <c r="D686" s="37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 spans="2:26" ht="15.75" customHeight="1" x14ac:dyDescent="0.25">
      <c r="B687" s="37"/>
      <c r="C687" s="37"/>
      <c r="D687" s="37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 spans="2:26" ht="15.75" customHeight="1" x14ac:dyDescent="0.25">
      <c r="B688" s="37"/>
      <c r="C688" s="37"/>
      <c r="D688" s="37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 spans="2:26" ht="15.75" customHeight="1" x14ac:dyDescent="0.25">
      <c r="B689" s="37"/>
      <c r="C689" s="37"/>
      <c r="D689" s="37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 spans="2:26" ht="15.75" customHeight="1" x14ac:dyDescent="0.25">
      <c r="B690" s="37"/>
      <c r="C690" s="37"/>
      <c r="D690" s="37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 spans="2:26" ht="15.75" customHeight="1" x14ac:dyDescent="0.25">
      <c r="B691" s="37"/>
      <c r="C691" s="37"/>
      <c r="D691" s="37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 spans="2:26" ht="15.75" customHeight="1" x14ac:dyDescent="0.25">
      <c r="B692" s="37"/>
      <c r="C692" s="37"/>
      <c r="D692" s="37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 spans="2:26" ht="15.75" customHeight="1" x14ac:dyDescent="0.25">
      <c r="B693" s="37"/>
      <c r="C693" s="37"/>
      <c r="D693" s="37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 spans="2:26" ht="15.75" customHeight="1" x14ac:dyDescent="0.25">
      <c r="B694" s="37"/>
      <c r="C694" s="37"/>
      <c r="D694" s="37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 spans="2:26" ht="15.75" customHeight="1" x14ac:dyDescent="0.25">
      <c r="B695" s="37"/>
      <c r="C695" s="37"/>
      <c r="D695" s="37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 spans="2:26" ht="15.75" customHeight="1" x14ac:dyDescent="0.25">
      <c r="B696" s="37"/>
      <c r="C696" s="37"/>
      <c r="D696" s="37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 spans="2:26" ht="15.75" customHeight="1" x14ac:dyDescent="0.25">
      <c r="B697" s="37"/>
      <c r="C697" s="37"/>
      <c r="D697" s="37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 spans="2:26" ht="15.75" customHeight="1" x14ac:dyDescent="0.25">
      <c r="B698" s="37"/>
      <c r="C698" s="37"/>
      <c r="D698" s="37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 spans="2:26" ht="15.75" customHeight="1" x14ac:dyDescent="0.25">
      <c r="B699" s="37"/>
      <c r="C699" s="37"/>
      <c r="D699" s="37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 spans="2:26" ht="15.75" customHeight="1" x14ac:dyDescent="0.25">
      <c r="B700" s="37"/>
      <c r="C700" s="37"/>
      <c r="D700" s="37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 spans="2:26" ht="15.75" customHeight="1" x14ac:dyDescent="0.25">
      <c r="B701" s="37"/>
      <c r="C701" s="37"/>
      <c r="D701" s="37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 spans="2:26" ht="15.75" customHeight="1" x14ac:dyDescent="0.25">
      <c r="B702" s="37"/>
      <c r="C702" s="37"/>
      <c r="D702" s="37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 spans="2:26" ht="15.75" customHeight="1" x14ac:dyDescent="0.25">
      <c r="B703" s="37"/>
      <c r="C703" s="37"/>
      <c r="D703" s="37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 spans="2:26" ht="15.75" customHeight="1" x14ac:dyDescent="0.25">
      <c r="B704" s="37"/>
      <c r="C704" s="37"/>
      <c r="D704" s="37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 spans="2:26" ht="15.75" customHeight="1" x14ac:dyDescent="0.25">
      <c r="B705" s="37"/>
      <c r="C705" s="37"/>
      <c r="D705" s="37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 spans="2:26" ht="15.75" customHeight="1" x14ac:dyDescent="0.25">
      <c r="B706" s="37"/>
      <c r="C706" s="37"/>
      <c r="D706" s="37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 spans="2:26" ht="15.75" customHeight="1" x14ac:dyDescent="0.25">
      <c r="B707" s="37"/>
      <c r="C707" s="37"/>
      <c r="D707" s="37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 spans="2:26" ht="15.75" customHeight="1" x14ac:dyDescent="0.25">
      <c r="B708" s="37"/>
      <c r="C708" s="37"/>
      <c r="D708" s="37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 spans="2:26" ht="15.75" customHeight="1" x14ac:dyDescent="0.25">
      <c r="B709" s="37"/>
      <c r="C709" s="37"/>
      <c r="D709" s="37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 spans="2:26" ht="15.75" customHeight="1" x14ac:dyDescent="0.25">
      <c r="B710" s="37"/>
      <c r="C710" s="37"/>
      <c r="D710" s="37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 spans="2:26" ht="15.75" customHeight="1" x14ac:dyDescent="0.25">
      <c r="B711" s="37"/>
      <c r="C711" s="37"/>
      <c r="D711" s="37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 spans="2:26" ht="15.75" customHeight="1" x14ac:dyDescent="0.25">
      <c r="B712" s="37"/>
      <c r="C712" s="37"/>
      <c r="D712" s="37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 spans="2:26" ht="15.75" customHeight="1" x14ac:dyDescent="0.25">
      <c r="B713" s="37"/>
      <c r="C713" s="37"/>
      <c r="D713" s="37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 spans="2:26" ht="15.75" customHeight="1" x14ac:dyDescent="0.25">
      <c r="B714" s="37"/>
      <c r="C714" s="37"/>
      <c r="D714" s="37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 spans="2:26" ht="15.75" customHeight="1" x14ac:dyDescent="0.25">
      <c r="B715" s="37"/>
      <c r="C715" s="37"/>
      <c r="D715" s="37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 spans="2:26" ht="15.75" customHeight="1" x14ac:dyDescent="0.25">
      <c r="B716" s="37"/>
      <c r="C716" s="37"/>
      <c r="D716" s="37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 spans="2:26" ht="15.75" customHeight="1" x14ac:dyDescent="0.25">
      <c r="B717" s="37"/>
      <c r="C717" s="37"/>
      <c r="D717" s="37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 spans="2:26" ht="15.75" customHeight="1" x14ac:dyDescent="0.25">
      <c r="B718" s="37"/>
      <c r="C718" s="37"/>
      <c r="D718" s="37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 spans="2:26" ht="15.75" customHeight="1" x14ac:dyDescent="0.25">
      <c r="B719" s="37"/>
      <c r="C719" s="37"/>
      <c r="D719" s="37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 spans="2:26" ht="15.75" customHeight="1" x14ac:dyDescent="0.25">
      <c r="B720" s="37"/>
      <c r="C720" s="37"/>
      <c r="D720" s="37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 spans="2:26" ht="15.75" customHeight="1" x14ac:dyDescent="0.25">
      <c r="B721" s="37"/>
      <c r="C721" s="37"/>
      <c r="D721" s="37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 spans="2:26" ht="15.75" customHeight="1" x14ac:dyDescent="0.25">
      <c r="B722" s="37"/>
      <c r="C722" s="37"/>
      <c r="D722" s="37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 spans="2:26" ht="15.75" customHeight="1" x14ac:dyDescent="0.25">
      <c r="B723" s="37"/>
      <c r="C723" s="37"/>
      <c r="D723" s="37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 spans="2:26" ht="15.75" customHeight="1" x14ac:dyDescent="0.25">
      <c r="B724" s="37"/>
      <c r="C724" s="37"/>
      <c r="D724" s="37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 spans="2:26" ht="15.75" customHeight="1" x14ac:dyDescent="0.25">
      <c r="B725" s="37"/>
      <c r="C725" s="37"/>
      <c r="D725" s="37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 spans="2:26" ht="15.75" customHeight="1" x14ac:dyDescent="0.25">
      <c r="B726" s="37"/>
      <c r="C726" s="37"/>
      <c r="D726" s="37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 spans="2:26" ht="15.75" customHeight="1" x14ac:dyDescent="0.25">
      <c r="B727" s="37"/>
      <c r="C727" s="37"/>
      <c r="D727" s="37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 spans="2:26" ht="15.75" customHeight="1" x14ac:dyDescent="0.25">
      <c r="B728" s="37"/>
      <c r="C728" s="37"/>
      <c r="D728" s="37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 spans="2:26" ht="15.75" customHeight="1" x14ac:dyDescent="0.25">
      <c r="B729" s="37"/>
      <c r="C729" s="37"/>
      <c r="D729" s="37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 spans="2:26" ht="15.75" customHeight="1" x14ac:dyDescent="0.25">
      <c r="B730" s="37"/>
      <c r="C730" s="37"/>
      <c r="D730" s="37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 spans="2:26" ht="15.75" customHeight="1" x14ac:dyDescent="0.25">
      <c r="B731" s="37"/>
      <c r="C731" s="37"/>
      <c r="D731" s="37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 spans="2:26" ht="15.75" customHeight="1" x14ac:dyDescent="0.25">
      <c r="B732" s="37"/>
      <c r="C732" s="37"/>
      <c r="D732" s="37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 spans="2:26" ht="15.75" customHeight="1" x14ac:dyDescent="0.25">
      <c r="B733" s="37"/>
      <c r="C733" s="37"/>
      <c r="D733" s="37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 spans="2:26" ht="15.75" customHeight="1" x14ac:dyDescent="0.25">
      <c r="B734" s="37"/>
      <c r="C734" s="37"/>
      <c r="D734" s="37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 spans="2:26" ht="15.75" customHeight="1" x14ac:dyDescent="0.25">
      <c r="B735" s="37"/>
      <c r="C735" s="37"/>
      <c r="D735" s="37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 spans="2:26" ht="15.75" customHeight="1" x14ac:dyDescent="0.25">
      <c r="B736" s="37"/>
      <c r="C736" s="37"/>
      <c r="D736" s="37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 spans="2:26" ht="15.75" customHeight="1" x14ac:dyDescent="0.25">
      <c r="B737" s="37"/>
      <c r="C737" s="37"/>
      <c r="D737" s="37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 spans="2:26" ht="15.75" customHeight="1" x14ac:dyDescent="0.25">
      <c r="B738" s="37"/>
      <c r="C738" s="37"/>
      <c r="D738" s="37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 spans="2:26" ht="15.75" customHeight="1" x14ac:dyDescent="0.25">
      <c r="B739" s="37"/>
      <c r="C739" s="37"/>
      <c r="D739" s="37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 spans="2:26" ht="15.75" customHeight="1" x14ac:dyDescent="0.25">
      <c r="B740" s="37"/>
      <c r="C740" s="37"/>
      <c r="D740" s="37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 spans="2:26" ht="15.75" customHeight="1" x14ac:dyDescent="0.25">
      <c r="B741" s="37"/>
      <c r="C741" s="37"/>
      <c r="D741" s="37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 spans="2:26" ht="15.75" customHeight="1" x14ac:dyDescent="0.25">
      <c r="B742" s="37"/>
      <c r="C742" s="37"/>
      <c r="D742" s="37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 spans="2:26" ht="15.75" customHeight="1" x14ac:dyDescent="0.25">
      <c r="B743" s="37"/>
      <c r="C743" s="37"/>
      <c r="D743" s="37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 spans="2:26" ht="15.75" customHeight="1" x14ac:dyDescent="0.25">
      <c r="B744" s="37"/>
      <c r="C744" s="37"/>
      <c r="D744" s="37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 spans="2:26" ht="15.75" customHeight="1" x14ac:dyDescent="0.25">
      <c r="B745" s="37"/>
      <c r="C745" s="37"/>
      <c r="D745" s="37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 spans="2:26" ht="15.75" customHeight="1" x14ac:dyDescent="0.25">
      <c r="B746" s="37"/>
      <c r="C746" s="37"/>
      <c r="D746" s="37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 spans="2:26" ht="15.75" customHeight="1" x14ac:dyDescent="0.25">
      <c r="B747" s="37"/>
      <c r="C747" s="37"/>
      <c r="D747" s="37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 spans="2:26" ht="15.75" customHeight="1" x14ac:dyDescent="0.25">
      <c r="B748" s="37"/>
      <c r="C748" s="37"/>
      <c r="D748" s="37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 spans="2:26" ht="15.75" customHeight="1" x14ac:dyDescent="0.25">
      <c r="B749" s="37"/>
      <c r="C749" s="37"/>
      <c r="D749" s="37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 spans="2:26" ht="15.75" customHeight="1" x14ac:dyDescent="0.25">
      <c r="B750" s="37"/>
      <c r="C750" s="37"/>
      <c r="D750" s="37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 spans="2:26" ht="15.75" customHeight="1" x14ac:dyDescent="0.25">
      <c r="B751" s="37"/>
      <c r="C751" s="37"/>
      <c r="D751" s="37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 spans="2:26" ht="15.75" customHeight="1" x14ac:dyDescent="0.25">
      <c r="B752" s="37"/>
      <c r="C752" s="37"/>
      <c r="D752" s="37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 spans="2:26" ht="15.75" customHeight="1" x14ac:dyDescent="0.25">
      <c r="B753" s="37"/>
      <c r="C753" s="37"/>
      <c r="D753" s="37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 spans="2:26" ht="15.75" customHeight="1" x14ac:dyDescent="0.25">
      <c r="B754" s="37"/>
      <c r="C754" s="37"/>
      <c r="D754" s="37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 spans="2:26" ht="15.75" customHeight="1" x14ac:dyDescent="0.25">
      <c r="B755" s="37"/>
      <c r="C755" s="37"/>
      <c r="D755" s="37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 spans="2:26" ht="15.75" customHeight="1" x14ac:dyDescent="0.25">
      <c r="B756" s="37"/>
      <c r="C756" s="37"/>
      <c r="D756" s="37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 spans="2:26" ht="15.75" customHeight="1" x14ac:dyDescent="0.25">
      <c r="B757" s="37"/>
      <c r="C757" s="37"/>
      <c r="D757" s="37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 spans="2:26" ht="15.75" customHeight="1" x14ac:dyDescent="0.25">
      <c r="B758" s="37"/>
      <c r="C758" s="37"/>
      <c r="D758" s="37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 spans="2:26" ht="15.75" customHeight="1" x14ac:dyDescent="0.25">
      <c r="B759" s="37"/>
      <c r="C759" s="37"/>
      <c r="D759" s="37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 spans="2:26" ht="15.75" customHeight="1" x14ac:dyDescent="0.25">
      <c r="B760" s="37"/>
      <c r="C760" s="37"/>
      <c r="D760" s="37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 spans="2:26" ht="15.75" customHeight="1" x14ac:dyDescent="0.25">
      <c r="B761" s="37"/>
      <c r="C761" s="37"/>
      <c r="D761" s="37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 spans="2:26" ht="15.75" customHeight="1" x14ac:dyDescent="0.25">
      <c r="B762" s="37"/>
      <c r="C762" s="37"/>
      <c r="D762" s="37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 spans="2:26" ht="15.75" customHeight="1" x14ac:dyDescent="0.25">
      <c r="B763" s="37"/>
      <c r="C763" s="37"/>
      <c r="D763" s="37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 spans="2:26" ht="15.75" customHeight="1" x14ac:dyDescent="0.25">
      <c r="B764" s="37"/>
      <c r="C764" s="37"/>
      <c r="D764" s="37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 spans="2:26" ht="15.75" customHeight="1" x14ac:dyDescent="0.25">
      <c r="B765" s="37"/>
      <c r="C765" s="37"/>
      <c r="D765" s="37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 spans="2:26" ht="15.75" customHeight="1" x14ac:dyDescent="0.25">
      <c r="B766" s="37"/>
      <c r="C766" s="37"/>
      <c r="D766" s="37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 spans="2:26" ht="15.75" customHeight="1" x14ac:dyDescent="0.25">
      <c r="B767" s="37"/>
      <c r="C767" s="37"/>
      <c r="D767" s="37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 spans="2:26" ht="15.75" customHeight="1" x14ac:dyDescent="0.25">
      <c r="B768" s="37"/>
      <c r="C768" s="37"/>
      <c r="D768" s="37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 spans="2:26" ht="15.75" customHeight="1" x14ac:dyDescent="0.25">
      <c r="B769" s="37"/>
      <c r="C769" s="37"/>
      <c r="D769" s="37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 spans="2:26" ht="15.75" customHeight="1" x14ac:dyDescent="0.25">
      <c r="B770" s="37"/>
      <c r="C770" s="37"/>
      <c r="D770" s="37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 spans="2:26" ht="15.75" customHeight="1" x14ac:dyDescent="0.25">
      <c r="B771" s="37"/>
      <c r="C771" s="37"/>
      <c r="D771" s="37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 spans="2:26" ht="15.75" customHeight="1" x14ac:dyDescent="0.25">
      <c r="B772" s="37"/>
      <c r="C772" s="37"/>
      <c r="D772" s="37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 spans="2:26" ht="15.75" customHeight="1" x14ac:dyDescent="0.25">
      <c r="B773" s="37"/>
      <c r="C773" s="37"/>
      <c r="D773" s="37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 spans="2:26" ht="15.75" customHeight="1" x14ac:dyDescent="0.25">
      <c r="B774" s="37"/>
      <c r="C774" s="37"/>
      <c r="D774" s="37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 spans="2:26" ht="15.75" customHeight="1" x14ac:dyDescent="0.25">
      <c r="B775" s="37"/>
      <c r="C775" s="37"/>
      <c r="D775" s="37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 spans="2:26" ht="15.75" customHeight="1" x14ac:dyDescent="0.25">
      <c r="B776" s="37"/>
      <c r="C776" s="37"/>
      <c r="D776" s="37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 spans="2:26" ht="15.75" customHeight="1" x14ac:dyDescent="0.25">
      <c r="B777" s="37"/>
      <c r="C777" s="37"/>
      <c r="D777" s="37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 spans="2:26" ht="15.75" customHeight="1" x14ac:dyDescent="0.25">
      <c r="B778" s="37"/>
      <c r="C778" s="37"/>
      <c r="D778" s="37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 spans="2:26" ht="15.75" customHeight="1" x14ac:dyDescent="0.25">
      <c r="B779" s="37"/>
      <c r="C779" s="37"/>
      <c r="D779" s="37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 spans="2:26" ht="15.75" customHeight="1" x14ac:dyDescent="0.25">
      <c r="B780" s="37"/>
      <c r="C780" s="37"/>
      <c r="D780" s="37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 spans="2:26" ht="15.75" customHeight="1" x14ac:dyDescent="0.25">
      <c r="B781" s="37"/>
      <c r="C781" s="37"/>
      <c r="D781" s="37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 spans="2:26" ht="15.75" customHeight="1" x14ac:dyDescent="0.25">
      <c r="B782" s="37"/>
      <c r="C782" s="37"/>
      <c r="D782" s="37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 spans="2:26" ht="15.75" customHeight="1" x14ac:dyDescent="0.25">
      <c r="B783" s="37"/>
      <c r="C783" s="37"/>
      <c r="D783" s="37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 spans="2:26" ht="15.75" customHeight="1" x14ac:dyDescent="0.25">
      <c r="B784" s="37"/>
      <c r="C784" s="37"/>
      <c r="D784" s="37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 spans="2:26" ht="15.75" customHeight="1" x14ac:dyDescent="0.25">
      <c r="B785" s="37"/>
      <c r="C785" s="37"/>
      <c r="D785" s="37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 spans="2:26" ht="15.75" customHeight="1" x14ac:dyDescent="0.25">
      <c r="B786" s="37"/>
      <c r="C786" s="37"/>
      <c r="D786" s="37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 spans="2:26" ht="15.75" customHeight="1" x14ac:dyDescent="0.25">
      <c r="B787" s="37"/>
      <c r="C787" s="37"/>
      <c r="D787" s="37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 spans="2:26" ht="15.75" customHeight="1" x14ac:dyDescent="0.25">
      <c r="B788" s="37"/>
      <c r="C788" s="37"/>
      <c r="D788" s="37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 spans="2:26" ht="15.75" customHeight="1" x14ac:dyDescent="0.25">
      <c r="B789" s="37"/>
      <c r="C789" s="37"/>
      <c r="D789" s="37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 spans="2:26" ht="15.75" customHeight="1" x14ac:dyDescent="0.25">
      <c r="B790" s="37"/>
      <c r="C790" s="37"/>
      <c r="D790" s="37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 spans="2:26" ht="15.75" customHeight="1" x14ac:dyDescent="0.25">
      <c r="B791" s="37"/>
      <c r="C791" s="37"/>
      <c r="D791" s="37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 spans="2:26" ht="15.75" customHeight="1" x14ac:dyDescent="0.25">
      <c r="B792" s="37"/>
      <c r="C792" s="37"/>
      <c r="D792" s="37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 spans="2:26" ht="15.75" customHeight="1" x14ac:dyDescent="0.25">
      <c r="B793" s="37"/>
      <c r="C793" s="37"/>
      <c r="D793" s="37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 spans="2:26" ht="15.75" customHeight="1" x14ac:dyDescent="0.25">
      <c r="B794" s="37"/>
      <c r="C794" s="37"/>
      <c r="D794" s="37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 spans="2:26" ht="15.75" customHeight="1" x14ac:dyDescent="0.25">
      <c r="B795" s="37"/>
      <c r="C795" s="37"/>
      <c r="D795" s="37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 spans="2:26" ht="15.75" customHeight="1" x14ac:dyDescent="0.25">
      <c r="B796" s="37"/>
      <c r="C796" s="37"/>
      <c r="D796" s="37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 spans="2:26" ht="15.75" customHeight="1" x14ac:dyDescent="0.25">
      <c r="B797" s="37"/>
      <c r="C797" s="37"/>
      <c r="D797" s="37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 spans="2:26" ht="15.75" customHeight="1" x14ac:dyDescent="0.25">
      <c r="B798" s="37"/>
      <c r="C798" s="37"/>
      <c r="D798" s="37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 spans="2:26" ht="15.75" customHeight="1" x14ac:dyDescent="0.25">
      <c r="B799" s="37"/>
      <c r="C799" s="37"/>
      <c r="D799" s="37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 spans="2:26" ht="15.75" customHeight="1" x14ac:dyDescent="0.25">
      <c r="B800" s="37"/>
      <c r="C800" s="37"/>
      <c r="D800" s="37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 spans="2:26" ht="15.75" customHeight="1" x14ac:dyDescent="0.25">
      <c r="B801" s="37"/>
      <c r="C801" s="37"/>
      <c r="D801" s="37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 spans="2:26" ht="15.75" customHeight="1" x14ac:dyDescent="0.25">
      <c r="B802" s="37"/>
      <c r="C802" s="37"/>
      <c r="D802" s="37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 spans="2:26" ht="15.75" customHeight="1" x14ac:dyDescent="0.25">
      <c r="B803" s="37"/>
      <c r="C803" s="37"/>
      <c r="D803" s="37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 spans="2:26" ht="15.75" customHeight="1" x14ac:dyDescent="0.25">
      <c r="B804" s="37"/>
      <c r="C804" s="37"/>
      <c r="D804" s="37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 spans="2:26" ht="15.75" customHeight="1" x14ac:dyDescent="0.25">
      <c r="B805" s="37"/>
      <c r="C805" s="37"/>
      <c r="D805" s="37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 spans="2:26" ht="15.75" customHeight="1" x14ac:dyDescent="0.25">
      <c r="B806" s="37"/>
      <c r="C806" s="37"/>
      <c r="D806" s="37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 spans="2:26" ht="15.75" customHeight="1" x14ac:dyDescent="0.25">
      <c r="B807" s="37"/>
      <c r="C807" s="37"/>
      <c r="D807" s="37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 spans="2:26" ht="15.75" customHeight="1" x14ac:dyDescent="0.25">
      <c r="B808" s="37"/>
      <c r="C808" s="37"/>
      <c r="D808" s="37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 spans="2:26" ht="15.75" customHeight="1" x14ac:dyDescent="0.25">
      <c r="B809" s="37"/>
      <c r="C809" s="37"/>
      <c r="D809" s="37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 spans="2:26" ht="15.75" customHeight="1" x14ac:dyDescent="0.25">
      <c r="B810" s="37"/>
      <c r="C810" s="37"/>
      <c r="D810" s="37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 spans="2:26" ht="15.75" customHeight="1" x14ac:dyDescent="0.25">
      <c r="B811" s="37"/>
      <c r="C811" s="37"/>
      <c r="D811" s="37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 spans="2:26" ht="15.75" customHeight="1" x14ac:dyDescent="0.25">
      <c r="B812" s="37"/>
      <c r="C812" s="37"/>
      <c r="D812" s="37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 spans="2:26" ht="15.75" customHeight="1" x14ac:dyDescent="0.25">
      <c r="B813" s="37"/>
      <c r="C813" s="37"/>
      <c r="D813" s="37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 spans="2:26" ht="15.75" customHeight="1" x14ac:dyDescent="0.25">
      <c r="B814" s="37"/>
      <c r="C814" s="37"/>
      <c r="D814" s="37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 spans="2:26" ht="15.75" customHeight="1" x14ac:dyDescent="0.25">
      <c r="B815" s="37"/>
      <c r="C815" s="37"/>
      <c r="D815" s="37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 spans="2:26" ht="15.75" customHeight="1" x14ac:dyDescent="0.25">
      <c r="B816" s="37"/>
      <c r="C816" s="37"/>
      <c r="D816" s="37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 spans="2:26" ht="15.75" customHeight="1" x14ac:dyDescent="0.25">
      <c r="B817" s="37"/>
      <c r="C817" s="37"/>
      <c r="D817" s="37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 spans="2:26" ht="15.75" customHeight="1" x14ac:dyDescent="0.25">
      <c r="B818" s="37"/>
      <c r="C818" s="37"/>
      <c r="D818" s="37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 spans="2:26" ht="15.75" customHeight="1" x14ac:dyDescent="0.25">
      <c r="B819" s="37"/>
      <c r="C819" s="37"/>
      <c r="D819" s="37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 spans="2:26" ht="15.75" customHeight="1" x14ac:dyDescent="0.25">
      <c r="B820" s="37"/>
      <c r="C820" s="37"/>
      <c r="D820" s="37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 spans="2:26" ht="15.75" customHeight="1" x14ac:dyDescent="0.25">
      <c r="B821" s="37"/>
      <c r="C821" s="37"/>
      <c r="D821" s="37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 spans="2:26" ht="15.75" customHeight="1" x14ac:dyDescent="0.25">
      <c r="B822" s="37"/>
      <c r="C822" s="37"/>
      <c r="D822" s="37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 spans="2:26" ht="15.75" customHeight="1" x14ac:dyDescent="0.25">
      <c r="B823" s="37"/>
      <c r="C823" s="37"/>
      <c r="D823" s="37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 spans="2:26" ht="15.75" customHeight="1" x14ac:dyDescent="0.25">
      <c r="B824" s="37"/>
      <c r="C824" s="37"/>
      <c r="D824" s="37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 spans="2:26" ht="15.75" customHeight="1" x14ac:dyDescent="0.25">
      <c r="B825" s="37"/>
      <c r="C825" s="37"/>
      <c r="D825" s="37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 spans="2:26" ht="15.75" customHeight="1" x14ac:dyDescent="0.25">
      <c r="B826" s="37"/>
      <c r="C826" s="37"/>
      <c r="D826" s="37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 spans="2:26" ht="15.75" customHeight="1" x14ac:dyDescent="0.25">
      <c r="B827" s="37"/>
      <c r="C827" s="37"/>
      <c r="D827" s="37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 spans="2:26" ht="15.75" customHeight="1" x14ac:dyDescent="0.25">
      <c r="B828" s="37"/>
      <c r="C828" s="37"/>
      <c r="D828" s="37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 spans="2:26" ht="15.75" customHeight="1" x14ac:dyDescent="0.25">
      <c r="B829" s="37"/>
      <c r="C829" s="37"/>
      <c r="D829" s="37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 spans="2:26" ht="15.75" customHeight="1" x14ac:dyDescent="0.25">
      <c r="B830" s="37"/>
      <c r="C830" s="37"/>
      <c r="D830" s="37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 spans="2:26" ht="15.75" customHeight="1" x14ac:dyDescent="0.25">
      <c r="B831" s="37"/>
      <c r="C831" s="37"/>
      <c r="D831" s="37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 spans="2:26" ht="15.75" customHeight="1" x14ac:dyDescent="0.25">
      <c r="B832" s="37"/>
      <c r="C832" s="37"/>
      <c r="D832" s="37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 spans="2:26" ht="15.75" customHeight="1" x14ac:dyDescent="0.25">
      <c r="B833" s="37"/>
      <c r="C833" s="37"/>
      <c r="D833" s="37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 spans="2:26" ht="15.75" customHeight="1" x14ac:dyDescent="0.25">
      <c r="B834" s="37"/>
      <c r="C834" s="37"/>
      <c r="D834" s="37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 spans="2:26" ht="15.75" customHeight="1" x14ac:dyDescent="0.25">
      <c r="B835" s="37"/>
      <c r="C835" s="37"/>
      <c r="D835" s="37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 spans="2:26" ht="15.75" customHeight="1" x14ac:dyDescent="0.25">
      <c r="B836" s="37"/>
      <c r="C836" s="37"/>
      <c r="D836" s="37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 spans="2:26" ht="15.75" customHeight="1" x14ac:dyDescent="0.25">
      <c r="B837" s="37"/>
      <c r="C837" s="37"/>
      <c r="D837" s="37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 spans="2:26" ht="15.75" customHeight="1" x14ac:dyDescent="0.25">
      <c r="B838" s="37"/>
      <c r="C838" s="37"/>
      <c r="D838" s="37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 spans="2:26" ht="15.75" customHeight="1" x14ac:dyDescent="0.25">
      <c r="B839" s="37"/>
      <c r="C839" s="37"/>
      <c r="D839" s="37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 spans="2:26" ht="15.75" customHeight="1" x14ac:dyDescent="0.25">
      <c r="B840" s="37"/>
      <c r="C840" s="37"/>
      <c r="D840" s="37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 spans="2:26" ht="15.75" customHeight="1" x14ac:dyDescent="0.25">
      <c r="B841" s="37"/>
      <c r="C841" s="37"/>
      <c r="D841" s="37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 spans="2:26" ht="15.75" customHeight="1" x14ac:dyDescent="0.25">
      <c r="B842" s="37"/>
      <c r="C842" s="37"/>
      <c r="D842" s="37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 spans="2:26" ht="15.75" customHeight="1" x14ac:dyDescent="0.25">
      <c r="B843" s="37"/>
      <c r="C843" s="37"/>
      <c r="D843" s="37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 spans="2:26" ht="15.75" customHeight="1" x14ac:dyDescent="0.25">
      <c r="B844" s="37"/>
      <c r="C844" s="37"/>
      <c r="D844" s="37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 spans="2:26" ht="15.75" customHeight="1" x14ac:dyDescent="0.25">
      <c r="B845" s="37"/>
      <c r="C845" s="37"/>
      <c r="D845" s="37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 spans="2:26" ht="15.75" customHeight="1" x14ac:dyDescent="0.25">
      <c r="B846" s="37"/>
      <c r="C846" s="37"/>
      <c r="D846" s="37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 spans="2:26" ht="15.75" customHeight="1" x14ac:dyDescent="0.25">
      <c r="B847" s="37"/>
      <c r="C847" s="37"/>
      <c r="D847" s="37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 spans="2:26" ht="15.75" customHeight="1" x14ac:dyDescent="0.25">
      <c r="B848" s="37"/>
      <c r="C848" s="37"/>
      <c r="D848" s="37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 spans="2:26" ht="15.75" customHeight="1" x14ac:dyDescent="0.25">
      <c r="B849" s="37"/>
      <c r="C849" s="37"/>
      <c r="D849" s="37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 spans="2:26" ht="15.75" customHeight="1" x14ac:dyDescent="0.25">
      <c r="B850" s="37"/>
      <c r="C850" s="37"/>
      <c r="D850" s="37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 spans="2:26" ht="15.75" customHeight="1" x14ac:dyDescent="0.25">
      <c r="B851" s="37"/>
      <c r="C851" s="37"/>
      <c r="D851" s="37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 spans="2:26" ht="15.75" customHeight="1" x14ac:dyDescent="0.25">
      <c r="B852" s="37"/>
      <c r="C852" s="37"/>
      <c r="D852" s="37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 spans="2:26" ht="15.75" customHeight="1" x14ac:dyDescent="0.25">
      <c r="B853" s="37"/>
      <c r="C853" s="37"/>
      <c r="D853" s="37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 spans="2:26" ht="15.75" customHeight="1" x14ac:dyDescent="0.25">
      <c r="B854" s="37"/>
      <c r="C854" s="37"/>
      <c r="D854" s="37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 spans="2:26" ht="15.75" customHeight="1" x14ac:dyDescent="0.25">
      <c r="B855" s="37"/>
      <c r="C855" s="37"/>
      <c r="D855" s="37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 spans="2:26" ht="15.75" customHeight="1" x14ac:dyDescent="0.25">
      <c r="B856" s="37"/>
      <c r="C856" s="37"/>
      <c r="D856" s="37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 spans="2:26" ht="15.75" customHeight="1" x14ac:dyDescent="0.25">
      <c r="B857" s="37"/>
      <c r="C857" s="37"/>
      <c r="D857" s="37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 spans="2:26" ht="15.75" customHeight="1" x14ac:dyDescent="0.25">
      <c r="B858" s="37"/>
      <c r="C858" s="37"/>
      <c r="D858" s="37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 spans="2:26" ht="15.75" customHeight="1" x14ac:dyDescent="0.25">
      <c r="B859" s="37"/>
      <c r="C859" s="37"/>
      <c r="D859" s="37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 spans="2:26" ht="15.75" customHeight="1" x14ac:dyDescent="0.25">
      <c r="B860" s="37"/>
      <c r="C860" s="37"/>
      <c r="D860" s="37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 spans="2:26" ht="15.75" customHeight="1" x14ac:dyDescent="0.25">
      <c r="B861" s="37"/>
      <c r="C861" s="37"/>
      <c r="D861" s="37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 spans="2:26" ht="15.75" customHeight="1" x14ac:dyDescent="0.25">
      <c r="B862" s="37"/>
      <c r="C862" s="37"/>
      <c r="D862" s="37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 spans="2:26" ht="15.75" customHeight="1" x14ac:dyDescent="0.25">
      <c r="B863" s="37"/>
      <c r="C863" s="37"/>
      <c r="D863" s="37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 spans="2:26" ht="15.75" customHeight="1" x14ac:dyDescent="0.25">
      <c r="B864" s="37"/>
      <c r="C864" s="37"/>
      <c r="D864" s="37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 spans="2:26" ht="15.75" customHeight="1" x14ac:dyDescent="0.25">
      <c r="B865" s="37"/>
      <c r="C865" s="37"/>
      <c r="D865" s="37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 spans="2:26" ht="15.75" customHeight="1" x14ac:dyDescent="0.25">
      <c r="B866" s="37"/>
      <c r="C866" s="37"/>
      <c r="D866" s="37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 spans="2:26" ht="15.75" customHeight="1" x14ac:dyDescent="0.25">
      <c r="B867" s="37"/>
      <c r="C867" s="37"/>
      <c r="D867" s="37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 spans="2:26" ht="15.75" customHeight="1" x14ac:dyDescent="0.25">
      <c r="B868" s="37"/>
      <c r="C868" s="37"/>
      <c r="D868" s="37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 spans="2:26" ht="15.75" customHeight="1" x14ac:dyDescent="0.25">
      <c r="B869" s="37"/>
      <c r="C869" s="37"/>
      <c r="D869" s="37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 spans="2:26" ht="15.75" customHeight="1" x14ac:dyDescent="0.25">
      <c r="B870" s="37"/>
      <c r="C870" s="37"/>
      <c r="D870" s="37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 spans="2:26" ht="15.75" customHeight="1" x14ac:dyDescent="0.25">
      <c r="B871" s="37"/>
      <c r="C871" s="37"/>
      <c r="D871" s="37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 spans="2:26" ht="15.75" customHeight="1" x14ac:dyDescent="0.25">
      <c r="B872" s="37"/>
      <c r="C872" s="37"/>
      <c r="D872" s="37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 spans="2:26" ht="15.75" customHeight="1" x14ac:dyDescent="0.25">
      <c r="B873" s="37"/>
      <c r="C873" s="37"/>
      <c r="D873" s="37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 spans="2:26" ht="15.75" customHeight="1" x14ac:dyDescent="0.25">
      <c r="B874" s="37"/>
      <c r="C874" s="37"/>
      <c r="D874" s="37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 spans="2:26" ht="15.75" customHeight="1" x14ac:dyDescent="0.25">
      <c r="B875" s="37"/>
      <c r="C875" s="37"/>
      <c r="D875" s="37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 spans="2:26" ht="15.75" customHeight="1" x14ac:dyDescent="0.25">
      <c r="B876" s="37"/>
      <c r="C876" s="37"/>
      <c r="D876" s="37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 spans="2:26" ht="15.75" customHeight="1" x14ac:dyDescent="0.25">
      <c r="B877" s="37"/>
      <c r="C877" s="37"/>
      <c r="D877" s="37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 spans="2:26" ht="15.75" customHeight="1" x14ac:dyDescent="0.25">
      <c r="B878" s="37"/>
      <c r="C878" s="37"/>
      <c r="D878" s="37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 spans="2:26" ht="15.75" customHeight="1" x14ac:dyDescent="0.25">
      <c r="B879" s="37"/>
      <c r="C879" s="37"/>
      <c r="D879" s="37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 spans="2:26" ht="15.75" customHeight="1" x14ac:dyDescent="0.25">
      <c r="B880" s="37"/>
      <c r="C880" s="37"/>
      <c r="D880" s="37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 spans="2:26" ht="15.75" customHeight="1" x14ac:dyDescent="0.25">
      <c r="B881" s="37"/>
      <c r="C881" s="37"/>
      <c r="D881" s="37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 spans="2:26" ht="15.75" customHeight="1" x14ac:dyDescent="0.25">
      <c r="B882" s="37"/>
      <c r="C882" s="37"/>
      <c r="D882" s="37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 spans="2:26" ht="15.75" customHeight="1" x14ac:dyDescent="0.25">
      <c r="B883" s="37"/>
      <c r="C883" s="37"/>
      <c r="D883" s="37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 spans="2:26" ht="15.75" customHeight="1" x14ac:dyDescent="0.25">
      <c r="B884" s="37"/>
      <c r="C884" s="37"/>
      <c r="D884" s="37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 spans="2:26" ht="15.75" customHeight="1" x14ac:dyDescent="0.25">
      <c r="B885" s="37"/>
      <c r="C885" s="37"/>
      <c r="D885" s="37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 spans="2:26" ht="15.75" customHeight="1" x14ac:dyDescent="0.25">
      <c r="B886" s="37"/>
      <c r="C886" s="37"/>
      <c r="D886" s="37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 spans="2:26" ht="15.75" customHeight="1" x14ac:dyDescent="0.25">
      <c r="B887" s="37"/>
      <c r="C887" s="37"/>
      <c r="D887" s="37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 spans="2:26" ht="15.75" customHeight="1" x14ac:dyDescent="0.25">
      <c r="B888" s="37"/>
      <c r="C888" s="37"/>
      <c r="D888" s="37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 spans="2:26" ht="15.75" customHeight="1" x14ac:dyDescent="0.25">
      <c r="B889" s="37"/>
      <c r="C889" s="37"/>
      <c r="D889" s="37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 spans="2:26" ht="15.75" customHeight="1" x14ac:dyDescent="0.25">
      <c r="B890" s="37"/>
      <c r="C890" s="37"/>
      <c r="D890" s="37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 spans="2:26" ht="15.75" customHeight="1" x14ac:dyDescent="0.25">
      <c r="B891" s="37"/>
      <c r="C891" s="37"/>
      <c r="D891" s="37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 spans="2:26" ht="15.75" customHeight="1" x14ac:dyDescent="0.25">
      <c r="B892" s="37"/>
      <c r="C892" s="37"/>
      <c r="D892" s="37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 spans="2:26" ht="15.75" customHeight="1" x14ac:dyDescent="0.25">
      <c r="B893" s="37"/>
      <c r="C893" s="37"/>
      <c r="D893" s="37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 spans="2:26" ht="15.75" customHeight="1" x14ac:dyDescent="0.25">
      <c r="B894" s="37"/>
      <c r="C894" s="37"/>
      <c r="D894" s="37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 spans="2:26" ht="15.75" customHeight="1" x14ac:dyDescent="0.25">
      <c r="B895" s="37"/>
      <c r="C895" s="37"/>
      <c r="D895" s="37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 spans="2:26" ht="15.75" customHeight="1" x14ac:dyDescent="0.25">
      <c r="B896" s="37"/>
      <c r="C896" s="37"/>
      <c r="D896" s="37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 spans="2:26" ht="15.75" customHeight="1" x14ac:dyDescent="0.25">
      <c r="B897" s="37"/>
      <c r="C897" s="37"/>
      <c r="D897" s="37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 spans="2:26" ht="15.75" customHeight="1" x14ac:dyDescent="0.25">
      <c r="B898" s="37"/>
      <c r="C898" s="37"/>
      <c r="D898" s="37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 spans="2:26" ht="15.75" customHeight="1" x14ac:dyDescent="0.25">
      <c r="B899" s="37"/>
      <c r="C899" s="37"/>
      <c r="D899" s="37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 spans="2:26" ht="15.75" customHeight="1" x14ac:dyDescent="0.25">
      <c r="B900" s="37"/>
      <c r="C900" s="37"/>
      <c r="D900" s="37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 spans="2:26" ht="15.75" customHeight="1" x14ac:dyDescent="0.25">
      <c r="B901" s="37"/>
      <c r="C901" s="37"/>
      <c r="D901" s="37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 spans="2:26" ht="15.75" customHeight="1" x14ac:dyDescent="0.25">
      <c r="B902" s="37"/>
      <c r="C902" s="37"/>
      <c r="D902" s="37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 spans="2:26" ht="15.75" customHeight="1" x14ac:dyDescent="0.25">
      <c r="B903" s="37"/>
      <c r="C903" s="37"/>
      <c r="D903" s="37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 spans="2:26" ht="15.75" customHeight="1" x14ac:dyDescent="0.25">
      <c r="B904" s="37"/>
      <c r="C904" s="37"/>
      <c r="D904" s="37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 spans="2:26" ht="15.75" customHeight="1" x14ac:dyDescent="0.25">
      <c r="B905" s="37"/>
      <c r="C905" s="37"/>
      <c r="D905" s="37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 spans="2:26" ht="15.75" customHeight="1" x14ac:dyDescent="0.25">
      <c r="B906" s="37"/>
      <c r="C906" s="37"/>
      <c r="D906" s="37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 spans="2:26" ht="15.75" customHeight="1" x14ac:dyDescent="0.25">
      <c r="B907" s="37"/>
      <c r="C907" s="37"/>
      <c r="D907" s="37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 spans="2:26" ht="15.75" customHeight="1" x14ac:dyDescent="0.25">
      <c r="B908" s="37"/>
      <c r="C908" s="37"/>
      <c r="D908" s="37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 spans="2:26" ht="15.75" customHeight="1" x14ac:dyDescent="0.25">
      <c r="B909" s="37"/>
      <c r="C909" s="37"/>
      <c r="D909" s="37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 spans="2:26" ht="15.75" customHeight="1" x14ac:dyDescent="0.25">
      <c r="B910" s="37"/>
      <c r="C910" s="37"/>
      <c r="D910" s="37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 spans="2:26" ht="15.75" customHeight="1" x14ac:dyDescent="0.25">
      <c r="B911" s="37"/>
      <c r="C911" s="37"/>
      <c r="D911" s="37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 spans="2:26" ht="15.75" customHeight="1" x14ac:dyDescent="0.25">
      <c r="B912" s="37"/>
      <c r="C912" s="37"/>
      <c r="D912" s="37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 spans="2:26" ht="15.75" customHeight="1" x14ac:dyDescent="0.25">
      <c r="B913" s="37"/>
      <c r="C913" s="37"/>
      <c r="D913" s="37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 spans="2:26" ht="15.75" customHeight="1" x14ac:dyDescent="0.25">
      <c r="B914" s="37"/>
      <c r="C914" s="37"/>
      <c r="D914" s="37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 spans="2:26" ht="15.75" customHeight="1" x14ac:dyDescent="0.25">
      <c r="B915" s="37"/>
      <c r="C915" s="37"/>
      <c r="D915" s="37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 spans="2:26" ht="15.75" customHeight="1" x14ac:dyDescent="0.25">
      <c r="B916" s="37"/>
      <c r="C916" s="37"/>
      <c r="D916" s="37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 spans="2:26" ht="15.75" customHeight="1" x14ac:dyDescent="0.25">
      <c r="B917" s="37"/>
      <c r="C917" s="37"/>
      <c r="D917" s="37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 spans="2:26" ht="15.75" customHeight="1" x14ac:dyDescent="0.25">
      <c r="B918" s="37"/>
      <c r="C918" s="37"/>
      <c r="D918" s="37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 spans="2:26" ht="15.75" customHeight="1" x14ac:dyDescent="0.25">
      <c r="B919" s="37"/>
      <c r="C919" s="37"/>
      <c r="D919" s="37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 spans="2:26" ht="15.75" customHeight="1" x14ac:dyDescent="0.25">
      <c r="B920" s="37"/>
      <c r="C920" s="37"/>
      <c r="D920" s="37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 spans="2:26" ht="15.75" customHeight="1" x14ac:dyDescent="0.25">
      <c r="B921" s="37"/>
      <c r="C921" s="37"/>
      <c r="D921" s="37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 spans="2:26" ht="15.75" customHeight="1" x14ac:dyDescent="0.25">
      <c r="B922" s="37"/>
      <c r="C922" s="37"/>
      <c r="D922" s="37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 spans="2:26" ht="15.75" customHeight="1" x14ac:dyDescent="0.25">
      <c r="B923" s="37"/>
      <c r="C923" s="37"/>
      <c r="D923" s="37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 spans="2:26" ht="15.75" customHeight="1" x14ac:dyDescent="0.25">
      <c r="B924" s="37"/>
      <c r="C924" s="37"/>
      <c r="D924" s="37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 spans="2:26" ht="15.75" customHeight="1" x14ac:dyDescent="0.25">
      <c r="B925" s="37"/>
      <c r="C925" s="37"/>
      <c r="D925" s="37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 spans="2:26" ht="15.75" customHeight="1" x14ac:dyDescent="0.25">
      <c r="B926" s="37"/>
      <c r="C926" s="37"/>
      <c r="D926" s="37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 spans="2:26" ht="15.75" customHeight="1" x14ac:dyDescent="0.25">
      <c r="B927" s="37"/>
      <c r="C927" s="37"/>
      <c r="D927" s="37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 spans="2:26" ht="15.75" customHeight="1" x14ac:dyDescent="0.25">
      <c r="B928" s="37"/>
      <c r="C928" s="37"/>
      <c r="D928" s="37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 spans="2:26" ht="15.75" customHeight="1" x14ac:dyDescent="0.25">
      <c r="B929" s="37"/>
      <c r="C929" s="37"/>
      <c r="D929" s="37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 spans="2:26" ht="15.75" customHeight="1" x14ac:dyDescent="0.25">
      <c r="B930" s="37"/>
      <c r="C930" s="37"/>
      <c r="D930" s="37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 spans="2:26" ht="15.75" customHeight="1" x14ac:dyDescent="0.25">
      <c r="B931" s="37"/>
      <c r="C931" s="37"/>
      <c r="D931" s="37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 spans="2:26" ht="15.75" customHeight="1" x14ac:dyDescent="0.25">
      <c r="B932" s="37"/>
      <c r="C932" s="37"/>
      <c r="D932" s="37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 spans="2:26" ht="15.75" customHeight="1" x14ac:dyDescent="0.25">
      <c r="B933" s="37"/>
      <c r="C933" s="37"/>
      <c r="D933" s="37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 spans="2:26" ht="15.75" customHeight="1" x14ac:dyDescent="0.25">
      <c r="B934" s="37"/>
      <c r="C934" s="37"/>
      <c r="D934" s="37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 spans="2:26" ht="15.75" customHeight="1" x14ac:dyDescent="0.25">
      <c r="B935" s="37"/>
      <c r="C935" s="37"/>
      <c r="D935" s="37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 spans="2:26" ht="15.75" customHeight="1" x14ac:dyDescent="0.25">
      <c r="B936" s="37"/>
      <c r="C936" s="37"/>
      <c r="D936" s="37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 spans="2:26" ht="15.75" customHeight="1" x14ac:dyDescent="0.25">
      <c r="B937" s="37"/>
      <c r="C937" s="37"/>
      <c r="D937" s="37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 spans="2:26" ht="15.75" customHeight="1" x14ac:dyDescent="0.25">
      <c r="B938" s="37"/>
      <c r="C938" s="37"/>
      <c r="D938" s="37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 spans="2:26" ht="15.75" customHeight="1" x14ac:dyDescent="0.25">
      <c r="B939" s="37"/>
      <c r="C939" s="37"/>
      <c r="D939" s="37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 spans="2:26" ht="15.75" customHeight="1" x14ac:dyDescent="0.25">
      <c r="B940" s="37"/>
      <c r="C940" s="37"/>
      <c r="D940" s="37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 spans="2:26" ht="15.75" customHeight="1" x14ac:dyDescent="0.25">
      <c r="B941" s="37"/>
      <c r="C941" s="37"/>
      <c r="D941" s="37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 spans="2:26" ht="15.75" customHeight="1" x14ac:dyDescent="0.25">
      <c r="B942" s="37"/>
      <c r="C942" s="37"/>
      <c r="D942" s="37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 spans="2:26" ht="15.75" customHeight="1" x14ac:dyDescent="0.25">
      <c r="B943" s="37"/>
      <c r="C943" s="37"/>
      <c r="D943" s="37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 spans="2:26" ht="15.75" customHeight="1" x14ac:dyDescent="0.25">
      <c r="B944" s="37"/>
      <c r="C944" s="37"/>
      <c r="D944" s="37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 spans="2:26" ht="15.75" customHeight="1" x14ac:dyDescent="0.25">
      <c r="B945" s="37"/>
      <c r="C945" s="37"/>
      <c r="D945" s="37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 spans="2:26" ht="15.75" customHeight="1" x14ac:dyDescent="0.25">
      <c r="B946" s="37"/>
      <c r="C946" s="37"/>
      <c r="D946" s="37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 spans="2:26" ht="15.75" customHeight="1" x14ac:dyDescent="0.25">
      <c r="B947" s="37"/>
      <c r="C947" s="37"/>
      <c r="D947" s="37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 spans="2:26" ht="15.75" customHeight="1" x14ac:dyDescent="0.25">
      <c r="B948" s="37"/>
      <c r="C948" s="37"/>
      <c r="D948" s="37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 spans="2:26" ht="15.75" customHeight="1" x14ac:dyDescent="0.25">
      <c r="B949" s="37"/>
      <c r="C949" s="37"/>
      <c r="D949" s="37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 spans="2:26" ht="15.75" customHeight="1" x14ac:dyDescent="0.25">
      <c r="B950" s="37"/>
      <c r="C950" s="37"/>
      <c r="D950" s="37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 spans="2:26" ht="15.75" customHeight="1" x14ac:dyDescent="0.25">
      <c r="B951" s="37"/>
      <c r="C951" s="37"/>
      <c r="D951" s="37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 spans="2:26" ht="15.75" customHeight="1" x14ac:dyDescent="0.25">
      <c r="B952" s="37"/>
      <c r="C952" s="37"/>
      <c r="D952" s="37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 spans="2:26" ht="15.75" customHeight="1" x14ac:dyDescent="0.25">
      <c r="B953" s="37"/>
      <c r="C953" s="37"/>
      <c r="D953" s="37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 spans="2:26" ht="15.75" customHeight="1" x14ac:dyDescent="0.25">
      <c r="B954" s="37"/>
      <c r="C954" s="37"/>
      <c r="D954" s="37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 spans="2:26" ht="15.75" customHeight="1" x14ac:dyDescent="0.25">
      <c r="B955" s="37"/>
      <c r="C955" s="37"/>
      <c r="D955" s="37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 spans="2:26" ht="15.75" customHeight="1" x14ac:dyDescent="0.25">
      <c r="B956" s="37"/>
      <c r="C956" s="37"/>
      <c r="D956" s="37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 spans="2:26" ht="15.75" customHeight="1" x14ac:dyDescent="0.25">
      <c r="B957" s="37"/>
      <c r="C957" s="37"/>
      <c r="D957" s="37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 spans="2:26" ht="15.75" customHeight="1" x14ac:dyDescent="0.25">
      <c r="B958" s="37"/>
      <c r="C958" s="37"/>
      <c r="D958" s="37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 spans="2:26" ht="15.75" customHeight="1" x14ac:dyDescent="0.25">
      <c r="B959" s="37"/>
      <c r="C959" s="37"/>
      <c r="D959" s="37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 spans="2:26" ht="15.75" customHeight="1" x14ac:dyDescent="0.25">
      <c r="B960" s="37"/>
      <c r="C960" s="37"/>
      <c r="D960" s="37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 spans="2:26" ht="15.75" customHeight="1" x14ac:dyDescent="0.25">
      <c r="B961" s="37"/>
      <c r="C961" s="37"/>
      <c r="D961" s="37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 spans="2:26" ht="15.75" customHeight="1" x14ac:dyDescent="0.25">
      <c r="B962" s="37"/>
      <c r="C962" s="37"/>
      <c r="D962" s="37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 spans="2:26" ht="15.75" customHeight="1" x14ac:dyDescent="0.25">
      <c r="B963" s="37"/>
      <c r="C963" s="37"/>
      <c r="D963" s="37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 spans="2:26" ht="15.75" customHeight="1" x14ac:dyDescent="0.25">
      <c r="B964" s="37"/>
      <c r="C964" s="37"/>
      <c r="D964" s="37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 spans="2:26" ht="15.75" customHeight="1" x14ac:dyDescent="0.25">
      <c r="B965" s="37"/>
      <c r="C965" s="37"/>
      <c r="D965" s="37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 spans="2:26" ht="15.75" customHeight="1" x14ac:dyDescent="0.25">
      <c r="B966" s="37"/>
      <c r="C966" s="37"/>
      <c r="D966" s="37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 spans="2:26" ht="15.75" customHeight="1" x14ac:dyDescent="0.25">
      <c r="B967" s="37"/>
      <c r="C967" s="37"/>
      <c r="D967" s="37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 spans="2:26" ht="15.75" customHeight="1" x14ac:dyDescent="0.25">
      <c r="B968" s="37"/>
      <c r="C968" s="37"/>
      <c r="D968" s="37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 spans="2:26" ht="15.75" customHeight="1" x14ac:dyDescent="0.25">
      <c r="B969" s="37"/>
      <c r="C969" s="37"/>
      <c r="D969" s="37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 spans="2:26" ht="15.75" customHeight="1" x14ac:dyDescent="0.25">
      <c r="B970" s="37"/>
      <c r="C970" s="37"/>
      <c r="D970" s="37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 spans="2:26" ht="15.75" customHeight="1" x14ac:dyDescent="0.25">
      <c r="B971" s="37"/>
      <c r="C971" s="37"/>
      <c r="D971" s="37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 spans="2:26" ht="15.75" customHeight="1" x14ac:dyDescent="0.25">
      <c r="B972" s="37"/>
      <c r="C972" s="37"/>
      <c r="D972" s="37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 spans="2:26" ht="15.75" customHeight="1" x14ac:dyDescent="0.25">
      <c r="B973" s="37"/>
      <c r="C973" s="37"/>
      <c r="D973" s="37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 spans="2:26" ht="15.75" customHeight="1" x14ac:dyDescent="0.25">
      <c r="B974" s="37"/>
      <c r="C974" s="37"/>
      <c r="D974" s="37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 spans="2:26" ht="15.75" customHeight="1" x14ac:dyDescent="0.25">
      <c r="B975" s="37"/>
      <c r="C975" s="37"/>
      <c r="D975" s="37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 spans="2:26" ht="15.75" customHeight="1" x14ac:dyDescent="0.25">
      <c r="B976" s="37"/>
      <c r="C976" s="37"/>
      <c r="D976" s="37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 spans="2:26" ht="15.75" customHeight="1" x14ac:dyDescent="0.25">
      <c r="B977" s="37"/>
      <c r="C977" s="37"/>
      <c r="D977" s="37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 spans="2:26" ht="15.75" customHeight="1" x14ac:dyDescent="0.25">
      <c r="B978" s="37"/>
      <c r="C978" s="37"/>
      <c r="D978" s="37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 spans="2:26" ht="15.75" customHeight="1" x14ac:dyDescent="0.25">
      <c r="B979" s="37"/>
      <c r="C979" s="37"/>
      <c r="D979" s="37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 spans="2:26" ht="15.75" customHeight="1" x14ac:dyDescent="0.25">
      <c r="B980" s="37"/>
      <c r="C980" s="37"/>
      <c r="D980" s="37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 spans="2:26" ht="15.75" customHeight="1" x14ac:dyDescent="0.25">
      <c r="B981" s="37"/>
      <c r="C981" s="37"/>
      <c r="D981" s="37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 spans="2:26" ht="15.75" customHeight="1" x14ac:dyDescent="0.25">
      <c r="B982" s="37"/>
      <c r="C982" s="37"/>
      <c r="D982" s="37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 spans="2:26" ht="15.75" customHeight="1" x14ac:dyDescent="0.25">
      <c r="B983" s="37"/>
      <c r="C983" s="37"/>
      <c r="D983" s="37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 spans="2:26" ht="15.75" customHeight="1" x14ac:dyDescent="0.25">
      <c r="B984" s="37"/>
      <c r="C984" s="37"/>
      <c r="D984" s="37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 spans="2:26" ht="15.75" customHeight="1" x14ac:dyDescent="0.25">
      <c r="B985" s="37"/>
      <c r="C985" s="37"/>
      <c r="D985" s="37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 spans="2:26" ht="15.75" customHeight="1" x14ac:dyDescent="0.25">
      <c r="B986" s="37"/>
      <c r="C986" s="37"/>
      <c r="D986" s="37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 spans="2:26" ht="15.75" customHeight="1" x14ac:dyDescent="0.25">
      <c r="B987" s="37"/>
      <c r="C987" s="37"/>
      <c r="D987" s="37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 spans="2:26" ht="15.75" customHeight="1" x14ac:dyDescent="0.25">
      <c r="B988" s="37"/>
      <c r="C988" s="37"/>
      <c r="D988" s="37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 spans="2:26" ht="15.75" customHeight="1" x14ac:dyDescent="0.25">
      <c r="B989" s="37"/>
      <c r="C989" s="37"/>
      <c r="D989" s="37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 spans="2:26" ht="15.75" customHeight="1" x14ac:dyDescent="0.25">
      <c r="B990" s="37"/>
      <c r="C990" s="37"/>
      <c r="D990" s="37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 spans="2:26" ht="15.75" customHeight="1" x14ac:dyDescent="0.25">
      <c r="B991" s="37"/>
      <c r="C991" s="37"/>
      <c r="D991" s="37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</sheetData>
  <mergeCells count="11">
    <mergeCell ref="A1:G1"/>
    <mergeCell ref="A3:G3"/>
    <mergeCell ref="A4:G4"/>
    <mergeCell ref="A6:A7"/>
    <mergeCell ref="B6:C7"/>
    <mergeCell ref="B9:C9"/>
    <mergeCell ref="B18:C18"/>
    <mergeCell ref="E6:E7"/>
    <mergeCell ref="F6:F7"/>
    <mergeCell ref="G6:G7"/>
    <mergeCell ref="D6:D7"/>
  </mergeCells>
  <phoneticPr fontId="34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8"/>
  <sheetViews>
    <sheetView workbookViewId="0">
      <selection activeCell="B6" sqref="B6:O6"/>
    </sheetView>
  </sheetViews>
  <sheetFormatPr defaultRowHeight="12" x14ac:dyDescent="0.2"/>
  <cols>
    <col min="1" max="1" width="3.85546875" style="180" customWidth="1"/>
    <col min="2" max="2" width="21.140625" style="180" customWidth="1"/>
    <col min="3" max="5" width="8.7109375" style="180" customWidth="1"/>
    <col min="6" max="6" width="9.42578125" style="180" customWidth="1"/>
    <col min="7" max="9" width="8.7109375" style="180" customWidth="1"/>
    <col min="10" max="10" width="9.28515625" style="180" customWidth="1"/>
    <col min="11" max="11" width="9.42578125" style="180" customWidth="1"/>
    <col min="12" max="12" width="10.140625" style="180" customWidth="1"/>
    <col min="13" max="13" width="9.28515625" style="180" customWidth="1"/>
    <col min="14" max="14" width="9.85546875" style="180" customWidth="1"/>
    <col min="15" max="15" width="11" style="180" customWidth="1"/>
    <col min="16" max="16" width="10.85546875" style="181" bestFit="1" customWidth="1"/>
    <col min="17" max="17" width="15.140625" style="180" customWidth="1"/>
    <col min="18" max="16384" width="9.140625" style="180"/>
  </cols>
  <sheetData>
    <row r="1" spans="1:16" ht="12.75" x14ac:dyDescent="0.2">
      <c r="I1" s="603" t="s">
        <v>981</v>
      </c>
      <c r="J1" s="604"/>
      <c r="K1" s="604"/>
      <c r="L1" s="604"/>
      <c r="M1" s="604"/>
      <c r="N1" s="604"/>
      <c r="O1" s="597"/>
    </row>
    <row r="3" spans="1:16" ht="31.5" customHeight="1" x14ac:dyDescent="0.2">
      <c r="A3" s="601" t="s">
        <v>971</v>
      </c>
      <c r="B3" s="602"/>
      <c r="C3" s="602"/>
      <c r="D3" s="602"/>
      <c r="E3" s="602"/>
      <c r="F3" s="602"/>
      <c r="G3" s="602"/>
      <c r="H3" s="602"/>
      <c r="I3" s="602"/>
      <c r="J3" s="602"/>
      <c r="K3" s="602"/>
      <c r="L3" s="602"/>
      <c r="M3" s="602"/>
      <c r="N3" s="602"/>
      <c r="O3" s="602"/>
    </row>
    <row r="4" spans="1:16" x14ac:dyDescent="0.2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5" t="s">
        <v>402</v>
      </c>
    </row>
    <row r="5" spans="1:16" ht="26.25" customHeight="1" x14ac:dyDescent="0.2">
      <c r="A5" s="186" t="s">
        <v>304</v>
      </c>
      <c r="B5" s="187" t="s">
        <v>31</v>
      </c>
      <c r="C5" s="187" t="s">
        <v>11</v>
      </c>
      <c r="D5" s="187" t="s">
        <v>12</v>
      </c>
      <c r="E5" s="187" t="s">
        <v>13</v>
      </c>
      <c r="F5" s="187" t="s">
        <v>14</v>
      </c>
      <c r="G5" s="187" t="s">
        <v>15</v>
      </c>
      <c r="H5" s="187" t="s">
        <v>16</v>
      </c>
      <c r="I5" s="187" t="s">
        <v>17</v>
      </c>
      <c r="J5" s="187" t="s">
        <v>18</v>
      </c>
      <c r="K5" s="187" t="s">
        <v>19</v>
      </c>
      <c r="L5" s="187" t="s">
        <v>20</v>
      </c>
      <c r="M5" s="187" t="s">
        <v>21</v>
      </c>
      <c r="N5" s="187" t="s">
        <v>22</v>
      </c>
      <c r="O5" s="187" t="s">
        <v>403</v>
      </c>
    </row>
    <row r="6" spans="1:16" x14ac:dyDescent="0.2">
      <c r="A6" s="188" t="s">
        <v>305</v>
      </c>
      <c r="B6" s="599" t="s">
        <v>9</v>
      </c>
      <c r="C6" s="599"/>
      <c r="D6" s="599"/>
      <c r="E6" s="599"/>
      <c r="F6" s="599"/>
      <c r="G6" s="599"/>
      <c r="H6" s="599"/>
      <c r="I6" s="599"/>
      <c r="J6" s="599"/>
      <c r="K6" s="599"/>
      <c r="L6" s="599"/>
      <c r="M6" s="599"/>
      <c r="N6" s="599"/>
      <c r="O6" s="599"/>
    </row>
    <row r="7" spans="1:16" ht="27.75" customHeight="1" x14ac:dyDescent="0.2">
      <c r="A7" s="188" t="s">
        <v>306</v>
      </c>
      <c r="B7" s="189" t="s">
        <v>28</v>
      </c>
      <c r="C7" s="190">
        <v>9802186</v>
      </c>
      <c r="D7" s="190">
        <v>9554000</v>
      </c>
      <c r="E7" s="190">
        <v>9554000</v>
      </c>
      <c r="F7" s="190">
        <v>9554000</v>
      </c>
      <c r="G7" s="190">
        <v>9554000</v>
      </c>
      <c r="H7" s="190">
        <v>9554000</v>
      </c>
      <c r="I7" s="190">
        <v>16657293</v>
      </c>
      <c r="J7" s="190">
        <v>10447182</v>
      </c>
      <c r="K7" s="190">
        <v>9554000</v>
      </c>
      <c r="L7" s="190">
        <v>19554000</v>
      </c>
      <c r="M7" s="190">
        <v>9554000</v>
      </c>
      <c r="N7" s="190">
        <v>9554000</v>
      </c>
      <c r="O7" s="191">
        <f>SUM(C7:N7)</f>
        <v>132892661</v>
      </c>
    </row>
    <row r="8" spans="1:16" ht="24.75" customHeight="1" x14ac:dyDescent="0.2">
      <c r="A8" s="188" t="s">
        <v>307</v>
      </c>
      <c r="B8" s="189" t="s">
        <v>29</v>
      </c>
      <c r="C8" s="190">
        <v>2000000</v>
      </c>
      <c r="D8" s="190">
        <v>2000000</v>
      </c>
      <c r="E8" s="190">
        <v>3354000</v>
      </c>
      <c r="F8" s="190">
        <v>2255000</v>
      </c>
      <c r="G8" s="190">
        <v>3356000</v>
      </c>
      <c r="H8" s="190">
        <v>3355000</v>
      </c>
      <c r="I8" s="190">
        <v>2256000</v>
      </c>
      <c r="J8" s="190">
        <v>2256000</v>
      </c>
      <c r="K8" s="190">
        <v>2256000</v>
      </c>
      <c r="L8" s="190">
        <v>2256000</v>
      </c>
      <c r="M8" s="190">
        <v>1255000</v>
      </c>
      <c r="N8" s="190">
        <v>1593000</v>
      </c>
      <c r="O8" s="191">
        <f>SUM(C8:N8)</f>
        <v>28192000</v>
      </c>
    </row>
    <row r="9" spans="1:16" ht="30" customHeight="1" x14ac:dyDescent="0.2">
      <c r="A9" s="188" t="s">
        <v>308</v>
      </c>
      <c r="B9" s="189" t="s">
        <v>30</v>
      </c>
      <c r="C9" s="190"/>
      <c r="D9" s="190"/>
      <c r="E9" s="190"/>
      <c r="F9" s="190"/>
      <c r="G9" s="190">
        <v>14675636</v>
      </c>
      <c r="H9" s="190"/>
      <c r="I9" s="190"/>
      <c r="J9" s="190"/>
      <c r="K9" s="190"/>
      <c r="L9" s="190"/>
      <c r="M9" s="190"/>
      <c r="N9" s="190"/>
      <c r="O9" s="191">
        <f>SUM(C9:N9)</f>
        <v>14675636</v>
      </c>
    </row>
    <row r="10" spans="1:16" ht="15.75" customHeight="1" x14ac:dyDescent="0.2">
      <c r="A10" s="188" t="s">
        <v>309</v>
      </c>
      <c r="B10" s="192" t="s">
        <v>37</v>
      </c>
      <c r="C10" s="190">
        <v>1000000</v>
      </c>
      <c r="D10" s="190">
        <v>5000000</v>
      </c>
      <c r="E10" s="190">
        <v>24500000</v>
      </c>
      <c r="F10" s="190">
        <v>5000000</v>
      </c>
      <c r="G10" s="190">
        <v>3000000</v>
      </c>
      <c r="H10" s="190">
        <v>2000000</v>
      </c>
      <c r="I10" s="190">
        <v>2000000</v>
      </c>
      <c r="J10" s="190">
        <v>3000000</v>
      </c>
      <c r="K10" s="190">
        <v>26500000</v>
      </c>
      <c r="L10" s="190">
        <v>1000000</v>
      </c>
      <c r="M10" s="190">
        <v>2000000</v>
      </c>
      <c r="N10" s="190">
        <v>2500000</v>
      </c>
      <c r="O10" s="191">
        <f>SUM(C10:N10)</f>
        <v>77500000</v>
      </c>
    </row>
    <row r="11" spans="1:16" ht="15.75" customHeight="1" x14ac:dyDescent="0.2">
      <c r="A11" s="188" t="s">
        <v>310</v>
      </c>
      <c r="B11" s="192" t="s">
        <v>39</v>
      </c>
      <c r="C11" s="190">
        <v>2000000</v>
      </c>
      <c r="D11" s="190">
        <v>2000000</v>
      </c>
      <c r="E11" s="190">
        <v>5000000</v>
      </c>
      <c r="F11" s="190">
        <v>10000000</v>
      </c>
      <c r="G11" s="190">
        <v>15000000</v>
      </c>
      <c r="H11" s="190">
        <v>27420000</v>
      </c>
      <c r="I11" s="190">
        <v>50100000</v>
      </c>
      <c r="J11" s="190">
        <v>60000000</v>
      </c>
      <c r="K11" s="190">
        <v>50000000</v>
      </c>
      <c r="L11" s="190">
        <v>4900000</v>
      </c>
      <c r="M11" s="190">
        <v>5000000</v>
      </c>
      <c r="N11" s="190">
        <v>3155000</v>
      </c>
      <c r="O11" s="191">
        <f>SUM(C11:N11)</f>
        <v>234575000</v>
      </c>
    </row>
    <row r="12" spans="1:16" ht="15.75" customHeight="1" x14ac:dyDescent="0.2">
      <c r="A12" s="188" t="s">
        <v>311</v>
      </c>
      <c r="B12" s="192" t="s">
        <v>45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1"/>
    </row>
    <row r="13" spans="1:16" ht="15.75" customHeight="1" x14ac:dyDescent="0.2">
      <c r="A13" s="188" t="s">
        <v>312</v>
      </c>
      <c r="B13" s="189" t="s">
        <v>40</v>
      </c>
      <c r="C13" s="190"/>
      <c r="D13" s="190">
        <v>872381</v>
      </c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1">
        <f>SUM(C13:N13)</f>
        <v>872381</v>
      </c>
    </row>
    <row r="14" spans="1:16" ht="23.25" customHeight="1" x14ac:dyDescent="0.2">
      <c r="A14" s="188" t="s">
        <v>313</v>
      </c>
      <c r="B14" s="189" t="s">
        <v>47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82"/>
    </row>
    <row r="15" spans="1:16" ht="15.75" customHeight="1" x14ac:dyDescent="0.2">
      <c r="A15" s="188" t="s">
        <v>314</v>
      </c>
      <c r="B15" s="192" t="s">
        <v>48</v>
      </c>
      <c r="C15" s="190">
        <v>32000000</v>
      </c>
      <c r="D15" s="190"/>
      <c r="E15" s="190"/>
      <c r="F15" s="190">
        <v>1728858</v>
      </c>
      <c r="G15" s="190"/>
      <c r="H15" s="190"/>
      <c r="I15" s="190"/>
      <c r="J15" s="190"/>
      <c r="K15" s="190">
        <v>200000000</v>
      </c>
      <c r="L15" s="190">
        <v>8247874</v>
      </c>
      <c r="M15" s="190">
        <v>300000000</v>
      </c>
      <c r="N15" s="190"/>
      <c r="O15" s="191">
        <f>SUM(C15:N15)</f>
        <v>541976732</v>
      </c>
    </row>
    <row r="16" spans="1:16" ht="15.75" customHeight="1" x14ac:dyDescent="0.2">
      <c r="A16" s="474" t="s">
        <v>315</v>
      </c>
      <c r="B16" s="475" t="s">
        <v>23</v>
      </c>
      <c r="C16" s="476">
        <f t="shared" ref="C16:N16" si="0">SUM(C7:C15)</f>
        <v>46802186</v>
      </c>
      <c r="D16" s="476">
        <f t="shared" si="0"/>
        <v>19426381</v>
      </c>
      <c r="E16" s="476">
        <f t="shared" si="0"/>
        <v>42408000</v>
      </c>
      <c r="F16" s="476">
        <f t="shared" si="0"/>
        <v>28537858</v>
      </c>
      <c r="G16" s="476">
        <f t="shared" si="0"/>
        <v>45585636</v>
      </c>
      <c r="H16" s="476">
        <f t="shared" si="0"/>
        <v>42329000</v>
      </c>
      <c r="I16" s="476">
        <f t="shared" si="0"/>
        <v>71013293</v>
      </c>
      <c r="J16" s="476">
        <f t="shared" si="0"/>
        <v>75703182</v>
      </c>
      <c r="K16" s="476">
        <f t="shared" si="0"/>
        <v>288310000</v>
      </c>
      <c r="L16" s="476">
        <f t="shared" si="0"/>
        <v>35957874</v>
      </c>
      <c r="M16" s="476">
        <f t="shared" si="0"/>
        <v>317809000</v>
      </c>
      <c r="N16" s="476">
        <f t="shared" si="0"/>
        <v>16802000</v>
      </c>
      <c r="O16" s="476">
        <f>SUM(C16:N16)</f>
        <v>1030684410</v>
      </c>
    </row>
    <row r="17" spans="1:17" ht="20.100000000000001" customHeight="1" x14ac:dyDescent="0.2">
      <c r="A17" s="188" t="s">
        <v>316</v>
      </c>
      <c r="B17" s="600" t="s">
        <v>10</v>
      </c>
      <c r="C17" s="600"/>
      <c r="D17" s="600"/>
      <c r="E17" s="600"/>
      <c r="F17" s="600"/>
      <c r="G17" s="600"/>
      <c r="H17" s="600"/>
      <c r="I17" s="600"/>
      <c r="J17" s="600"/>
      <c r="K17" s="600"/>
      <c r="L17" s="600"/>
      <c r="M17" s="600"/>
      <c r="N17" s="600"/>
      <c r="O17" s="600"/>
      <c r="P17" s="182"/>
      <c r="Q17" s="336"/>
    </row>
    <row r="18" spans="1:17" ht="20.100000000000001" customHeight="1" x14ac:dyDescent="0.25">
      <c r="A18" s="188" t="s">
        <v>317</v>
      </c>
      <c r="B18" s="192" t="s">
        <v>159</v>
      </c>
      <c r="C18" s="190">
        <v>7791000</v>
      </c>
      <c r="D18" s="190">
        <v>7791000</v>
      </c>
      <c r="E18" s="190">
        <v>7791000</v>
      </c>
      <c r="F18" s="190">
        <v>8991000</v>
      </c>
      <c r="G18" s="190">
        <v>8291000</v>
      </c>
      <c r="H18" s="190">
        <v>8291000</v>
      </c>
      <c r="I18" s="190">
        <v>8291000</v>
      </c>
      <c r="J18" s="190">
        <v>8291000</v>
      </c>
      <c r="K18" s="190">
        <v>8791000</v>
      </c>
      <c r="L18" s="190">
        <v>8971000</v>
      </c>
      <c r="M18" s="190">
        <v>8956000</v>
      </c>
      <c r="N18" s="190">
        <v>7526840</v>
      </c>
      <c r="O18" s="191">
        <f>SUM(C18:N18)</f>
        <v>99772840</v>
      </c>
      <c r="P18" s="182"/>
      <c r="Q18" s="337"/>
    </row>
    <row r="19" spans="1:17" ht="27" customHeight="1" x14ac:dyDescent="0.25">
      <c r="A19" s="188" t="s">
        <v>318</v>
      </c>
      <c r="B19" s="189" t="s">
        <v>172</v>
      </c>
      <c r="C19" s="190">
        <v>1519300</v>
      </c>
      <c r="D19" s="190">
        <v>1519300</v>
      </c>
      <c r="E19" s="190">
        <v>1619300</v>
      </c>
      <c r="F19" s="190">
        <v>1619300</v>
      </c>
      <c r="G19" s="190">
        <v>1519300</v>
      </c>
      <c r="H19" s="190">
        <v>1520395</v>
      </c>
      <c r="I19" s="190">
        <v>1519300</v>
      </c>
      <c r="J19" s="190">
        <v>1519300</v>
      </c>
      <c r="K19" s="190">
        <v>1519300</v>
      </c>
      <c r="L19" s="190">
        <v>1519300</v>
      </c>
      <c r="M19" s="190">
        <v>1519300</v>
      </c>
      <c r="N19" s="190">
        <v>1490465</v>
      </c>
      <c r="O19" s="191">
        <f>SUM(C19:N19)</f>
        <v>18403860</v>
      </c>
      <c r="P19" s="182"/>
      <c r="Q19" s="337"/>
    </row>
    <row r="20" spans="1:17" ht="15.75" customHeight="1" x14ac:dyDescent="0.25">
      <c r="A20" s="188" t="s">
        <v>319</v>
      </c>
      <c r="B20" s="192" t="s">
        <v>26</v>
      </c>
      <c r="C20" s="190">
        <v>5000000</v>
      </c>
      <c r="D20" s="190">
        <v>5000000</v>
      </c>
      <c r="E20" s="190">
        <v>6115000</v>
      </c>
      <c r="F20" s="190">
        <v>12626731</v>
      </c>
      <c r="G20" s="190">
        <v>14000000</v>
      </c>
      <c r="H20" s="190">
        <v>17178000</v>
      </c>
      <c r="I20" s="190">
        <v>16000000</v>
      </c>
      <c r="J20" s="190">
        <v>30000000</v>
      </c>
      <c r="K20" s="190">
        <v>22000000</v>
      </c>
      <c r="L20" s="190">
        <v>35000000</v>
      </c>
      <c r="M20" s="190">
        <v>15200000</v>
      </c>
      <c r="N20" s="190">
        <v>10182000</v>
      </c>
      <c r="O20" s="191">
        <f>SUM(C20:N20)</f>
        <v>188301731</v>
      </c>
      <c r="P20" s="182"/>
      <c r="Q20" s="337"/>
    </row>
    <row r="21" spans="1:17" ht="15.75" customHeight="1" x14ac:dyDescent="0.25">
      <c r="A21" s="188" t="s">
        <v>320</v>
      </c>
      <c r="B21" s="192" t="s">
        <v>59</v>
      </c>
      <c r="C21" s="190">
        <v>200000</v>
      </c>
      <c r="D21" s="190">
        <v>200000</v>
      </c>
      <c r="E21" s="190">
        <v>200000</v>
      </c>
      <c r="F21" s="190">
        <v>200000</v>
      </c>
      <c r="G21" s="190">
        <v>200000</v>
      </c>
      <c r="H21" s="190">
        <v>200000</v>
      </c>
      <c r="I21" s="190">
        <v>200000</v>
      </c>
      <c r="J21" s="190">
        <v>200000</v>
      </c>
      <c r="K21" s="190">
        <v>1778000</v>
      </c>
      <c r="L21" s="190">
        <v>300000</v>
      </c>
      <c r="M21" s="190">
        <v>150000</v>
      </c>
      <c r="N21" s="190">
        <v>800000</v>
      </c>
      <c r="O21" s="191">
        <f>SUM(C21:N21)</f>
        <v>4628000</v>
      </c>
      <c r="P21" s="182"/>
      <c r="Q21" s="337"/>
    </row>
    <row r="22" spans="1:17" ht="15.75" customHeight="1" x14ac:dyDescent="0.25">
      <c r="A22" s="188" t="s">
        <v>321</v>
      </c>
      <c r="B22" s="192" t="s">
        <v>8</v>
      </c>
      <c r="C22" s="190">
        <v>11312000</v>
      </c>
      <c r="D22" s="190">
        <v>11312000</v>
      </c>
      <c r="E22" s="190">
        <v>13184381</v>
      </c>
      <c r="F22" s="190">
        <v>10212163</v>
      </c>
      <c r="G22" s="190">
        <v>11312000</v>
      </c>
      <c r="H22" s="190">
        <v>13211284</v>
      </c>
      <c r="I22" s="190">
        <v>15620000</v>
      </c>
      <c r="J22" s="190">
        <v>17340957</v>
      </c>
      <c r="K22" s="190">
        <v>12312000</v>
      </c>
      <c r="L22" s="190">
        <v>12312000</v>
      </c>
      <c r="M22" s="190">
        <v>12047000</v>
      </c>
      <c r="N22" s="190">
        <v>11135000</v>
      </c>
      <c r="O22" s="191">
        <f>SUM(C22:N22)</f>
        <v>151310785</v>
      </c>
      <c r="P22" s="182"/>
      <c r="Q22" s="337"/>
    </row>
    <row r="23" spans="1:17" ht="15.75" customHeight="1" x14ac:dyDescent="0.25">
      <c r="A23" s="188" t="s">
        <v>322</v>
      </c>
      <c r="B23" s="192" t="s">
        <v>64</v>
      </c>
      <c r="C23" s="190"/>
      <c r="D23" s="190"/>
      <c r="E23" s="190"/>
      <c r="F23" s="190">
        <v>22100000</v>
      </c>
      <c r="G23" s="190"/>
      <c r="H23" s="190"/>
      <c r="I23" s="190">
        <v>1900000</v>
      </c>
      <c r="J23" s="190"/>
      <c r="K23" s="190">
        <v>2690291</v>
      </c>
      <c r="L23" s="190"/>
      <c r="M23" s="190"/>
      <c r="N23" s="190"/>
      <c r="O23" s="191">
        <f>SUM(F23:N23)</f>
        <v>26690291</v>
      </c>
      <c r="P23" s="182"/>
      <c r="Q23" s="337"/>
    </row>
    <row r="24" spans="1:17" ht="15.75" customHeight="1" x14ac:dyDescent="0.25">
      <c r="A24" s="188" t="s">
        <v>323</v>
      </c>
      <c r="B24" s="189" t="s">
        <v>66</v>
      </c>
      <c r="C24" s="190"/>
      <c r="D24" s="190"/>
      <c r="E24" s="190"/>
      <c r="F24" s="190"/>
      <c r="G24" s="190">
        <v>10000000</v>
      </c>
      <c r="H24" s="190">
        <v>1500000</v>
      </c>
      <c r="I24" s="190"/>
      <c r="J24" s="190">
        <v>90000000</v>
      </c>
      <c r="K24" s="190">
        <v>90000000</v>
      </c>
      <c r="L24" s="190">
        <v>110000000</v>
      </c>
      <c r="M24" s="190">
        <v>13485345</v>
      </c>
      <c r="N24" s="190">
        <v>209901776</v>
      </c>
      <c r="O24" s="191">
        <f>SUM(C24:N24)</f>
        <v>524887121</v>
      </c>
      <c r="P24" s="182"/>
      <c r="Q24" s="337"/>
    </row>
    <row r="25" spans="1:17" ht="15.75" customHeight="1" x14ac:dyDescent="0.25">
      <c r="A25" s="188" t="s">
        <v>324</v>
      </c>
      <c r="B25" s="192" t="s">
        <v>27</v>
      </c>
      <c r="C25" s="190"/>
      <c r="D25" s="190"/>
      <c r="E25" s="190">
        <v>1000000</v>
      </c>
      <c r="F25" s="190"/>
      <c r="G25" s="190"/>
      <c r="H25" s="190"/>
      <c r="I25" s="190"/>
      <c r="J25" s="190"/>
      <c r="K25" s="190"/>
      <c r="L25" s="190"/>
      <c r="M25" s="190"/>
      <c r="N25" s="190"/>
      <c r="O25" s="191"/>
      <c r="P25" s="182"/>
      <c r="Q25" s="337"/>
    </row>
    <row r="26" spans="1:17" ht="15.75" customHeight="1" x14ac:dyDescent="0.25">
      <c r="A26" s="188" t="s">
        <v>325</v>
      </c>
      <c r="B26" s="192" t="s">
        <v>69</v>
      </c>
      <c r="C26" s="190">
        <v>4422230</v>
      </c>
      <c r="D26" s="190"/>
      <c r="E26" s="190">
        <v>7857771</v>
      </c>
      <c r="F26" s="190"/>
      <c r="G26" s="190"/>
      <c r="H26" s="190"/>
      <c r="I26" s="190"/>
      <c r="J26" s="190"/>
      <c r="K26" s="190"/>
      <c r="L26" s="190"/>
      <c r="M26" s="190">
        <v>3409781</v>
      </c>
      <c r="N26" s="190"/>
      <c r="O26" s="191">
        <f>SUM(C26:N26)</f>
        <v>15689782</v>
      </c>
      <c r="P26" s="337"/>
      <c r="Q26" s="336"/>
    </row>
    <row r="27" spans="1:17" ht="20.100000000000001" customHeight="1" x14ac:dyDescent="0.2">
      <c r="A27" s="477" t="s">
        <v>326</v>
      </c>
      <c r="B27" s="475" t="s">
        <v>24</v>
      </c>
      <c r="C27" s="476">
        <f t="shared" ref="C27:J27" si="1">SUM(C18:C26)</f>
        <v>30244530</v>
      </c>
      <c r="D27" s="476">
        <f t="shared" si="1"/>
        <v>25822300</v>
      </c>
      <c r="E27" s="476">
        <f t="shared" si="1"/>
        <v>37767452</v>
      </c>
      <c r="F27" s="476">
        <f t="shared" si="1"/>
        <v>55749194</v>
      </c>
      <c r="G27" s="476">
        <f t="shared" si="1"/>
        <v>45322300</v>
      </c>
      <c r="H27" s="476">
        <f t="shared" si="1"/>
        <v>41900679</v>
      </c>
      <c r="I27" s="476">
        <f t="shared" si="1"/>
        <v>43530300</v>
      </c>
      <c r="J27" s="476">
        <f t="shared" si="1"/>
        <v>147351257</v>
      </c>
      <c r="K27" s="476">
        <f>SUM(K18:K26)</f>
        <v>139090591</v>
      </c>
      <c r="L27" s="476">
        <f>SUM(L18:L26)</f>
        <v>168102300</v>
      </c>
      <c r="M27" s="476">
        <f>SUM(M18:M26)</f>
        <v>54767426</v>
      </c>
      <c r="N27" s="476">
        <f>SUM(N18:N26)</f>
        <v>241036081</v>
      </c>
      <c r="O27" s="476">
        <f>SUM(C27:N27)</f>
        <v>1030684410</v>
      </c>
    </row>
    <row r="28" spans="1:17" ht="20.100000000000001" customHeight="1" x14ac:dyDescent="0.2">
      <c r="A28" s="477" t="s">
        <v>327</v>
      </c>
      <c r="B28" s="478" t="s">
        <v>25</v>
      </c>
      <c r="C28" s="479">
        <f>C16-C27</f>
        <v>16557656</v>
      </c>
      <c r="D28" s="479">
        <f>D16-D27</f>
        <v>-6395919</v>
      </c>
      <c r="E28" s="479">
        <f t="shared" ref="E28:N28" si="2">E16-E27</f>
        <v>4640548</v>
      </c>
      <c r="F28" s="479">
        <f t="shared" si="2"/>
        <v>-27211336</v>
      </c>
      <c r="G28" s="479">
        <f t="shared" si="2"/>
        <v>263336</v>
      </c>
      <c r="H28" s="479">
        <f t="shared" si="2"/>
        <v>428321</v>
      </c>
      <c r="I28" s="479">
        <f t="shared" si="2"/>
        <v>27482993</v>
      </c>
      <c r="J28" s="479">
        <f t="shared" si="2"/>
        <v>-71648075</v>
      </c>
      <c r="K28" s="479">
        <f t="shared" si="2"/>
        <v>149219409</v>
      </c>
      <c r="L28" s="479">
        <f t="shared" si="2"/>
        <v>-132144426</v>
      </c>
      <c r="M28" s="479">
        <f t="shared" si="2"/>
        <v>263041574</v>
      </c>
      <c r="N28" s="479">
        <f t="shared" si="2"/>
        <v>-224234081</v>
      </c>
      <c r="O28" s="479">
        <f>O16-O27</f>
        <v>0</v>
      </c>
    </row>
  </sheetData>
  <mergeCells count="4">
    <mergeCell ref="B6:O6"/>
    <mergeCell ref="B17:O17"/>
    <mergeCell ref="A3:O3"/>
    <mergeCell ref="I1:O1"/>
  </mergeCells>
  <phoneticPr fontId="34" type="noConversion"/>
  <pageMargins left="0.11811023622047245" right="0.11811023622047245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13" workbookViewId="0">
      <selection activeCell="D43" sqref="D4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4</vt:i4>
      </vt:variant>
    </vt:vector>
  </HeadingPairs>
  <TitlesOfParts>
    <vt:vector size="14" baseType="lpstr">
      <vt:lpstr>1.Mérleg</vt:lpstr>
      <vt:lpstr>2. Bevétel funkció</vt:lpstr>
      <vt:lpstr>3.Bevétel jogcím</vt:lpstr>
      <vt:lpstr>4.Bevétel feladat</vt:lpstr>
      <vt:lpstr>5.kiadás</vt:lpstr>
      <vt:lpstr>6.Kiadás feladat</vt:lpstr>
      <vt:lpstr>7.Felhalmozási kiadások</vt:lpstr>
      <vt:lpstr>8. gördülő</vt:lpstr>
      <vt:lpstr>9.ei. felh. </vt:lpstr>
      <vt:lpstr>Munka1</vt:lpstr>
      <vt:lpstr>Excel_BuiltIn_Print_Area_3_1</vt:lpstr>
      <vt:lpstr>'2. Bevétel funkció'!Nyomtatási_terület</vt:lpstr>
      <vt:lpstr>'5.kiadás'!Nyomtatási_terület</vt:lpstr>
      <vt:lpstr>'7.Felhalmozási kiadások'!Nyomtatási_terület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Noemi</cp:lastModifiedBy>
  <cp:lastPrinted>2020-06-18T07:44:22Z</cp:lastPrinted>
  <dcterms:created xsi:type="dcterms:W3CDTF">2016-01-27T18:19:46Z</dcterms:created>
  <dcterms:modified xsi:type="dcterms:W3CDTF">2020-06-18T07:44:29Z</dcterms:modified>
</cp:coreProperties>
</file>