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egyzo\Desktop\Varga András\Zárszámadás 2021\Sáska\Sáska zárszám mellékletek\"/>
    </mc:Choice>
  </mc:AlternateContent>
  <xr:revisionPtr revIDLastSave="0" documentId="8_{88B2CF97-B1C0-4A62-8B4E-22914F705605}" xr6:coauthVersionLast="46" xr6:coauthVersionMax="46" xr10:uidLastSave="{00000000-0000-0000-0000-000000000000}"/>
  <bookViews>
    <workbookView xWindow="-120" yWindow="-120" windowWidth="20730" windowHeight="11160" xr2:uid="{7982C391-110D-41B9-B69C-008A0A6AF1F2}"/>
  </bookViews>
  <sheets>
    <sheet name="Munka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30" i="1" l="1"/>
  <c r="H25" i="1"/>
  <c r="G25" i="1"/>
  <c r="F25" i="1"/>
  <c r="E25" i="1"/>
  <c r="J18" i="1"/>
  <c r="I18" i="1"/>
  <c r="H16" i="1"/>
  <c r="G16" i="1"/>
  <c r="F16" i="1"/>
  <c r="E16" i="1"/>
  <c r="H14" i="1"/>
  <c r="H13" i="1" s="1"/>
  <c r="G13" i="1"/>
  <c r="F13" i="1"/>
  <c r="E13" i="1"/>
  <c r="H10" i="1"/>
  <c r="G10" i="1"/>
  <c r="F10" i="1"/>
  <c r="F18" i="1" s="1"/>
  <c r="E10" i="1"/>
  <c r="J9" i="1"/>
  <c r="I9" i="1"/>
  <c r="H9" i="1"/>
  <c r="G9" i="1"/>
  <c r="F9" i="1"/>
  <c r="E9" i="1"/>
  <c r="F26" i="1" l="1"/>
  <c r="F31" i="1" s="1"/>
  <c r="J21" i="1"/>
  <c r="H18" i="1"/>
  <c r="G18" i="1"/>
  <c r="G21" i="1" s="1"/>
  <c r="F21" i="1"/>
  <c r="E18" i="1"/>
  <c r="E21" i="1" s="1"/>
  <c r="E26" i="1" s="1"/>
  <c r="E31" i="1" s="1"/>
  <c r="J26" i="1"/>
  <c r="J31" i="1" s="1"/>
  <c r="I21" i="1"/>
  <c r="I26" i="1" s="1"/>
  <c r="I31" i="1" s="1"/>
  <c r="H21" i="1" l="1"/>
  <c r="G26" i="1"/>
  <c r="G31" i="1"/>
  <c r="H26" i="1"/>
  <c r="H31" i="1" s="1"/>
</calcChain>
</file>

<file path=xl/sharedStrings.xml><?xml version="1.0" encoding="utf-8"?>
<sst xmlns="http://schemas.openxmlformats.org/spreadsheetml/2006/main" count="46" uniqueCount="45">
  <si>
    <t>Zárszámadás</t>
  </si>
  <si>
    <t xml:space="preserve">                                              Sáska Önkormányzat 2020. évi költségvetés bevételei      Ft                                                  </t>
  </si>
  <si>
    <t>Cím</t>
  </si>
  <si>
    <t>Alcím</t>
  </si>
  <si>
    <t xml:space="preserve">2020. évi eredeti előirányzat </t>
  </si>
  <si>
    <t xml:space="preserve">2020. évi módosított előirányzat </t>
  </si>
  <si>
    <t>2020 évi teljesítés</t>
  </si>
  <si>
    <t>Kötelező feladatok előirányzata</t>
  </si>
  <si>
    <t>Állami (áll.ig.) feladatok előirányzata</t>
  </si>
  <si>
    <t>Önként vállalt feladatok előirányzata</t>
  </si>
  <si>
    <t>A</t>
  </si>
  <si>
    <t>B</t>
  </si>
  <si>
    <t>C</t>
  </si>
  <si>
    <t>D</t>
  </si>
  <si>
    <t>F</t>
  </si>
  <si>
    <t>G</t>
  </si>
  <si>
    <t>H</t>
  </si>
  <si>
    <t>I</t>
  </si>
  <si>
    <t>J</t>
  </si>
  <si>
    <t>Önkormányzatok  működési  támogatási</t>
  </si>
  <si>
    <t>Egyéb működési célú támogatások bevétele áh belülről</t>
  </si>
  <si>
    <t>Működési célú tám. államháztartáson belülről</t>
  </si>
  <si>
    <t>Vagyoni típusú adók</t>
  </si>
  <si>
    <t>Magánszemélyek kommunális adója</t>
  </si>
  <si>
    <t>Építményadó</t>
  </si>
  <si>
    <t>Érkékesítési és forgalmi adók</t>
  </si>
  <si>
    <t>Iparűzési adó</t>
  </si>
  <si>
    <t>Gépjármaűdó</t>
  </si>
  <si>
    <t>Egyéb közhatalmi bevételek</t>
  </si>
  <si>
    <t>Bírságok,díjak,pótlékok</t>
  </si>
  <si>
    <t>Közhatalmi bevételek</t>
  </si>
  <si>
    <t xml:space="preserve">Működési bevételek </t>
  </si>
  <si>
    <t xml:space="preserve">Működési célú átvett pénzeszközök </t>
  </si>
  <si>
    <t>Működési bevételek  összesen</t>
  </si>
  <si>
    <t>Felhalmozási célú támogatások államházt. belül</t>
  </si>
  <si>
    <t>Felhalmozási célú bevételek</t>
  </si>
  <si>
    <t>Felhalmozási célú átvett pénzeszközök</t>
  </si>
  <si>
    <t>Felhalmozási bevételek összesen</t>
  </si>
  <si>
    <t>BEVÉTELEK ÖSSZESEN (1-11 cím)</t>
  </si>
  <si>
    <t>Költségvetési hiány összege</t>
  </si>
  <si>
    <t>Külső finanszírozás(hitel )</t>
  </si>
  <si>
    <t>Belső finanszírozás(pénzmaradvány )</t>
  </si>
  <si>
    <t>Finanszirozási bevételek</t>
  </si>
  <si>
    <t>BEVÉTELEK FŐÖSSZEGE</t>
  </si>
  <si>
    <t xml:space="preserve">2. melléklet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</si>
</sst>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charset val="238"/>
      <scheme val="minor"/>
    </font>
    <font>
      <sz val="9"/>
      <color indexed="8"/>
      <name val="Calibri"/>
      <family val="2"/>
      <charset val="238"/>
    </font>
    <font>
      <i/>
      <sz val="10"/>
      <color indexed="8"/>
      <name val="Calibri"/>
      <family val="2"/>
      <charset val="238"/>
    </font>
    <font>
      <i/>
      <sz val="9"/>
      <color indexed="8"/>
      <name val="Calibri"/>
      <family val="2"/>
      <charset val="238"/>
    </font>
    <font>
      <b/>
      <sz val="9"/>
      <color indexed="8"/>
      <name val="Calibri"/>
      <family val="2"/>
      <charset val="238"/>
    </font>
    <font>
      <sz val="10"/>
      <color indexed="8"/>
      <name val="Calibri"/>
      <family val="2"/>
      <charset val="238"/>
    </font>
    <font>
      <b/>
      <sz val="10"/>
      <color indexed="8"/>
      <name val="Calibri"/>
      <family val="2"/>
      <charset val="238"/>
    </font>
    <font>
      <sz val="9"/>
      <color rgb="FFFF0000"/>
      <name val="Calibri"/>
      <family val="2"/>
      <charset val="238"/>
    </font>
    <font>
      <sz val="10"/>
      <color theme="1"/>
      <name val="Calibri"/>
      <family val="2"/>
      <charset val="238"/>
    </font>
    <font>
      <sz val="9"/>
      <color theme="1"/>
      <name val="Calibri"/>
      <family val="2"/>
      <charset val="238"/>
    </font>
    <font>
      <sz val="10"/>
      <color theme="1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/>
    </xf>
    <xf numFmtId="0" fontId="1" fillId="0" borderId="0" xfId="0" applyFont="1"/>
    <xf numFmtId="0" fontId="1" fillId="0" borderId="0" xfId="0" applyFont="1"/>
    <xf numFmtId="0" fontId="1" fillId="0" borderId="1" xfId="0" applyFont="1" applyBorder="1" applyAlignment="1">
      <alignment horizontal="center" vertical="center" textRotation="90"/>
    </xf>
    <xf numFmtId="0" fontId="0" fillId="0" borderId="1" xfId="0" applyBorder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/>
    <xf numFmtId="3" fontId="1" fillId="0" borderId="1" xfId="0" applyNumberFormat="1" applyFont="1" applyBorder="1"/>
    <xf numFmtId="0" fontId="3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left" vertical="center"/>
    </xf>
    <xf numFmtId="3" fontId="4" fillId="0" borderId="1" xfId="0" applyNumberFormat="1" applyFont="1" applyBorder="1"/>
    <xf numFmtId="0" fontId="5" fillId="0" borderId="1" xfId="0" applyFont="1" applyBorder="1"/>
    <xf numFmtId="0" fontId="6" fillId="0" borderId="1" xfId="0" applyFont="1" applyBorder="1"/>
    <xf numFmtId="0" fontId="7" fillId="0" borderId="1" xfId="0" applyFont="1" applyBorder="1" applyAlignment="1">
      <alignment horizontal="center"/>
    </xf>
    <xf numFmtId="0" fontId="8" fillId="0" borderId="1" xfId="0" applyFont="1" applyBorder="1"/>
    <xf numFmtId="3" fontId="9" fillId="0" borderId="1" xfId="0" applyNumberFormat="1" applyFont="1" applyBorder="1"/>
    <xf numFmtId="0" fontId="10" fillId="0" borderId="1" xfId="0" applyFont="1" applyBorder="1"/>
    <xf numFmtId="3" fontId="11" fillId="0" borderId="1" xfId="0" applyNumberFormat="1" applyFont="1" applyBorder="1"/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E42139-2252-4943-9EA5-0846E1341146}">
  <dimension ref="A1:J31"/>
  <sheetViews>
    <sheetView tabSelected="1" workbookViewId="0">
      <selection activeCell="M7" sqref="M7"/>
    </sheetView>
  </sheetViews>
  <sheetFormatPr defaultRowHeight="15" x14ac:dyDescent="0.25"/>
  <cols>
    <col min="2" max="2" width="5.85546875" customWidth="1"/>
    <col min="3" max="3" width="4.140625" customWidth="1"/>
    <col min="4" max="4" width="39.28515625" customWidth="1"/>
  </cols>
  <sheetData>
    <row r="1" spans="1:10" x14ac:dyDescent="0.25">
      <c r="D1" s="1" t="s">
        <v>44</v>
      </c>
      <c r="E1" s="1"/>
      <c r="F1" s="1"/>
      <c r="G1" s="1"/>
      <c r="H1" s="1"/>
      <c r="I1" s="1"/>
      <c r="J1" s="1"/>
    </row>
    <row r="2" spans="1:10" x14ac:dyDescent="0.25">
      <c r="A2" s="2"/>
      <c r="B2" s="2"/>
      <c r="C2" s="2"/>
      <c r="D2" t="s">
        <v>0</v>
      </c>
    </row>
    <row r="3" spans="1:10" x14ac:dyDescent="0.25">
      <c r="A3" s="3" t="s">
        <v>1</v>
      </c>
      <c r="B3" s="3"/>
      <c r="C3" s="3"/>
      <c r="D3" s="3"/>
      <c r="E3" s="3"/>
      <c r="F3" s="3"/>
      <c r="G3" s="3"/>
      <c r="H3" s="3"/>
      <c r="I3" s="3"/>
      <c r="J3" s="3"/>
    </row>
    <row r="4" spans="1:10" x14ac:dyDescent="0.25">
      <c r="A4" s="4"/>
      <c r="B4" s="4"/>
      <c r="C4" s="4"/>
      <c r="D4" s="4"/>
      <c r="E4" s="4"/>
      <c r="F4" s="4"/>
      <c r="G4" s="4"/>
      <c r="H4" s="4"/>
      <c r="I4" s="4"/>
      <c r="J4" s="4"/>
    </row>
    <row r="5" spans="1:10" ht="60" x14ac:dyDescent="0.25">
      <c r="A5" s="5"/>
      <c r="B5" s="5" t="s">
        <v>2</v>
      </c>
      <c r="C5" s="5" t="s">
        <v>3</v>
      </c>
      <c r="D5" s="6"/>
      <c r="E5" s="7" t="s">
        <v>4</v>
      </c>
      <c r="F5" s="7" t="s">
        <v>5</v>
      </c>
      <c r="G5" s="7" t="s">
        <v>6</v>
      </c>
      <c r="H5" s="7" t="s">
        <v>7</v>
      </c>
      <c r="I5" s="7" t="s">
        <v>8</v>
      </c>
      <c r="J5" s="7" t="s">
        <v>9</v>
      </c>
    </row>
    <row r="6" spans="1:10" x14ac:dyDescent="0.25">
      <c r="A6" s="8" t="s">
        <v>10</v>
      </c>
      <c r="B6" s="8" t="s">
        <v>11</v>
      </c>
      <c r="C6" s="8" t="s">
        <v>12</v>
      </c>
      <c r="D6" s="9" t="s">
        <v>13</v>
      </c>
      <c r="E6" s="9" t="s">
        <v>14</v>
      </c>
      <c r="F6" s="9" t="s">
        <v>15</v>
      </c>
      <c r="G6" s="9" t="s">
        <v>15</v>
      </c>
      <c r="H6" s="9" t="s">
        <v>16</v>
      </c>
      <c r="I6" s="9" t="s">
        <v>17</v>
      </c>
      <c r="J6" s="9" t="s">
        <v>18</v>
      </c>
    </row>
    <row r="7" spans="1:10" x14ac:dyDescent="0.25">
      <c r="A7" s="8">
        <v>1</v>
      </c>
      <c r="B7" s="8"/>
      <c r="C7" s="8">
        <v>1</v>
      </c>
      <c r="D7" s="10" t="s">
        <v>19</v>
      </c>
      <c r="E7" s="11">
        <v>18125573</v>
      </c>
      <c r="F7" s="11">
        <v>19255886</v>
      </c>
      <c r="G7" s="11">
        <v>19255886</v>
      </c>
      <c r="H7" s="11">
        <v>19255886</v>
      </c>
      <c r="I7" s="11">
        <v>0</v>
      </c>
      <c r="J7" s="11">
        <v>0</v>
      </c>
    </row>
    <row r="8" spans="1:10" x14ac:dyDescent="0.25">
      <c r="A8" s="8">
        <v>2</v>
      </c>
      <c r="B8" s="8"/>
      <c r="C8" s="8">
        <v>2</v>
      </c>
      <c r="D8" s="12" t="s">
        <v>20</v>
      </c>
      <c r="E8" s="11">
        <v>1149573</v>
      </c>
      <c r="F8" s="11">
        <v>646558</v>
      </c>
      <c r="G8" s="11">
        <v>643273</v>
      </c>
      <c r="H8" s="11">
        <v>643273</v>
      </c>
      <c r="I8" s="11">
        <v>0</v>
      </c>
      <c r="J8" s="11">
        <v>0</v>
      </c>
    </row>
    <row r="9" spans="1:10" x14ac:dyDescent="0.25">
      <c r="A9" s="8">
        <v>3</v>
      </c>
      <c r="B9" s="8">
        <v>1</v>
      </c>
      <c r="C9" s="8"/>
      <c r="D9" s="13" t="s">
        <v>21</v>
      </c>
      <c r="E9" s="14">
        <f>E7+E8</f>
        <v>19275146</v>
      </c>
      <c r="F9" s="14">
        <f>F7+F8</f>
        <v>19902444</v>
      </c>
      <c r="G9" s="14">
        <f t="shared" ref="G9:J9" si="0">G8+G7</f>
        <v>19899159</v>
      </c>
      <c r="H9" s="14">
        <f t="shared" si="0"/>
        <v>19899159</v>
      </c>
      <c r="I9" s="14">
        <f t="shared" si="0"/>
        <v>0</v>
      </c>
      <c r="J9" s="14">
        <f t="shared" si="0"/>
        <v>0</v>
      </c>
    </row>
    <row r="10" spans="1:10" x14ac:dyDescent="0.25">
      <c r="A10" s="8">
        <v>4</v>
      </c>
      <c r="B10" s="8"/>
      <c r="C10" s="8">
        <v>1</v>
      </c>
      <c r="D10" s="13" t="s">
        <v>22</v>
      </c>
      <c r="E10" s="11">
        <f>E11+E12</f>
        <v>850000</v>
      </c>
      <c r="F10" s="11">
        <f>F11+F12</f>
        <v>1469258</v>
      </c>
      <c r="G10" s="11">
        <f t="shared" ref="G10:H10" si="1">G11+G12</f>
        <v>1160654</v>
      </c>
      <c r="H10" s="11">
        <f t="shared" si="1"/>
        <v>1160654</v>
      </c>
      <c r="I10" s="11">
        <v>0</v>
      </c>
      <c r="J10" s="11">
        <v>0</v>
      </c>
    </row>
    <row r="11" spans="1:10" x14ac:dyDescent="0.25">
      <c r="A11" s="8">
        <v>5</v>
      </c>
      <c r="B11" s="8"/>
      <c r="C11" s="8"/>
      <c r="D11" s="15" t="s">
        <v>23</v>
      </c>
      <c r="E11" s="11">
        <v>850000</v>
      </c>
      <c r="F11" s="11">
        <v>1469258</v>
      </c>
      <c r="G11" s="11">
        <v>1160654</v>
      </c>
      <c r="H11" s="11">
        <v>1160654</v>
      </c>
      <c r="I11" s="11">
        <v>0</v>
      </c>
      <c r="J11" s="11">
        <v>0</v>
      </c>
    </row>
    <row r="12" spans="1:10" x14ac:dyDescent="0.25">
      <c r="A12" s="8">
        <v>6</v>
      </c>
      <c r="B12" s="8"/>
      <c r="C12" s="8"/>
      <c r="D12" s="15" t="s">
        <v>24</v>
      </c>
      <c r="E12" s="11">
        <v>0</v>
      </c>
      <c r="F12" s="11">
        <v>0</v>
      </c>
      <c r="G12" s="11">
        <v>0</v>
      </c>
      <c r="H12" s="11">
        <v>0</v>
      </c>
      <c r="I12" s="11">
        <v>0</v>
      </c>
      <c r="J12" s="11">
        <v>0</v>
      </c>
    </row>
    <row r="13" spans="1:10" x14ac:dyDescent="0.25">
      <c r="A13" s="8">
        <v>7</v>
      </c>
      <c r="B13" s="8"/>
      <c r="C13" s="8">
        <v>2</v>
      </c>
      <c r="D13" s="15" t="s">
        <v>25</v>
      </c>
      <c r="E13" s="14">
        <f>E14</f>
        <v>5300000</v>
      </c>
      <c r="F13" s="14">
        <f t="shared" ref="F13:G13" si="2">F14</f>
        <v>4421741</v>
      </c>
      <c r="G13" s="14">
        <f t="shared" si="2"/>
        <v>4421741</v>
      </c>
      <c r="H13" s="14">
        <f>H14</f>
        <v>3129741</v>
      </c>
      <c r="I13" s="14">
        <v>967000</v>
      </c>
      <c r="J13" s="14">
        <v>325000</v>
      </c>
    </row>
    <row r="14" spans="1:10" x14ac:dyDescent="0.25">
      <c r="A14" s="8">
        <v>8</v>
      </c>
      <c r="B14" s="8"/>
      <c r="C14" s="8"/>
      <c r="D14" s="15" t="s">
        <v>26</v>
      </c>
      <c r="E14" s="11">
        <v>5300000</v>
      </c>
      <c r="F14" s="11">
        <v>4421741</v>
      </c>
      <c r="G14" s="11">
        <v>4421741</v>
      </c>
      <c r="H14" s="11">
        <f>G14-I14-J14</f>
        <v>3129741</v>
      </c>
      <c r="I14" s="11">
        <v>967000</v>
      </c>
      <c r="J14" s="11">
        <v>325000</v>
      </c>
    </row>
    <row r="15" spans="1:10" x14ac:dyDescent="0.25">
      <c r="A15" s="8">
        <v>9</v>
      </c>
      <c r="B15" s="8"/>
      <c r="C15" s="8">
        <v>3</v>
      </c>
      <c r="D15" s="10" t="s">
        <v>27</v>
      </c>
      <c r="E15" s="14">
        <v>690000</v>
      </c>
      <c r="F15" s="14">
        <v>0</v>
      </c>
      <c r="G15" s="14">
        <v>0</v>
      </c>
      <c r="H15" s="14">
        <v>0</v>
      </c>
      <c r="I15" s="14">
        <v>0</v>
      </c>
      <c r="J15" s="14">
        <v>0</v>
      </c>
    </row>
    <row r="16" spans="1:10" x14ac:dyDescent="0.25">
      <c r="A16" s="8">
        <v>10</v>
      </c>
      <c r="B16" s="8"/>
      <c r="C16" s="8">
        <v>4</v>
      </c>
      <c r="D16" s="10" t="s">
        <v>28</v>
      </c>
      <c r="E16" s="14">
        <f>E17</f>
        <v>5000</v>
      </c>
      <c r="F16" s="14">
        <f t="shared" ref="F16:H16" si="3">F17</f>
        <v>121292</v>
      </c>
      <c r="G16" s="14">
        <f t="shared" si="3"/>
        <v>66871</v>
      </c>
      <c r="H16" s="14">
        <f t="shared" si="3"/>
        <v>66871</v>
      </c>
      <c r="I16" s="14">
        <v>0</v>
      </c>
      <c r="J16" s="14">
        <v>0</v>
      </c>
    </row>
    <row r="17" spans="1:10" x14ac:dyDescent="0.25">
      <c r="A17" s="8">
        <v>11</v>
      </c>
      <c r="B17" s="8"/>
      <c r="C17" s="8"/>
      <c r="D17" s="15" t="s">
        <v>29</v>
      </c>
      <c r="E17" s="11">
        <v>5000</v>
      </c>
      <c r="F17" s="11">
        <v>121292</v>
      </c>
      <c r="G17" s="11">
        <v>66871</v>
      </c>
      <c r="H17" s="11">
        <v>66871</v>
      </c>
      <c r="I17" s="11">
        <v>0</v>
      </c>
      <c r="J17" s="11">
        <v>0</v>
      </c>
    </row>
    <row r="18" spans="1:10" x14ac:dyDescent="0.25">
      <c r="A18" s="8">
        <v>12</v>
      </c>
      <c r="B18" s="8">
        <v>2</v>
      </c>
      <c r="C18" s="8"/>
      <c r="D18" s="13" t="s">
        <v>30</v>
      </c>
      <c r="E18" s="14">
        <f t="shared" ref="E18" si="4">SUM(E10+E13+E15+E16)</f>
        <v>6845000</v>
      </c>
      <c r="F18" s="14">
        <f>SUM(F10+F13+F15+F16)</f>
        <v>6012291</v>
      </c>
      <c r="G18" s="14">
        <f>G10+G13+G16+G15</f>
        <v>5649266</v>
      </c>
      <c r="H18" s="14">
        <f t="shared" ref="H18:J18" si="5">H10+H13+H16+H15</f>
        <v>4357266</v>
      </c>
      <c r="I18" s="14">
        <f t="shared" si="5"/>
        <v>967000</v>
      </c>
      <c r="J18" s="14">
        <f t="shared" si="5"/>
        <v>325000</v>
      </c>
    </row>
    <row r="19" spans="1:10" x14ac:dyDescent="0.25">
      <c r="A19" s="8">
        <v>13</v>
      </c>
      <c r="B19" s="8">
        <v>3</v>
      </c>
      <c r="C19" s="8"/>
      <c r="D19" s="15" t="s">
        <v>31</v>
      </c>
      <c r="E19" s="14">
        <v>464000</v>
      </c>
      <c r="F19" s="14">
        <v>942100</v>
      </c>
      <c r="G19" s="14">
        <v>617110</v>
      </c>
      <c r="H19" s="14">
        <v>617110</v>
      </c>
      <c r="I19" s="14">
        <v>0</v>
      </c>
      <c r="J19" s="14">
        <v>0</v>
      </c>
    </row>
    <row r="20" spans="1:10" x14ac:dyDescent="0.25">
      <c r="A20" s="8">
        <v>14</v>
      </c>
      <c r="B20" s="8">
        <v>4</v>
      </c>
      <c r="C20" s="8"/>
      <c r="D20" s="15" t="s">
        <v>32</v>
      </c>
      <c r="E20" s="11">
        <v>0</v>
      </c>
      <c r="F20" s="11">
        <v>0</v>
      </c>
      <c r="G20" s="11">
        <v>0</v>
      </c>
      <c r="H20" s="11">
        <v>0</v>
      </c>
      <c r="I20" s="11">
        <v>0</v>
      </c>
      <c r="J20" s="11">
        <v>0</v>
      </c>
    </row>
    <row r="21" spans="1:10" x14ac:dyDescent="0.25">
      <c r="A21" s="8">
        <v>15</v>
      </c>
      <c r="B21" s="8"/>
      <c r="C21" s="8"/>
      <c r="D21" s="16" t="s">
        <v>33</v>
      </c>
      <c r="E21" s="14">
        <f t="shared" ref="E21:J21" si="6">SUM(E9+E18+E19+E20)</f>
        <v>26584146</v>
      </c>
      <c r="F21" s="14">
        <f t="shared" si="6"/>
        <v>26856835</v>
      </c>
      <c r="G21" s="14">
        <f t="shared" si="6"/>
        <v>26165535</v>
      </c>
      <c r="H21" s="14">
        <f>G21-I21-J21</f>
        <v>24873535</v>
      </c>
      <c r="I21" s="14">
        <f t="shared" si="6"/>
        <v>967000</v>
      </c>
      <c r="J21" s="14">
        <f t="shared" si="6"/>
        <v>325000</v>
      </c>
    </row>
    <row r="22" spans="1:10" x14ac:dyDescent="0.25">
      <c r="A22" s="8">
        <v>16</v>
      </c>
      <c r="B22" s="8">
        <v>5</v>
      </c>
      <c r="C22" s="8"/>
      <c r="D22" s="13" t="s">
        <v>34</v>
      </c>
      <c r="E22" s="14">
        <v>0</v>
      </c>
      <c r="F22" s="14">
        <v>18082422</v>
      </c>
      <c r="G22" s="14">
        <v>18082422</v>
      </c>
      <c r="H22" s="14">
        <v>18082422</v>
      </c>
      <c r="I22" s="14">
        <v>0</v>
      </c>
      <c r="J22" s="14">
        <v>0</v>
      </c>
    </row>
    <row r="23" spans="1:10" x14ac:dyDescent="0.25">
      <c r="A23" s="8">
        <v>17</v>
      </c>
      <c r="B23" s="8">
        <v>6</v>
      </c>
      <c r="C23" s="8"/>
      <c r="D23" s="15" t="s">
        <v>35</v>
      </c>
      <c r="E23" s="14">
        <v>0</v>
      </c>
      <c r="F23" s="14">
        <v>13000000</v>
      </c>
      <c r="G23" s="14">
        <v>13000000</v>
      </c>
      <c r="H23" s="14">
        <v>13000000</v>
      </c>
      <c r="I23" s="14">
        <v>0</v>
      </c>
      <c r="J23" s="14">
        <v>0</v>
      </c>
    </row>
    <row r="24" spans="1:10" x14ac:dyDescent="0.25">
      <c r="A24" s="8">
        <v>18</v>
      </c>
      <c r="B24" s="8">
        <v>7</v>
      </c>
      <c r="C24" s="8"/>
      <c r="D24" s="15" t="s">
        <v>36</v>
      </c>
      <c r="E24" s="14">
        <v>0</v>
      </c>
      <c r="F24" s="14">
        <v>0</v>
      </c>
      <c r="G24" s="14">
        <v>0</v>
      </c>
      <c r="H24" s="14">
        <v>0</v>
      </c>
      <c r="I24" s="14">
        <v>0</v>
      </c>
      <c r="J24" s="14">
        <v>0</v>
      </c>
    </row>
    <row r="25" spans="1:10" x14ac:dyDescent="0.25">
      <c r="A25" s="8">
        <v>19</v>
      </c>
      <c r="B25" s="8"/>
      <c r="C25" s="8"/>
      <c r="D25" s="15" t="s">
        <v>37</v>
      </c>
      <c r="E25" s="11">
        <f>SUM(E22:E24)</f>
        <v>0</v>
      </c>
      <c r="F25" s="11">
        <f t="shared" ref="F25:H25" si="7">SUM(F22:F24)</f>
        <v>31082422</v>
      </c>
      <c r="G25" s="11">
        <f t="shared" si="7"/>
        <v>31082422</v>
      </c>
      <c r="H25" s="11">
        <f t="shared" si="7"/>
        <v>31082422</v>
      </c>
      <c r="I25" s="11">
        <v>0</v>
      </c>
      <c r="J25" s="11">
        <v>0</v>
      </c>
    </row>
    <row r="26" spans="1:10" x14ac:dyDescent="0.25">
      <c r="A26" s="8">
        <v>20</v>
      </c>
      <c r="B26" s="8"/>
      <c r="C26" s="8"/>
      <c r="D26" s="16" t="s">
        <v>38</v>
      </c>
      <c r="E26" s="14">
        <f>SUM(E21:E25)</f>
        <v>26584146</v>
      </c>
      <c r="F26" s="14">
        <f>F9+F18+F19+F20+F22+F23+F24</f>
        <v>57939257</v>
      </c>
      <c r="G26" s="14">
        <f>G9+G18+G19+G20+G22+G23+G24</f>
        <v>57247957</v>
      </c>
      <c r="H26" s="14">
        <f>G26-I26-J26</f>
        <v>54663957</v>
      </c>
      <c r="I26" s="14">
        <f t="shared" ref="I26:J26" si="8">SUM(I18:I25)+I9</f>
        <v>1934000</v>
      </c>
      <c r="J26" s="14">
        <f t="shared" si="8"/>
        <v>650000</v>
      </c>
    </row>
    <row r="27" spans="1:10" x14ac:dyDescent="0.25">
      <c r="A27" s="8">
        <v>21</v>
      </c>
      <c r="B27" s="8"/>
      <c r="C27" s="17"/>
      <c r="D27" s="18" t="s">
        <v>39</v>
      </c>
      <c r="E27" s="19">
        <v>34193882</v>
      </c>
      <c r="F27" s="19">
        <v>33378866</v>
      </c>
      <c r="G27" s="19">
        <v>33378866</v>
      </c>
      <c r="H27" s="19">
        <v>33378866</v>
      </c>
      <c r="I27" s="19">
        <v>0</v>
      </c>
      <c r="J27" s="19">
        <v>0</v>
      </c>
    </row>
    <row r="28" spans="1:10" x14ac:dyDescent="0.25">
      <c r="A28" s="8">
        <v>22</v>
      </c>
      <c r="B28" s="8"/>
      <c r="C28" s="8"/>
      <c r="D28" s="15" t="s">
        <v>40</v>
      </c>
      <c r="E28" s="11">
        <v>0</v>
      </c>
      <c r="F28" s="11">
        <v>0</v>
      </c>
      <c r="G28" s="11">
        <v>0</v>
      </c>
      <c r="H28" s="11">
        <v>0</v>
      </c>
      <c r="I28" s="11">
        <v>0</v>
      </c>
      <c r="J28" s="11">
        <v>0</v>
      </c>
    </row>
    <row r="29" spans="1:10" x14ac:dyDescent="0.25">
      <c r="A29" s="8">
        <v>23</v>
      </c>
      <c r="B29" s="8"/>
      <c r="C29" s="8"/>
      <c r="D29" s="15" t="s">
        <v>41</v>
      </c>
      <c r="E29" s="11">
        <v>34193882</v>
      </c>
      <c r="F29" s="19">
        <v>33378866</v>
      </c>
      <c r="G29" s="11">
        <v>33378866</v>
      </c>
      <c r="H29" s="11">
        <v>33378866</v>
      </c>
      <c r="I29" s="11">
        <v>0</v>
      </c>
      <c r="J29" s="11">
        <v>0</v>
      </c>
    </row>
    <row r="30" spans="1:10" x14ac:dyDescent="0.25">
      <c r="A30" s="8">
        <v>24</v>
      </c>
      <c r="B30" s="8"/>
      <c r="C30" s="8"/>
      <c r="D30" s="20" t="s">
        <v>42</v>
      </c>
      <c r="E30" s="11">
        <v>0</v>
      </c>
      <c r="F30" s="11">
        <v>1058033</v>
      </c>
      <c r="G30" s="11">
        <v>1058033</v>
      </c>
      <c r="H30" s="11">
        <f>G30</f>
        <v>1058033</v>
      </c>
      <c r="I30" s="11">
        <v>0</v>
      </c>
      <c r="J30" s="11">
        <v>0</v>
      </c>
    </row>
    <row r="31" spans="1:10" x14ac:dyDescent="0.25">
      <c r="A31" s="8">
        <v>25</v>
      </c>
      <c r="B31" s="8"/>
      <c r="C31" s="8"/>
      <c r="D31" s="16" t="s">
        <v>43</v>
      </c>
      <c r="E31" s="21">
        <f t="shared" ref="E31" si="9">SUM(E29+E26)</f>
        <v>60778028</v>
      </c>
      <c r="F31" s="21">
        <f>SUM(F29+F26+F30)</f>
        <v>92376156</v>
      </c>
      <c r="G31" s="21">
        <f>SUM(G29+G26+G30)</f>
        <v>91684856</v>
      </c>
      <c r="H31" s="21">
        <f>SUM(H29+H26+H30)</f>
        <v>89100856</v>
      </c>
      <c r="I31" s="14">
        <f t="shared" ref="I31:J31" si="10">I29+I26</f>
        <v>1934000</v>
      </c>
      <c r="J31" s="14">
        <f t="shared" si="10"/>
        <v>650000</v>
      </c>
    </row>
  </sheetData>
  <mergeCells count="2">
    <mergeCell ref="D1:J1"/>
    <mergeCell ref="A3:J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Munka1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Jegyző</dc:creator>
  <cp:lastModifiedBy>Jegyző</cp:lastModifiedBy>
  <dcterms:created xsi:type="dcterms:W3CDTF">2021-05-20T10:55:02Z</dcterms:created>
  <dcterms:modified xsi:type="dcterms:W3CDTF">2021-05-20T10:56:06Z</dcterms:modified>
</cp:coreProperties>
</file>