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9\módosítás\február\Végleges\"/>
    </mc:Choice>
  </mc:AlternateContent>
  <bookViews>
    <workbookView xWindow="0" yWindow="0" windowWidth="28800" windowHeight="11730"/>
  </bookViews>
  <sheets>
    <sheet name="11.1. melléklet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3" i="1" l="1"/>
  <c r="D86" i="1" s="1"/>
  <c r="F81" i="1"/>
  <c r="E81" i="1"/>
  <c r="C81" i="1"/>
  <c r="F80" i="1"/>
  <c r="E80" i="1"/>
  <c r="C80" i="1"/>
  <c r="F79" i="1"/>
  <c r="E79" i="1"/>
  <c r="C79" i="1"/>
  <c r="F77" i="1"/>
  <c r="F83" i="1" s="1"/>
  <c r="E77" i="1"/>
  <c r="E83" i="1" s="1"/>
  <c r="E86" i="1" s="1"/>
  <c r="C77" i="1"/>
  <c r="C83" i="1" s="1"/>
  <c r="D76" i="1"/>
  <c r="F75" i="1"/>
  <c r="E75" i="1"/>
  <c r="C75" i="1"/>
  <c r="F74" i="1"/>
  <c r="E74" i="1"/>
  <c r="C74" i="1"/>
  <c r="F68" i="1"/>
  <c r="E68" i="1"/>
  <c r="C68" i="1"/>
  <c r="F67" i="1"/>
  <c r="E67" i="1"/>
  <c r="C67" i="1"/>
  <c r="F66" i="1"/>
  <c r="E66" i="1"/>
  <c r="C66" i="1"/>
  <c r="F64" i="1"/>
  <c r="E64" i="1"/>
  <c r="C64" i="1"/>
  <c r="F62" i="1"/>
  <c r="E62" i="1"/>
  <c r="F61" i="1"/>
  <c r="E61" i="1"/>
  <c r="C61" i="1"/>
  <c r="F60" i="1"/>
  <c r="E60" i="1"/>
  <c r="C60" i="1"/>
  <c r="F59" i="1"/>
  <c r="E59" i="1"/>
  <c r="C59" i="1"/>
  <c r="F58" i="1"/>
  <c r="F76" i="1" s="1"/>
  <c r="E58" i="1"/>
  <c r="E76" i="1" s="1"/>
  <c r="C58" i="1"/>
  <c r="C76" i="1" s="1"/>
  <c r="F51" i="1"/>
  <c r="F50" i="1"/>
  <c r="D49" i="1"/>
  <c r="F48" i="1"/>
  <c r="F47" i="1"/>
  <c r="F46" i="1"/>
  <c r="E45" i="1"/>
  <c r="F45" i="1" s="1"/>
  <c r="C45" i="1"/>
  <c r="E44" i="1"/>
  <c r="F44" i="1" s="1"/>
  <c r="C44" i="1"/>
  <c r="F43" i="1"/>
  <c r="E43" i="1"/>
  <c r="C43" i="1"/>
  <c r="E42" i="1"/>
  <c r="E49" i="1" s="1"/>
  <c r="C42" i="1"/>
  <c r="E41" i="1"/>
  <c r="F41" i="1" s="1"/>
  <c r="C41" i="1"/>
  <c r="E40" i="1"/>
  <c r="F40" i="1" s="1"/>
  <c r="C40" i="1"/>
  <c r="C49" i="1" s="1"/>
  <c r="F38" i="1"/>
  <c r="F37" i="1"/>
  <c r="F36" i="1"/>
  <c r="E35" i="1"/>
  <c r="F35" i="1" s="1"/>
  <c r="D35" i="1"/>
  <c r="C35" i="1"/>
  <c r="F34" i="1"/>
  <c r="F33" i="1"/>
  <c r="E33" i="1"/>
  <c r="D33" i="1"/>
  <c r="C33" i="1"/>
  <c r="F32" i="1"/>
  <c r="F31" i="1"/>
  <c r="E31" i="1"/>
  <c r="D31" i="1"/>
  <c r="C31" i="1"/>
  <c r="F30" i="1"/>
  <c r="F29" i="1"/>
  <c r="F28" i="1"/>
  <c r="C28" i="1"/>
  <c r="F27" i="1"/>
  <c r="F26" i="1"/>
  <c r="F25" i="1"/>
  <c r="F24" i="1"/>
  <c r="F23" i="1"/>
  <c r="F22" i="1"/>
  <c r="E21" i="1"/>
  <c r="D21" i="1"/>
  <c r="F21" i="1" s="1"/>
  <c r="C21" i="1"/>
  <c r="F20" i="1"/>
  <c r="E20" i="1"/>
  <c r="D20" i="1"/>
  <c r="C20" i="1"/>
  <c r="E19" i="1"/>
  <c r="D19" i="1"/>
  <c r="F19" i="1" s="1"/>
  <c r="C19" i="1"/>
  <c r="E18" i="1"/>
  <c r="D18" i="1"/>
  <c r="F18" i="1" s="1"/>
  <c r="C18" i="1"/>
  <c r="F17" i="1"/>
  <c r="F16" i="1"/>
  <c r="F15" i="1"/>
  <c r="E15" i="1"/>
  <c r="D15" i="1"/>
  <c r="C15" i="1"/>
  <c r="F14" i="1"/>
  <c r="E13" i="1"/>
  <c r="D13" i="1"/>
  <c r="F13" i="1" s="1"/>
  <c r="C13" i="1"/>
  <c r="F10" i="1"/>
  <c r="E9" i="1"/>
  <c r="E39" i="1" s="1"/>
  <c r="E52" i="1" s="1"/>
  <c r="D9" i="1"/>
  <c r="D39" i="1" s="1"/>
  <c r="D52" i="1" s="1"/>
  <c r="C9" i="1"/>
  <c r="C39" i="1" s="1"/>
  <c r="C52" i="1" s="1"/>
  <c r="F86" i="1" l="1"/>
  <c r="F52" i="1"/>
  <c r="C86" i="1"/>
  <c r="F9" i="1"/>
  <c r="F39" i="1" s="1"/>
  <c r="F42" i="1"/>
  <c r="F49" i="1" s="1"/>
</calcChain>
</file>

<file path=xl/sharedStrings.xml><?xml version="1.0" encoding="utf-8"?>
<sst xmlns="http://schemas.openxmlformats.org/spreadsheetml/2006/main" count="170" uniqueCount="124">
  <si>
    <t>2019.évi eredeti előirányzat</t>
  </si>
  <si>
    <t>2019.évi módosított előirányzat XI.30.</t>
  </si>
  <si>
    <t>Módosítási javaslat</t>
  </si>
  <si>
    <t>2019.évi módosított előirányzat XII.31.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</si>
  <si>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</si>
  <si>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</si>
  <si>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</si>
  <si>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</si>
  <si>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</si>
  <si>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</si>
  <si>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</si>
  <si>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</si>
  <si>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</si>
  <si>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</si>
  <si>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Elvonások és befizetések bevételei</t>
  </si>
  <si>
    <t>Elvonások és befizetések</t>
  </si>
  <si>
    <t>Beruházások</t>
  </si>
  <si>
    <t>Felújítások</t>
  </si>
  <si>
    <t>Költségvetési kiadások</t>
  </si>
  <si>
    <t>Belföldi értékpapírok kiadásai</t>
  </si>
  <si>
    <t>Belföldi értékpapírok bevételei</t>
  </si>
  <si>
    <t>Dologi kiadások</t>
  </si>
  <si>
    <t>Tartalékok</t>
  </si>
  <si>
    <t>Működési célú átvett pénzeszközök</t>
  </si>
  <si>
    <t>Egyéb közhatalmi bevételek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</si>
  <si>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</si>
  <si>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</si>
  <si>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</si>
  <si>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</si>
  <si>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</si>
  <si>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</si>
  <si>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</si>
  <si>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</si>
  <si>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</si>
  <si>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Egyéb sajátos forrásoldali elszámolások, kötelezettség jellegű sajátos elszámolások</t>
  </si>
  <si>
    <t>20.</t>
  </si>
  <si>
    <t>Egyéb felh.célú támogatások ÁH-n belülre</t>
  </si>
  <si>
    <t>Egyéb felh.célú támogatások ÁH-n kívülre</t>
  </si>
  <si>
    <t>Egyéb sajátos eszközoldali elszámolások, követelés jellegű sajátos elszámolások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</si>
  <si>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</si>
  <si>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</si>
  <si>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</si>
  <si>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</si>
  <si>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</si>
  <si>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</si>
  <si>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</si>
  <si>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</si>
  <si>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</si>
  <si>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</si>
  <si>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</si>
  <si>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</si>
  <si>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</si>
  <si>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</si>
  <si>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</si>
  <si>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</si>
  <si>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</si>
  <si>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</si>
  <si>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</si>
  <si>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</si>
  <si>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</si>
  <si>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</si>
  <si>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</si>
  <si>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</si>
  <si>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Sor-szám</t>
  </si>
  <si>
    <t>Finanszírozási kiadások összesen</t>
  </si>
  <si>
    <t>"11. melléklet az  5/2019.(II.28.)önkormányzati rendelethez"</t>
  </si>
  <si>
    <t>11. melléklet a 3/2020.(II.27.) önkormányzati rendelethez, hatályos 2020. február 28-tól</t>
  </si>
  <si>
    <t>Kiemelt előirányzat</t>
  </si>
  <si>
    <t>Önkormányzat működési támogatásai</t>
  </si>
  <si>
    <t>Működési célú visszatérítendő támog., kölcsönök visszatélrülése ÁH-on belülről</t>
  </si>
  <si>
    <t>Működési célú visszatérítendő támog., kölcsönök igénybevétele ÁH-on belülről</t>
  </si>
  <si>
    <t>Egyéb működési célú támogatások bevételei</t>
  </si>
  <si>
    <t>Egyéb működési célú támogatások ÁH-n kivülről</t>
  </si>
  <si>
    <t>Felhalmozási célú önkormányzati támogatások</t>
  </si>
  <si>
    <t>Felhalmozási célú visszatérítendő támog., kölcsönök visszatérülése ÁH-on belülről</t>
  </si>
  <si>
    <t>Felhalmozási célú visszatérítendő támog., kölcsönök igénybevétele ÁH-on belülről</t>
  </si>
  <si>
    <t>Egyéb felhalmozási célú támogatások bev. ÁH-on belülről</t>
  </si>
  <si>
    <t>Vagyoni típusú adók</t>
  </si>
  <si>
    <t>Termékek és szolgáltatások adói</t>
  </si>
  <si>
    <t>Készletértékesítés ellenértéke</t>
  </si>
  <si>
    <t>Szolgáltatások ellenértéke</t>
  </si>
  <si>
    <t>Közvetített szolgáltatások ellenértéke</t>
  </si>
  <si>
    <t>Tulajdonosi bevétel</t>
  </si>
  <si>
    <t>Ellátási díjak</t>
  </si>
  <si>
    <t>Kiszámlázott ÁFA és ÁFA visszatérülés</t>
  </si>
  <si>
    <t>Kamatbevételek</t>
  </si>
  <si>
    <t>Biztosító által fizetett kártérítés</t>
  </si>
  <si>
    <t>Működési célú visszatérítendő támog., kölcsönök visszatérülése ÁH-on kívülről</t>
  </si>
  <si>
    <t>Felhalmozási célú visszatérítendő támog., kölcsönök visszatérülése ÁH-on kívülről</t>
  </si>
  <si>
    <t>Egyéb felhalmozási célú átvett pénzeszközök</t>
  </si>
  <si>
    <t>Költségvetési bevételek</t>
  </si>
  <si>
    <t>Előző évi pénzmaradvány igénybevétel működési</t>
  </si>
  <si>
    <t>Előző évi pénzmaradvány igénybevétel felhalmozási</t>
  </si>
  <si>
    <t>Előző évi pénzmaradvány igénybevétel finanszírozási</t>
  </si>
  <si>
    <t>Államháztartáson belüli megelőlegezés</t>
  </si>
  <si>
    <t>Betét megszüntetés</t>
  </si>
  <si>
    <t>Irányító szervtől kapott támogatás működési</t>
  </si>
  <si>
    <t>Irányító szervtől kapott támogatás felhalmozási</t>
  </si>
  <si>
    <t>Egyéb finanszírozási bevételek</t>
  </si>
  <si>
    <t>Finanszírozási bevételek összesen</t>
  </si>
  <si>
    <t>Korrigált nyitó pénzeszköz</t>
  </si>
  <si>
    <t>Bevételi előirányzatok összesen:</t>
  </si>
  <si>
    <t>Kiadási előirányzatok eFt-ban</t>
  </si>
  <si>
    <t>Személyi juttatás</t>
  </si>
  <si>
    <t>Munkáltatót terhelő jár. és szoc. hj. adó</t>
  </si>
  <si>
    <t>Ellátottak pénzbeni juttatásai</t>
  </si>
  <si>
    <t>Mük.célú visszatérítendő tám. kölcs. nyújtása ÁH-n belülre</t>
  </si>
  <si>
    <t xml:space="preserve">Egyéb műk.célú támogatások ÁH-n belülre </t>
  </si>
  <si>
    <t>Mük.célú visszatérítendő tám. kölcs. nyújtása ÁH-n kívülre</t>
  </si>
  <si>
    <t>Egyéb műk.célú támogatások ÁH-n kívülre</t>
  </si>
  <si>
    <t>Felh.célú visszatérítendő tám. kölcs. nyújtása ÁH-n belülre</t>
  </si>
  <si>
    <t>Felh.célú visszatérítendő tám. kölcs.törleszt. ÁH-n belülre</t>
  </si>
  <si>
    <t>Felh.célú visszatérítendő tám. kölcs. nyújtása ÁH-n kivülre</t>
  </si>
  <si>
    <t>Felh.célú visszatérítendő támogatások törl.Á H-n kívülre</t>
  </si>
  <si>
    <t>Hosszú lejáratú hitelek törlesztése</t>
  </si>
  <si>
    <t xml:space="preserve">Intézményfinanszírozás kiadásai működési </t>
  </si>
  <si>
    <t xml:space="preserve">Intézményfinanszírozás kiadásai felhalmozási </t>
  </si>
  <si>
    <t>Betét elhelyezés</t>
  </si>
  <si>
    <t>Záró pénzeszköz</t>
  </si>
  <si>
    <t>Kiadási előirányzat összesen:</t>
  </si>
  <si>
    <t>1. Önkormányzat</t>
  </si>
  <si>
    <t>Bevételi előirányzatok Ft-ban</t>
  </si>
  <si>
    <t>Egyéb működési bevételek</t>
  </si>
  <si>
    <t xml:space="preserve">Tárgyi eszk., immater. javak  értékesítése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</si>
</sst>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0"/>
      <color indexed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vertical="center" wrapText="1"/>
    </xf>
    <xf numFmtId="3" fontId="4" fillId="0" borderId="9" xfId="0" applyNumberFormat="1" applyFont="1" applyBorder="1"/>
    <xf numFmtId="0" fontId="4" fillId="0" borderId="0" xfId="0" applyFont="1" applyFill="1"/>
    <xf numFmtId="0" fontId="4" fillId="0" borderId="0" xfId="0" applyFont="1"/>
    <xf numFmtId="0" fontId="1" fillId="0" borderId="2" xfId="0" applyFont="1" applyBorder="1" applyAlignment="1">
      <alignment horizontal="center" vertical="center"/>
    </xf>
    <xf numFmtId="3" fontId="1" fillId="0" borderId="17" xfId="0" applyNumberFormat="1" applyFont="1" applyFill="1" applyBorder="1"/>
    <xf numFmtId="3" fontId="4" fillId="0" borderId="16" xfId="0" applyNumberFormat="1" applyFont="1" applyFill="1" applyBorder="1"/>
    <xf numFmtId="3" fontId="4" fillId="0" borderId="18" xfId="0" applyNumberFormat="1" applyFont="1" applyFill="1" applyBorder="1"/>
    <xf numFmtId="3" fontId="4" fillId="0" borderId="17" xfId="0" applyNumberFormat="1" applyFont="1" applyFill="1" applyBorder="1"/>
    <xf numFmtId="3" fontId="4" fillId="0" borderId="17" xfId="0" applyNumberFormat="1" applyFont="1" applyBorder="1"/>
    <xf numFmtId="3" fontId="4" fillId="0" borderId="16" xfId="0" applyNumberFormat="1" applyFont="1" applyBorder="1"/>
    <xf numFmtId="3" fontId="4" fillId="0" borderId="18" xfId="0" applyNumberFormat="1" applyFont="1" applyBorder="1"/>
    <xf numFmtId="3" fontId="1" fillId="0" borderId="18" xfId="0" applyNumberFormat="1" applyFont="1" applyFill="1" applyBorder="1"/>
    <xf numFmtId="3" fontId="4" fillId="0" borderId="0" xfId="0" applyNumberFormat="1" applyFont="1"/>
    <xf numFmtId="0" fontId="4" fillId="0" borderId="0" xfId="0" applyFont="1" applyAlignment="1">
      <alignment horizontal="center"/>
    </xf>
    <xf numFmtId="3" fontId="1" fillId="0" borderId="18" xfId="0" applyNumberFormat="1" applyFont="1" applyBorder="1"/>
    <xf numFmtId="3" fontId="1" fillId="0" borderId="24" xfId="0" applyNumberFormat="1" applyFont="1" applyBorder="1"/>
    <xf numFmtId="3" fontId="5" fillId="0" borderId="0" xfId="0" applyNumberFormat="1" applyFont="1"/>
    <xf numFmtId="3" fontId="1" fillId="0" borderId="3" xfId="0" applyNumberFormat="1" applyFont="1" applyFill="1" applyBorder="1"/>
    <xf numFmtId="3" fontId="4" fillId="0" borderId="20" xfId="0" applyNumberFormat="1" applyFont="1" applyFill="1" applyBorder="1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6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0" xfId="0" applyFont="1"/>
    <xf numFmtId="3" fontId="4" fillId="0" borderId="12" xfId="0" applyNumberFormat="1" applyFont="1" applyBorder="1"/>
    <xf numFmtId="3" fontId="1" fillId="0" borderId="6" xfId="0" applyNumberFormat="1" applyFont="1" applyBorder="1"/>
    <xf numFmtId="3" fontId="1" fillId="0" borderId="3" xfId="0" applyNumberFormat="1" applyFont="1" applyBorder="1"/>
    <xf numFmtId="0" fontId="1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3" fontId="1" fillId="0" borderId="17" xfId="0" applyNumberFormat="1" applyFont="1" applyBorder="1"/>
    <xf numFmtId="0" fontId="4" fillId="0" borderId="13" xfId="0" applyFont="1" applyBorder="1" applyAlignment="1">
      <alignment horizontal="center" vertical="center"/>
    </xf>
    <xf numFmtId="0" fontId="7" fillId="0" borderId="0" xfId="0" applyFont="1"/>
    <xf numFmtId="3" fontId="4" fillId="0" borderId="0" xfId="0" applyNumberFormat="1" applyFont="1" applyFill="1" applyBorder="1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3" fontId="4" fillId="0" borderId="15" xfId="0" applyNumberFormat="1" applyFont="1" applyBorder="1"/>
    <xf numFmtId="0" fontId="6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31" xfId="0" applyFont="1" applyBorder="1"/>
    <xf numFmtId="0" fontId="4" fillId="0" borderId="0" xfId="0" applyFont="1" applyAlignment="1">
      <alignment horizontal="left"/>
    </xf>
    <xf numFmtId="0" fontId="4" fillId="0" borderId="9" xfId="0" applyFont="1" applyBorder="1" applyAlignment="1">
      <alignment wrapText="1"/>
    </xf>
    <xf numFmtId="3" fontId="4" fillId="0" borderId="16" xfId="0" applyNumberFormat="1" applyFont="1" applyFill="1" applyBorder="1" applyAlignment="1">
      <alignment horizontal="right"/>
    </xf>
    <xf numFmtId="3" fontId="4" fillId="0" borderId="18" xfId="0" applyNumberFormat="1" applyFont="1" applyFill="1" applyBorder="1" applyAlignment="1">
      <alignment horizontal="right"/>
    </xf>
    <xf numFmtId="3" fontId="5" fillId="0" borderId="17" xfId="0" applyNumberFormat="1" applyFont="1" applyBorder="1"/>
    <xf numFmtId="0" fontId="4" fillId="0" borderId="9" xfId="0" applyFont="1" applyFill="1" applyBorder="1"/>
    <xf numFmtId="0" fontId="4" fillId="0" borderId="9" xfId="0" applyFont="1" applyBorder="1"/>
    <xf numFmtId="3" fontId="5" fillId="0" borderId="16" xfId="0" applyNumberFormat="1" applyFont="1" applyFill="1" applyBorder="1"/>
    <xf numFmtId="3" fontId="5" fillId="0" borderId="18" xfId="0" applyNumberFormat="1" applyFont="1" applyFill="1" applyBorder="1"/>
    <xf numFmtId="0" fontId="1" fillId="0" borderId="9" xfId="0" applyFont="1" applyBorder="1"/>
    <xf numFmtId="3" fontId="1" fillId="0" borderId="16" xfId="0" applyNumberFormat="1" applyFont="1" applyFill="1" applyBorder="1" applyAlignment="1">
      <alignment horizontal="right"/>
    </xf>
    <xf numFmtId="3" fontId="1" fillId="0" borderId="18" xfId="0" applyNumberFormat="1" applyFont="1" applyFill="1" applyBorder="1" applyAlignment="1">
      <alignment horizontal="right"/>
    </xf>
    <xf numFmtId="0" fontId="0" fillId="0" borderId="9" xfId="0" applyBorder="1"/>
    <xf numFmtId="0" fontId="1" fillId="0" borderId="9" xfId="0" applyFont="1" applyBorder="1" applyAlignment="1">
      <alignment wrapText="1"/>
    </xf>
    <xf numFmtId="0" fontId="1" fillId="0" borderId="32" xfId="0" applyFont="1" applyBorder="1"/>
    <xf numFmtId="3" fontId="1" fillId="0" borderId="19" xfId="0" applyNumberFormat="1" applyFont="1" applyFill="1" applyBorder="1" applyAlignment="1">
      <alignment horizontal="right"/>
    </xf>
    <xf numFmtId="3" fontId="1" fillId="0" borderId="20" xfId="0" applyNumberFormat="1" applyFont="1" applyFill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/>
    <xf numFmtId="0" fontId="1" fillId="0" borderId="0" xfId="0" applyFont="1" applyBorder="1" applyAlignment="1"/>
    <xf numFmtId="0" fontId="0" fillId="0" borderId="29" xfId="0" applyBorder="1"/>
    <xf numFmtId="3" fontId="4" fillId="0" borderId="30" xfId="0" applyNumberFormat="1" applyFont="1" applyBorder="1"/>
    <xf numFmtId="0" fontId="0" fillId="0" borderId="23" xfId="0" applyBorder="1"/>
    <xf numFmtId="3" fontId="4" fillId="0" borderId="22" xfId="0" applyNumberFormat="1" applyFont="1" applyBorder="1"/>
    <xf numFmtId="0" fontId="4" fillId="0" borderId="23" xfId="0" applyFont="1" applyBorder="1"/>
    <xf numFmtId="3" fontId="4" fillId="0" borderId="22" xfId="0" applyNumberFormat="1" applyFont="1" applyFill="1" applyBorder="1"/>
    <xf numFmtId="0" fontId="4" fillId="0" borderId="23" xfId="0" applyFont="1" applyFill="1" applyBorder="1"/>
    <xf numFmtId="0" fontId="1" fillId="0" borderId="23" xfId="0" applyFont="1" applyBorder="1"/>
    <xf numFmtId="3" fontId="1" fillId="0" borderId="22" xfId="0" applyNumberFormat="1" applyFont="1" applyFill="1" applyBorder="1"/>
    <xf numFmtId="3" fontId="0" fillId="0" borderId="22" xfId="0" applyNumberFormat="1" applyBorder="1"/>
    <xf numFmtId="3" fontId="0" fillId="0" borderId="18" xfId="0" applyNumberFormat="1" applyBorder="1"/>
    <xf numFmtId="3" fontId="5" fillId="0" borderId="22" xfId="0" applyNumberFormat="1" applyFont="1" applyFill="1" applyBorder="1"/>
    <xf numFmtId="3" fontId="1" fillId="0" borderId="22" xfId="0" applyNumberFormat="1" applyFont="1" applyBorder="1"/>
    <xf numFmtId="0" fontId="1" fillId="0" borderId="25" xfId="0" applyFont="1" applyBorder="1" applyAlignment="1">
      <alignment wrapText="1"/>
    </xf>
    <xf numFmtId="0" fontId="1" fillId="0" borderId="27" xfId="0" applyFont="1" applyBorder="1"/>
    <xf numFmtId="3" fontId="1" fillId="0" borderId="26" xfId="0" applyNumberFormat="1" applyFont="1" applyBorder="1"/>
    <xf numFmtId="3" fontId="1" fillId="0" borderId="20" xfId="0" applyNumberFormat="1" applyFont="1" applyBorder="1"/>
    <xf numFmtId="3" fontId="4" fillId="0" borderId="20" xfId="0" applyNumberFormat="1" applyFont="1" applyBorder="1"/>
    <xf numFmtId="3" fontId="4" fillId="0" borderId="21" xfId="0" applyNumberFormat="1" applyFont="1" applyBorder="1"/>
    <xf numFmtId="0" fontId="1" fillId="0" borderId="5" xfId="0" applyFont="1" applyBorder="1"/>
    <xf numFmtId="3" fontId="1" fillId="0" borderId="10" xfId="0" applyNumberFormat="1" applyFont="1" applyBorder="1"/>
  </cellXfs>
  <cellStyles count="6">
    <cellStyle name="Normál" xfId="0" builtinId="0"/>
    <cellStyle name="Normál 2 2" xfId="1"/>
    <cellStyle name="Normál 3" xfId="3"/>
    <cellStyle name="Normál 3 2" xfId="4"/>
    <cellStyle name="Normál 5" xfId="2"/>
    <cellStyle name="Normá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214;nkorm&#225;nyzat\R%20E%20N%20D%20E%20L%20E%20T%20E%20K\HAT&#193;LYOS\2020\3_2020_2019_&#233;vi_k&#246;lts&#233;gvet&#233;s%20m&#243;dos&#237;t&#225;sa\egysszerk\3_2020_2019_&#233;vi_k&#246;lts&#233;gvet&#233;s_m&#243;dos&#237;t&#225;s_mell&#233;klet_ES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 .melléklet"/>
      <sheetName val="16.mell"/>
      <sheetName val="17.mell"/>
      <sheetName val="Munka2"/>
    </sheetNames>
    <sheetDataSet>
      <sheetData sheetId="0"/>
      <sheetData sheetId="1"/>
      <sheetData sheetId="2"/>
      <sheetData sheetId="3"/>
      <sheetData sheetId="4"/>
      <sheetData sheetId="5">
        <row r="28">
          <cell r="E28">
            <v>112990648</v>
          </cell>
          <cell r="F28">
            <v>130411966</v>
          </cell>
          <cell r="G28">
            <v>-453024</v>
          </cell>
        </row>
        <row r="52">
          <cell r="E52">
            <v>13733939</v>
          </cell>
          <cell r="F52">
            <v>14583939</v>
          </cell>
          <cell r="G52">
            <v>0</v>
          </cell>
        </row>
        <row r="65">
          <cell r="E65">
            <v>0</v>
          </cell>
          <cell r="F65">
            <v>111000</v>
          </cell>
          <cell r="G65">
            <v>0</v>
          </cell>
        </row>
        <row r="85">
          <cell r="E85">
            <v>69923678</v>
          </cell>
          <cell r="F85">
            <v>99923677</v>
          </cell>
          <cell r="G85">
            <v>0</v>
          </cell>
        </row>
        <row r="94">
          <cell r="E94">
            <v>32200000</v>
          </cell>
          <cell r="F94">
            <v>32200000</v>
          </cell>
          <cell r="G94">
            <v>0</v>
          </cell>
        </row>
        <row r="100">
          <cell r="E100">
            <v>26800000</v>
          </cell>
          <cell r="F100">
            <v>26800000</v>
          </cell>
          <cell r="G100">
            <v>0</v>
          </cell>
          <cell r="H100">
            <v>26800000</v>
          </cell>
        </row>
        <row r="111">
          <cell r="E111">
            <v>650000</v>
          </cell>
          <cell r="F111">
            <v>650000</v>
          </cell>
          <cell r="G111">
            <v>0</v>
          </cell>
        </row>
        <row r="120">
          <cell r="F120">
            <v>0</v>
          </cell>
        </row>
        <row r="127">
          <cell r="E127">
            <v>6000000</v>
          </cell>
        </row>
        <row r="156"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83">
          <cell r="E183">
            <v>15007840</v>
          </cell>
          <cell r="F183">
            <v>21738096</v>
          </cell>
          <cell r="G183">
            <v>102168</v>
          </cell>
        </row>
        <row r="190">
          <cell r="E190">
            <v>86049433</v>
          </cell>
        </row>
        <row r="194">
          <cell r="E194">
            <v>349078871</v>
          </cell>
        </row>
        <row r="198">
          <cell r="E198">
            <v>3871696</v>
          </cell>
        </row>
        <row r="204">
          <cell r="E204">
            <v>0</v>
          </cell>
          <cell r="G204">
            <v>5358361</v>
          </cell>
        </row>
        <row r="212">
          <cell r="E212">
            <v>160000000</v>
          </cell>
          <cell r="G212">
            <v>0</v>
          </cell>
        </row>
      </sheetData>
      <sheetData sheetId="6"/>
      <sheetData sheetId="7">
        <row r="68">
          <cell r="E68">
            <v>34695407</v>
          </cell>
          <cell r="G68">
            <v>442437</v>
          </cell>
          <cell r="H68">
            <v>33829194.958159</v>
          </cell>
        </row>
      </sheetData>
      <sheetData sheetId="8">
        <row r="68">
          <cell r="E68">
            <v>6752767</v>
          </cell>
          <cell r="G68">
            <v>69674</v>
          </cell>
          <cell r="H68">
            <v>6619396.041841004</v>
          </cell>
        </row>
      </sheetData>
      <sheetData sheetId="9">
        <row r="68">
          <cell r="E68">
            <v>171597484</v>
          </cell>
          <cell r="G68">
            <v>14465263</v>
          </cell>
          <cell r="H68">
            <v>198081859</v>
          </cell>
        </row>
      </sheetData>
      <sheetData sheetId="10">
        <row r="68">
          <cell r="E68">
            <v>3000000</v>
          </cell>
          <cell r="G68">
            <v>-184000</v>
          </cell>
          <cell r="H68">
            <v>2722020</v>
          </cell>
        </row>
      </sheetData>
      <sheetData sheetId="11"/>
      <sheetData sheetId="12"/>
      <sheetData sheetId="13">
        <row r="11">
          <cell r="E11">
            <v>0</v>
          </cell>
          <cell r="F11">
            <v>852923</v>
          </cell>
        </row>
        <row r="22">
          <cell r="C22">
            <v>16835227</v>
          </cell>
          <cell r="E22">
            <v>0</v>
          </cell>
          <cell r="F22">
            <v>16130803</v>
          </cell>
        </row>
        <row r="51">
          <cell r="C51">
            <v>3221640</v>
          </cell>
          <cell r="E51">
            <v>0</v>
          </cell>
          <cell r="F51">
            <v>14231140</v>
          </cell>
        </row>
      </sheetData>
      <sheetData sheetId="14">
        <row r="12">
          <cell r="D12">
            <v>463500</v>
          </cell>
          <cell r="F12">
            <v>8500</v>
          </cell>
          <cell r="G12">
            <v>472000</v>
          </cell>
        </row>
        <row r="42">
          <cell r="D42">
            <v>392759983</v>
          </cell>
          <cell r="F42">
            <v>110668</v>
          </cell>
          <cell r="G42">
            <v>464720183</v>
          </cell>
        </row>
        <row r="71">
          <cell r="D71">
            <v>185927887</v>
          </cell>
          <cell r="F71">
            <v>-14794036</v>
          </cell>
          <cell r="G71">
            <v>167933126</v>
          </cell>
        </row>
        <row r="85">
          <cell r="D85">
            <v>550000</v>
          </cell>
          <cell r="F85">
            <v>0</v>
          </cell>
          <cell r="G85">
            <v>550000</v>
          </cell>
        </row>
        <row r="91">
          <cell r="D91">
            <v>0</v>
          </cell>
          <cell r="F91">
            <v>0</v>
          </cell>
          <cell r="G91">
            <v>0</v>
          </cell>
        </row>
        <row r="105">
          <cell r="D105">
            <v>3871696</v>
          </cell>
          <cell r="F105">
            <v>5358361</v>
          </cell>
          <cell r="G105">
            <v>10041152</v>
          </cell>
        </row>
      </sheetData>
      <sheetData sheetId="15">
        <row r="18">
          <cell r="B18">
            <v>6016129</v>
          </cell>
          <cell r="D18">
            <v>-452362</v>
          </cell>
          <cell r="E18">
            <v>9253599</v>
          </cell>
        </row>
      </sheetData>
      <sheetData sheetId="16"/>
      <sheetData sheetId="17"/>
      <sheetData sheetId="18">
        <row r="46">
          <cell r="C46">
            <v>70582582</v>
          </cell>
          <cell r="E46">
            <v>-8500</v>
          </cell>
          <cell r="F46">
            <v>73138406</v>
          </cell>
        </row>
        <row r="47">
          <cell r="C47">
            <v>463500</v>
          </cell>
          <cell r="E47">
            <v>8500</v>
          </cell>
          <cell r="F47">
            <v>472000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Views>
    <sheetView tabSelected="1" workbookViewId="0">
      <selection activeCell="B30" sqref="B30"/>
    </sheetView>
  </sheetViews>
  <sheetFormatPr defaultColWidth="22.42578125" defaultRowHeight="15" x14ac:dyDescent="0.25"/>
  <cols>
    <col min="1" max="1" width="5.5703125" style="22" bestFit="1" customWidth="1"/>
    <col min="2" max="2" width="71.140625" customWidth="1"/>
    <col min="3" max="4" width="14.7109375" customWidth="1"/>
    <col min="5" max="5" width="14.7109375" style="19" customWidth="1"/>
    <col min="6" max="6" width="16.28515625" style="15" customWidth="1"/>
    <col min="7" max="246" width="9.140625" customWidth="1"/>
    <col min="247" max="247" width="42.7109375" bestFit="1" customWidth="1"/>
  </cols>
  <sheetData>
    <row r="1" spans="1:7" x14ac:dyDescent="0.25">
      <c r="B1" s="16" t="s">
        <v>65</v>
      </c>
      <c r="C1" s="16"/>
      <c r="D1" s="16"/>
      <c r="E1" s="16"/>
      <c r="F1" s="16"/>
    </row>
    <row r="2" spans="1:7" x14ac:dyDescent="0.25">
      <c r="B2" s="33" t="s">
        <v>120</v>
      </c>
      <c r="C2" s="33"/>
      <c r="D2" s="33"/>
      <c r="E2" s="33"/>
      <c r="F2" s="33"/>
    </row>
    <row r="3" spans="1:7" x14ac:dyDescent="0.25">
      <c r="B3" s="44" t="s">
        <v>121</v>
      </c>
      <c r="C3" s="44"/>
      <c r="D3" s="44"/>
      <c r="E3" s="44"/>
      <c r="F3" s="44"/>
    </row>
    <row r="6" spans="1:7" ht="15.75" thickBot="1" x14ac:dyDescent="0.3">
      <c r="B6" s="1" t="s">
        <v>66</v>
      </c>
      <c r="C6" s="1"/>
      <c r="D6" s="1"/>
      <c r="E6" s="1"/>
      <c r="F6" s="1"/>
    </row>
    <row r="7" spans="1:7" ht="48.75" thickBot="1" x14ac:dyDescent="0.3">
      <c r="A7" s="34" t="s">
        <v>63</v>
      </c>
      <c r="B7" s="45" t="s">
        <v>67</v>
      </c>
      <c r="C7" s="2" t="s">
        <v>0</v>
      </c>
      <c r="D7" s="2" t="s">
        <v>1</v>
      </c>
      <c r="E7" s="2" t="s">
        <v>2</v>
      </c>
      <c r="F7" s="2" t="s">
        <v>3</v>
      </c>
    </row>
    <row r="8" spans="1:7" ht="15.75" thickBot="1" x14ac:dyDescent="0.3">
      <c r="A8" s="24"/>
      <c r="B8" s="46" t="s">
        <v>4</v>
      </c>
      <c r="C8" s="45" t="s">
        <v>5</v>
      </c>
      <c r="D8" s="36" t="s">
        <v>6</v>
      </c>
      <c r="E8" s="45" t="s">
        <v>7</v>
      </c>
      <c r="F8" s="36" t="s">
        <v>8</v>
      </c>
    </row>
    <row r="9" spans="1:7" s="48" customFormat="1" ht="12.75" x14ac:dyDescent="0.2">
      <c r="A9" s="37" t="s">
        <v>4</v>
      </c>
      <c r="B9" s="47" t="s">
        <v>68</v>
      </c>
      <c r="C9" s="43">
        <f>'[1]6.mell'!E28</f>
        <v>112990648</v>
      </c>
      <c r="D9" s="43">
        <f>'[1]6.mell'!F28</f>
        <v>130411966</v>
      </c>
      <c r="E9" s="43">
        <f>'[1]6.mell'!G28</f>
        <v>-453024</v>
      </c>
      <c r="F9" s="43">
        <f>SUM(D9:E9)</f>
        <v>129958942</v>
      </c>
      <c r="G9" s="32"/>
    </row>
    <row r="10" spans="1:7" s="5" customFormat="1" ht="12.75" x14ac:dyDescent="0.2">
      <c r="A10" s="25" t="s">
        <v>5</v>
      </c>
      <c r="B10" s="49" t="s">
        <v>14</v>
      </c>
      <c r="C10" s="50">
        <v>0</v>
      </c>
      <c r="D10" s="51">
        <v>846000</v>
      </c>
      <c r="E10" s="13"/>
      <c r="F10" s="11">
        <f>SUM(D10:E10)</f>
        <v>846000</v>
      </c>
    </row>
    <row r="11" spans="1:7" x14ac:dyDescent="0.25">
      <c r="A11" s="25" t="s">
        <v>6</v>
      </c>
      <c r="B11" s="49" t="s">
        <v>69</v>
      </c>
      <c r="C11" s="50">
        <v>0</v>
      </c>
      <c r="D11" s="51"/>
      <c r="E11" s="13"/>
      <c r="F11" s="52"/>
    </row>
    <row r="12" spans="1:7" x14ac:dyDescent="0.25">
      <c r="A12" s="25" t="s">
        <v>7</v>
      </c>
      <c r="B12" s="49" t="s">
        <v>70</v>
      </c>
      <c r="C12" s="50">
        <v>0</v>
      </c>
      <c r="D12" s="51"/>
      <c r="E12" s="13"/>
      <c r="F12" s="52"/>
    </row>
    <row r="13" spans="1:7" s="23" customFormat="1" x14ac:dyDescent="0.25">
      <c r="A13" s="25" t="s">
        <v>8</v>
      </c>
      <c r="B13" s="53" t="s">
        <v>71</v>
      </c>
      <c r="C13" s="12">
        <f>'[1]6.mell'!E52</f>
        <v>13733939</v>
      </c>
      <c r="D13" s="12">
        <f>'[1]6.mell'!F52</f>
        <v>14583939</v>
      </c>
      <c r="E13" s="12">
        <f>'[1]6.mell'!G52</f>
        <v>0</v>
      </c>
      <c r="F13" s="11">
        <f>SUM(D13:E13)</f>
        <v>14583939</v>
      </c>
    </row>
    <row r="14" spans="1:7" s="23" customFormat="1" x14ac:dyDescent="0.25">
      <c r="A14" s="25" t="s">
        <v>9</v>
      </c>
      <c r="B14" s="53" t="s">
        <v>72</v>
      </c>
      <c r="C14" s="50">
        <v>0</v>
      </c>
      <c r="D14" s="51">
        <v>0</v>
      </c>
      <c r="E14" s="9"/>
      <c r="F14" s="11">
        <f t="shared" ref="F14:F52" si="0">SUM(D14:E14)</f>
        <v>0</v>
      </c>
    </row>
    <row r="15" spans="1:7" x14ac:dyDescent="0.25">
      <c r="A15" s="25" t="s">
        <v>10</v>
      </c>
      <c r="B15" s="54" t="s">
        <v>73</v>
      </c>
      <c r="C15" s="12">
        <f>'[1]6.mell'!E65</f>
        <v>0</v>
      </c>
      <c r="D15" s="12">
        <f>'[1]6.mell'!F65</f>
        <v>111000</v>
      </c>
      <c r="E15" s="12">
        <f>'[1]6.mell'!G65</f>
        <v>0</v>
      </c>
      <c r="F15" s="11">
        <f t="shared" si="0"/>
        <v>111000</v>
      </c>
    </row>
    <row r="16" spans="1:7" ht="15" customHeight="1" x14ac:dyDescent="0.25">
      <c r="A16" s="25" t="s">
        <v>11</v>
      </c>
      <c r="B16" s="49" t="s">
        <v>74</v>
      </c>
      <c r="C16" s="50">
        <v>0</v>
      </c>
      <c r="D16" s="51">
        <v>0</v>
      </c>
      <c r="E16" s="13"/>
      <c r="F16" s="11">
        <f t="shared" si="0"/>
        <v>0</v>
      </c>
    </row>
    <row r="17" spans="1:9" ht="15" customHeight="1" x14ac:dyDescent="0.25">
      <c r="A17" s="25" t="s">
        <v>12</v>
      </c>
      <c r="B17" s="49" t="s">
        <v>75</v>
      </c>
      <c r="C17" s="50">
        <v>0</v>
      </c>
      <c r="D17" s="51">
        <v>0</v>
      </c>
      <c r="E17" s="13"/>
      <c r="F17" s="11">
        <f t="shared" si="0"/>
        <v>0</v>
      </c>
    </row>
    <row r="18" spans="1:9" x14ac:dyDescent="0.25">
      <c r="A18" s="25" t="s">
        <v>13</v>
      </c>
      <c r="B18" s="54" t="s">
        <v>76</v>
      </c>
      <c r="C18" s="12">
        <f>'[1]6.mell'!E85</f>
        <v>69923678</v>
      </c>
      <c r="D18" s="12">
        <f>'[1]6.mell'!F85</f>
        <v>99923677</v>
      </c>
      <c r="E18" s="12">
        <f>'[1]6.mell'!G85</f>
        <v>0</v>
      </c>
      <c r="F18" s="11">
        <f t="shared" si="0"/>
        <v>99923677</v>
      </c>
    </row>
    <row r="19" spans="1:9" x14ac:dyDescent="0.25">
      <c r="A19" s="25" t="s">
        <v>25</v>
      </c>
      <c r="B19" s="49" t="s">
        <v>77</v>
      </c>
      <c r="C19" s="12">
        <f>'[1]6.mell'!E94</f>
        <v>32200000</v>
      </c>
      <c r="D19" s="12">
        <f>'[1]6.mell'!F94</f>
        <v>32200000</v>
      </c>
      <c r="E19" s="12">
        <f>'[1]6.mell'!G94</f>
        <v>0</v>
      </c>
      <c r="F19" s="11">
        <f t="shared" si="0"/>
        <v>32200000</v>
      </c>
    </row>
    <row r="20" spans="1:9" x14ac:dyDescent="0.25">
      <c r="A20" s="25" t="s">
        <v>26</v>
      </c>
      <c r="B20" s="54" t="s">
        <v>78</v>
      </c>
      <c r="C20" s="12">
        <f>'[1]6.mell'!E100</f>
        <v>26800000</v>
      </c>
      <c r="D20" s="12">
        <f>'[1]6.mell'!F100</f>
        <v>26800000</v>
      </c>
      <c r="E20" s="12">
        <f>'[1]6.mell'!G100</f>
        <v>0</v>
      </c>
      <c r="F20" s="12">
        <f>'[1]6.mell'!H100</f>
        <v>26800000</v>
      </c>
    </row>
    <row r="21" spans="1:9" x14ac:dyDescent="0.25">
      <c r="A21" s="25" t="s">
        <v>27</v>
      </c>
      <c r="B21" s="54" t="s">
        <v>24</v>
      </c>
      <c r="C21" s="12">
        <f>'[1]6.mell'!E111</f>
        <v>650000</v>
      </c>
      <c r="D21" s="12">
        <f>'[1]6.mell'!F111</f>
        <v>650000</v>
      </c>
      <c r="E21" s="12">
        <f>'[1]6.mell'!G111</f>
        <v>0</v>
      </c>
      <c r="F21" s="11">
        <f t="shared" si="0"/>
        <v>650000</v>
      </c>
    </row>
    <row r="22" spans="1:9" x14ac:dyDescent="0.25">
      <c r="A22" s="25" t="s">
        <v>28</v>
      </c>
      <c r="B22" s="54" t="s">
        <v>79</v>
      </c>
      <c r="C22" s="55"/>
      <c r="D22" s="9">
        <v>0</v>
      </c>
      <c r="E22" s="56"/>
      <c r="F22" s="11">
        <f t="shared" si="0"/>
        <v>0</v>
      </c>
    </row>
    <row r="23" spans="1:9" x14ac:dyDescent="0.25">
      <c r="A23" s="25" t="s">
        <v>29</v>
      </c>
      <c r="B23" s="53" t="s">
        <v>80</v>
      </c>
      <c r="C23" s="8">
        <v>2936476</v>
      </c>
      <c r="D23" s="9">
        <v>2936476</v>
      </c>
      <c r="E23" s="9"/>
      <c r="F23" s="11">
        <f t="shared" si="0"/>
        <v>2936476</v>
      </c>
      <c r="H23" s="23"/>
      <c r="I23" s="4"/>
    </row>
    <row r="24" spans="1:9" x14ac:dyDescent="0.25">
      <c r="A24" s="25" t="s">
        <v>30</v>
      </c>
      <c r="B24" s="53" t="s">
        <v>81</v>
      </c>
      <c r="C24" s="8">
        <v>1447800</v>
      </c>
      <c r="D24" s="9">
        <v>1447800</v>
      </c>
      <c r="E24" s="9"/>
      <c r="F24" s="11">
        <f t="shared" si="0"/>
        <v>1447800</v>
      </c>
    </row>
    <row r="25" spans="1:9" x14ac:dyDescent="0.25">
      <c r="A25" s="25" t="s">
        <v>31</v>
      </c>
      <c r="B25" s="53" t="s">
        <v>82</v>
      </c>
      <c r="C25" s="8">
        <v>4917960</v>
      </c>
      <c r="D25" s="9">
        <v>4917960</v>
      </c>
      <c r="E25" s="9"/>
      <c r="F25" s="11">
        <f t="shared" si="0"/>
        <v>4917960</v>
      </c>
    </row>
    <row r="26" spans="1:9" s="5" customFormat="1" ht="12.75" x14ac:dyDescent="0.2">
      <c r="A26" s="25" t="s">
        <v>32</v>
      </c>
      <c r="B26" s="53" t="s">
        <v>83</v>
      </c>
      <c r="C26" s="8">
        <v>5942333</v>
      </c>
      <c r="D26" s="9">
        <v>5942333</v>
      </c>
      <c r="E26" s="9"/>
      <c r="F26" s="11">
        <f t="shared" si="0"/>
        <v>5942333</v>
      </c>
    </row>
    <row r="27" spans="1:9" x14ac:dyDescent="0.25">
      <c r="A27" s="25" t="s">
        <v>33</v>
      </c>
      <c r="B27" s="53" t="s">
        <v>84</v>
      </c>
      <c r="C27" s="8">
        <v>4260128</v>
      </c>
      <c r="D27" s="9">
        <v>4260128</v>
      </c>
      <c r="E27" s="9"/>
      <c r="F27" s="11">
        <f t="shared" si="0"/>
        <v>4260128</v>
      </c>
    </row>
    <row r="28" spans="1:9" x14ac:dyDescent="0.25">
      <c r="A28" s="25" t="s">
        <v>35</v>
      </c>
      <c r="B28" s="53" t="s">
        <v>85</v>
      </c>
      <c r="C28" s="8">
        <f>'[1]6.mell'!E127</f>
        <v>6000000</v>
      </c>
      <c r="D28" s="9">
        <v>6006923</v>
      </c>
      <c r="E28" s="9"/>
      <c r="F28" s="11">
        <f t="shared" si="0"/>
        <v>6006923</v>
      </c>
    </row>
    <row r="29" spans="1:9" x14ac:dyDescent="0.25">
      <c r="A29" s="25" t="s">
        <v>39</v>
      </c>
      <c r="B29" s="53" t="s">
        <v>86</v>
      </c>
      <c r="C29" s="50">
        <v>0</v>
      </c>
      <c r="D29" s="51">
        <v>0</v>
      </c>
      <c r="E29" s="13"/>
      <c r="F29" s="11">
        <f t="shared" si="0"/>
        <v>0</v>
      </c>
    </row>
    <row r="30" spans="1:9" x14ac:dyDescent="0.25">
      <c r="A30" s="25" t="s">
        <v>40</v>
      </c>
      <c r="B30" s="53" t="s">
        <v>122</v>
      </c>
      <c r="C30" s="50">
        <v>0</v>
      </c>
      <c r="D30" s="51">
        <v>20000</v>
      </c>
      <c r="E30" s="13"/>
      <c r="F30" s="11">
        <f t="shared" si="0"/>
        <v>20000</v>
      </c>
    </row>
    <row r="31" spans="1:9" x14ac:dyDescent="0.25">
      <c r="A31" s="25" t="s">
        <v>41</v>
      </c>
      <c r="B31" s="54" t="s">
        <v>123</v>
      </c>
      <c r="C31" s="12">
        <f>'[1]6.mell'!E156</f>
        <v>0</v>
      </c>
      <c r="D31" s="12">
        <f>'[1]6.mell'!F156</f>
        <v>0</v>
      </c>
      <c r="E31" s="12">
        <f>'[1]6.mell'!G156</f>
        <v>0</v>
      </c>
      <c r="F31" s="12">
        <f>'[1]6.mell'!H156</f>
        <v>0</v>
      </c>
    </row>
    <row r="32" spans="1:9" x14ac:dyDescent="0.25">
      <c r="A32" s="25" t="s">
        <v>42</v>
      </c>
      <c r="B32" s="49" t="s">
        <v>87</v>
      </c>
      <c r="C32" s="50">
        <v>0</v>
      </c>
      <c r="D32" s="51">
        <v>0</v>
      </c>
      <c r="E32" s="13"/>
      <c r="F32" s="11">
        <f t="shared" si="0"/>
        <v>0</v>
      </c>
    </row>
    <row r="33" spans="1:6" s="23" customFormat="1" x14ac:dyDescent="0.25">
      <c r="A33" s="25" t="s">
        <v>43</v>
      </c>
      <c r="B33" s="53" t="s">
        <v>23</v>
      </c>
      <c r="C33" s="12">
        <f>'[1]6.mell'!E120</f>
        <v>0</v>
      </c>
      <c r="D33" s="12">
        <f>'[1]6.mell'!F120</f>
        <v>0</v>
      </c>
      <c r="E33" s="12">
        <f>'[1]6.mell'!G120</f>
        <v>0</v>
      </c>
      <c r="F33" s="11">
        <f t="shared" si="0"/>
        <v>0</v>
      </c>
    </row>
    <row r="34" spans="1:6" ht="15" customHeight="1" x14ac:dyDescent="0.25">
      <c r="A34" s="25" t="s">
        <v>44</v>
      </c>
      <c r="B34" s="49" t="s">
        <v>88</v>
      </c>
      <c r="C34" s="50">
        <v>0</v>
      </c>
      <c r="D34" s="51">
        <v>0</v>
      </c>
      <c r="E34" s="13"/>
      <c r="F34" s="11">
        <f t="shared" si="0"/>
        <v>0</v>
      </c>
    </row>
    <row r="35" spans="1:6" x14ac:dyDescent="0.25">
      <c r="A35" s="25" t="s">
        <v>45</v>
      </c>
      <c r="B35" s="54" t="s">
        <v>89</v>
      </c>
      <c r="C35" s="12">
        <f>'[1]6.mell'!E183</f>
        <v>15007840</v>
      </c>
      <c r="D35" s="12">
        <f>'[1]6.mell'!F183</f>
        <v>21738096</v>
      </c>
      <c r="E35" s="12">
        <f>'[1]6.mell'!G183</f>
        <v>102168</v>
      </c>
      <c r="F35" s="11">
        <f t="shared" si="0"/>
        <v>21840264</v>
      </c>
    </row>
    <row r="36" spans="1:6" x14ac:dyDescent="0.25">
      <c r="A36" s="25" t="s">
        <v>46</v>
      </c>
      <c r="B36" s="54"/>
      <c r="C36" s="50"/>
      <c r="D36" s="51">
        <v>0</v>
      </c>
      <c r="E36" s="13"/>
      <c r="F36" s="11">
        <f t="shared" si="0"/>
        <v>0</v>
      </c>
    </row>
    <row r="37" spans="1:6" x14ac:dyDescent="0.25">
      <c r="A37" s="25" t="s">
        <v>47</v>
      </c>
      <c r="B37" s="54"/>
      <c r="C37" s="50"/>
      <c r="D37" s="51">
        <v>0</v>
      </c>
      <c r="E37" s="13"/>
      <c r="F37" s="11">
        <f t="shared" si="0"/>
        <v>0</v>
      </c>
    </row>
    <row r="38" spans="1:6" s="28" customFormat="1" ht="12.75" x14ac:dyDescent="0.2">
      <c r="A38" s="25" t="s">
        <v>48</v>
      </c>
      <c r="B38" s="54"/>
      <c r="C38" s="50"/>
      <c r="D38" s="51">
        <v>0</v>
      </c>
      <c r="E38" s="13"/>
      <c r="F38" s="11">
        <f t="shared" si="0"/>
        <v>0</v>
      </c>
    </row>
    <row r="39" spans="1:6" x14ac:dyDescent="0.25">
      <c r="A39" s="25" t="s">
        <v>49</v>
      </c>
      <c r="B39" s="57" t="s">
        <v>90</v>
      </c>
      <c r="C39" s="58">
        <f>SUM(C9:C38)</f>
        <v>296810802</v>
      </c>
      <c r="D39" s="58">
        <f>SUM(D9:D38)</f>
        <v>352796298</v>
      </c>
      <c r="E39" s="59">
        <f>SUM(E9:E38)</f>
        <v>-350856</v>
      </c>
      <c r="F39" s="59">
        <f>SUM(F9:F38)</f>
        <v>352445442</v>
      </c>
    </row>
    <row r="40" spans="1:6" x14ac:dyDescent="0.25">
      <c r="A40" s="25" t="s">
        <v>50</v>
      </c>
      <c r="B40" s="60" t="s">
        <v>91</v>
      </c>
      <c r="C40" s="12">
        <f>'[1]6.mell'!E190</f>
        <v>86049433</v>
      </c>
      <c r="D40" s="9">
        <v>86469974</v>
      </c>
      <c r="E40" s="13">
        <f>'[1]6.mell'!G190</f>
        <v>0</v>
      </c>
      <c r="F40" s="11">
        <f t="shared" si="0"/>
        <v>86469974</v>
      </c>
    </row>
    <row r="41" spans="1:6" x14ac:dyDescent="0.25">
      <c r="A41" s="25" t="s">
        <v>51</v>
      </c>
      <c r="B41" s="60" t="s">
        <v>92</v>
      </c>
      <c r="C41" s="12">
        <f>'[1]6.mell'!E194</f>
        <v>349078871</v>
      </c>
      <c r="D41" s="13">
        <v>389147234</v>
      </c>
      <c r="E41" s="13">
        <f>'[1]6.mell'!G194</f>
        <v>0</v>
      </c>
      <c r="F41" s="11">
        <f t="shared" si="0"/>
        <v>389147234</v>
      </c>
    </row>
    <row r="42" spans="1:6" x14ac:dyDescent="0.25">
      <c r="A42" s="25" t="s">
        <v>52</v>
      </c>
      <c r="B42" s="54" t="s">
        <v>93</v>
      </c>
      <c r="C42" s="12">
        <f>'[1]6.mell'!E198</f>
        <v>3871696</v>
      </c>
      <c r="D42" s="13">
        <v>3871696</v>
      </c>
      <c r="E42" s="13">
        <f>'[1]6.mell'!G198</f>
        <v>0</v>
      </c>
      <c r="F42" s="11">
        <f t="shared" si="0"/>
        <v>3871696</v>
      </c>
    </row>
    <row r="43" spans="1:6" x14ac:dyDescent="0.25">
      <c r="A43" s="25" t="s">
        <v>53</v>
      </c>
      <c r="B43" s="54" t="s">
        <v>94</v>
      </c>
      <c r="C43" s="12">
        <f>'[1]6.mell'!E204</f>
        <v>0</v>
      </c>
      <c r="D43" s="13">
        <v>811095</v>
      </c>
      <c r="E43" s="13">
        <f>'[1]6.mell'!G204</f>
        <v>5358361</v>
      </c>
      <c r="F43" s="11">
        <f t="shared" si="0"/>
        <v>6169456</v>
      </c>
    </row>
    <row r="44" spans="1:6" x14ac:dyDescent="0.25">
      <c r="A44" s="25" t="s">
        <v>54</v>
      </c>
      <c r="B44" s="54" t="s">
        <v>95</v>
      </c>
      <c r="C44" s="11">
        <f>'[1]6.mell'!E154</f>
        <v>0</v>
      </c>
      <c r="D44" s="11">
        <v>0</v>
      </c>
      <c r="E44" s="11">
        <f>'[1]6.mell'!G154</f>
        <v>0</v>
      </c>
      <c r="F44" s="11">
        <f t="shared" si="0"/>
        <v>0</v>
      </c>
    </row>
    <row r="45" spans="1:6" s="23" customFormat="1" x14ac:dyDescent="0.25">
      <c r="A45" s="25" t="s">
        <v>55</v>
      </c>
      <c r="B45" s="53" t="s">
        <v>20</v>
      </c>
      <c r="C45" s="8">
        <f>'[1]6.mell'!E212</f>
        <v>160000000</v>
      </c>
      <c r="D45" s="9">
        <v>160000000</v>
      </c>
      <c r="E45" s="9">
        <f>'[1]6.mell'!G212</f>
        <v>0</v>
      </c>
      <c r="F45" s="11">
        <f t="shared" si="0"/>
        <v>160000000</v>
      </c>
    </row>
    <row r="46" spans="1:6" x14ac:dyDescent="0.25">
      <c r="A46" s="25" t="s">
        <v>56</v>
      </c>
      <c r="B46" s="54" t="s">
        <v>96</v>
      </c>
      <c r="C46" s="50">
        <v>0</v>
      </c>
      <c r="D46" s="51">
        <v>0</v>
      </c>
      <c r="E46" s="13"/>
      <c r="F46" s="11">
        <f t="shared" si="0"/>
        <v>0</v>
      </c>
    </row>
    <row r="47" spans="1:6" x14ac:dyDescent="0.25">
      <c r="A47" s="25" t="s">
        <v>57</v>
      </c>
      <c r="B47" s="54" t="s">
        <v>97</v>
      </c>
      <c r="C47" s="50">
        <v>0</v>
      </c>
      <c r="D47" s="51">
        <v>0</v>
      </c>
      <c r="E47" s="13"/>
      <c r="F47" s="11">
        <f t="shared" si="0"/>
        <v>0</v>
      </c>
    </row>
    <row r="48" spans="1:6" x14ac:dyDescent="0.25">
      <c r="A48" s="25" t="s">
        <v>58</v>
      </c>
      <c r="B48" s="54" t="s">
        <v>98</v>
      </c>
      <c r="C48" s="50">
        <v>0</v>
      </c>
      <c r="D48" s="51">
        <v>0</v>
      </c>
      <c r="E48" s="13"/>
      <c r="F48" s="11">
        <f t="shared" si="0"/>
        <v>0</v>
      </c>
    </row>
    <row r="49" spans="1:6" x14ac:dyDescent="0.25">
      <c r="A49" s="25" t="s">
        <v>59</v>
      </c>
      <c r="B49" s="57" t="s">
        <v>99</v>
      </c>
      <c r="C49" s="58">
        <f>SUM(C40:C48)</f>
        <v>599000000</v>
      </c>
      <c r="D49" s="58">
        <f>SUM(D40:D48)</f>
        <v>640299999</v>
      </c>
      <c r="E49" s="59">
        <f>SUM(E40:E47)</f>
        <v>5358361</v>
      </c>
      <c r="F49" s="59">
        <f>SUM(F40:F47)</f>
        <v>645658360</v>
      </c>
    </row>
    <row r="50" spans="1:6" ht="26.25" x14ac:dyDescent="0.25">
      <c r="A50" s="25" t="s">
        <v>60</v>
      </c>
      <c r="B50" s="61" t="s">
        <v>34</v>
      </c>
      <c r="C50" s="58"/>
      <c r="D50" s="59">
        <v>0</v>
      </c>
      <c r="E50" s="59"/>
      <c r="F50" s="11">
        <f t="shared" si="0"/>
        <v>0</v>
      </c>
    </row>
    <row r="51" spans="1:6" ht="15.75" thickBot="1" x14ac:dyDescent="0.3">
      <c r="A51" s="39" t="s">
        <v>61</v>
      </c>
      <c r="B51" s="62" t="s">
        <v>100</v>
      </c>
      <c r="C51" s="63">
        <v>0</v>
      </c>
      <c r="D51" s="64">
        <v>0</v>
      </c>
      <c r="E51" s="21"/>
      <c r="F51" s="18">
        <f t="shared" si="0"/>
        <v>0</v>
      </c>
    </row>
    <row r="52" spans="1:6" ht="15.75" thickBot="1" x14ac:dyDescent="0.3">
      <c r="A52" s="27" t="s">
        <v>62</v>
      </c>
      <c r="B52" s="65" t="s">
        <v>101</v>
      </c>
      <c r="C52" s="20">
        <f>SUM(C39,C49,C51)</f>
        <v>895810802</v>
      </c>
      <c r="D52" s="20">
        <f>SUM(D39,D49,D51)</f>
        <v>993096297</v>
      </c>
      <c r="E52" s="20">
        <f t="shared" ref="E52" si="1">SUM(E39,E49,E51)</f>
        <v>5007505</v>
      </c>
      <c r="F52" s="30">
        <f t="shared" si="0"/>
        <v>998103802</v>
      </c>
    </row>
    <row r="53" spans="1:6" x14ac:dyDescent="0.25">
      <c r="B53" s="40"/>
      <c r="C53" s="41"/>
      <c r="D53" s="41"/>
    </row>
    <row r="54" spans="1:6" x14ac:dyDescent="0.25">
      <c r="B54" s="44" t="s">
        <v>102</v>
      </c>
      <c r="C54" s="44"/>
      <c r="D54" s="44"/>
      <c r="E54" s="44"/>
      <c r="F54" s="44"/>
    </row>
    <row r="55" spans="1:6" ht="15.75" thickBot="1" x14ac:dyDescent="0.3">
      <c r="B55" s="66"/>
      <c r="C55" s="66"/>
      <c r="D55" s="67"/>
    </row>
    <row r="56" spans="1:6" ht="48.75" thickBot="1" x14ac:dyDescent="0.3">
      <c r="A56" s="34" t="s">
        <v>63</v>
      </c>
      <c r="B56" s="35" t="s">
        <v>67</v>
      </c>
      <c r="C56" s="2" t="s">
        <v>0</v>
      </c>
      <c r="D56" s="2" t="s">
        <v>1</v>
      </c>
      <c r="E56" s="2" t="s">
        <v>2</v>
      </c>
      <c r="F56" s="2" t="s">
        <v>3</v>
      </c>
    </row>
    <row r="57" spans="1:6" ht="15.75" thickBot="1" x14ac:dyDescent="0.3">
      <c r="A57" s="42"/>
      <c r="B57" s="36" t="s">
        <v>4</v>
      </c>
      <c r="C57" s="45" t="s">
        <v>5</v>
      </c>
      <c r="D57" s="6" t="s">
        <v>6</v>
      </c>
      <c r="E57" s="45" t="s">
        <v>7</v>
      </c>
      <c r="F57" s="6" t="s">
        <v>8</v>
      </c>
    </row>
    <row r="58" spans="1:6" x14ac:dyDescent="0.25">
      <c r="A58" s="37" t="s">
        <v>4</v>
      </c>
      <c r="B58" s="68" t="s">
        <v>103</v>
      </c>
      <c r="C58" s="69">
        <f>'[1]7.1.mell'!E68</f>
        <v>34695407</v>
      </c>
      <c r="D58" s="43">
        <v>33386757.958158996</v>
      </c>
      <c r="E58" s="43">
        <f>'[1]7.1.mell'!G68</f>
        <v>442437</v>
      </c>
      <c r="F58" s="43">
        <f>'[1]7.1.mell'!H68</f>
        <v>33829194.958159</v>
      </c>
    </row>
    <row r="59" spans="1:6" x14ac:dyDescent="0.25">
      <c r="A59" s="25" t="s">
        <v>5</v>
      </c>
      <c r="B59" s="70" t="s">
        <v>104</v>
      </c>
      <c r="C59" s="71">
        <f>'[1]7.2.mell'!E68</f>
        <v>6752767</v>
      </c>
      <c r="D59" s="13">
        <v>6549722.041841004</v>
      </c>
      <c r="E59" s="13">
        <f>'[1]7.2.mell'!G68</f>
        <v>69674</v>
      </c>
      <c r="F59" s="11">
        <f>'[1]7.2.mell'!H68</f>
        <v>6619396.041841004</v>
      </c>
    </row>
    <row r="60" spans="1:6" x14ac:dyDescent="0.25">
      <c r="A60" s="25" t="s">
        <v>6</v>
      </c>
      <c r="B60" s="72" t="s">
        <v>21</v>
      </c>
      <c r="C60" s="71">
        <f>'[1]7.3.mell'!E68</f>
        <v>171597484</v>
      </c>
      <c r="D60" s="13">
        <v>183616596</v>
      </c>
      <c r="E60" s="13">
        <f>'[1]7.3.mell'!G68</f>
        <v>14465263</v>
      </c>
      <c r="F60" s="11">
        <f>'[1]7.3.mell'!H68</f>
        <v>198081859</v>
      </c>
    </row>
    <row r="61" spans="1:6" x14ac:dyDescent="0.25">
      <c r="A61" s="25" t="s">
        <v>7</v>
      </c>
      <c r="B61" s="72" t="s">
        <v>105</v>
      </c>
      <c r="C61" s="71">
        <f>'[1]7.4.mell'!E68</f>
        <v>3000000</v>
      </c>
      <c r="D61" s="13">
        <v>2906020</v>
      </c>
      <c r="E61" s="13">
        <f>'[1]7.4.mell'!G68</f>
        <v>-184000</v>
      </c>
      <c r="F61" s="11">
        <f>'[1]7.4.mell'!H68</f>
        <v>2722020</v>
      </c>
    </row>
    <row r="62" spans="1:6" x14ac:dyDescent="0.25">
      <c r="A62" s="25" t="s">
        <v>8</v>
      </c>
      <c r="B62" s="72" t="s">
        <v>15</v>
      </c>
      <c r="C62" s="73"/>
      <c r="D62" s="13">
        <v>852923</v>
      </c>
      <c r="E62" s="13">
        <f>'[1]8.mell'!E11</f>
        <v>0</v>
      </c>
      <c r="F62" s="11">
        <f>'[1]8.mell'!F11</f>
        <v>852923</v>
      </c>
    </row>
    <row r="63" spans="1:6" x14ac:dyDescent="0.25">
      <c r="A63" s="25" t="s">
        <v>9</v>
      </c>
      <c r="B63" s="72" t="s">
        <v>106</v>
      </c>
      <c r="C63" s="73">
        <v>0</v>
      </c>
      <c r="D63" s="13"/>
      <c r="E63" s="13"/>
      <c r="F63" s="11"/>
    </row>
    <row r="64" spans="1:6" x14ac:dyDescent="0.25">
      <c r="A64" s="25" t="s">
        <v>10</v>
      </c>
      <c r="B64" s="72" t="s">
        <v>107</v>
      </c>
      <c r="C64" s="71">
        <f>'[1]8.mell'!C22</f>
        <v>16835227</v>
      </c>
      <c r="D64" s="13">
        <v>16130803</v>
      </c>
      <c r="E64" s="13">
        <f>'[1]8.mell'!E22</f>
        <v>0</v>
      </c>
      <c r="F64" s="11">
        <f>'[1]8.mell'!F22</f>
        <v>16130803</v>
      </c>
    </row>
    <row r="65" spans="1:6" x14ac:dyDescent="0.25">
      <c r="A65" s="25" t="s">
        <v>11</v>
      </c>
      <c r="B65" s="72" t="s">
        <v>108</v>
      </c>
      <c r="C65" s="73">
        <v>0</v>
      </c>
      <c r="D65" s="13"/>
      <c r="E65" s="13"/>
      <c r="F65" s="11"/>
    </row>
    <row r="66" spans="1:6" x14ac:dyDescent="0.25">
      <c r="A66" s="25" t="s">
        <v>12</v>
      </c>
      <c r="B66" s="72" t="s">
        <v>109</v>
      </c>
      <c r="C66" s="71">
        <f>'[1]8.mell'!C51</f>
        <v>3221640</v>
      </c>
      <c r="D66" s="13">
        <v>14231140</v>
      </c>
      <c r="E66" s="13">
        <f>'[1]8.mell'!E51</f>
        <v>0</v>
      </c>
      <c r="F66" s="11">
        <f>'[1]8.mell'!F51</f>
        <v>14231140</v>
      </c>
    </row>
    <row r="67" spans="1:6" x14ac:dyDescent="0.25">
      <c r="A67" s="25" t="s">
        <v>13</v>
      </c>
      <c r="B67" s="72" t="s">
        <v>17</v>
      </c>
      <c r="C67" s="71">
        <f>'[1]9.mell'!D71</f>
        <v>185927887</v>
      </c>
      <c r="D67" s="13">
        <v>182727162</v>
      </c>
      <c r="E67" s="13">
        <f>'[1]9.mell'!F71</f>
        <v>-14794036</v>
      </c>
      <c r="F67" s="11">
        <f>'[1]9.mell'!G71</f>
        <v>167933126</v>
      </c>
    </row>
    <row r="68" spans="1:6" x14ac:dyDescent="0.25">
      <c r="A68" s="25" t="s">
        <v>25</v>
      </c>
      <c r="B68" s="72" t="s">
        <v>16</v>
      </c>
      <c r="C68" s="71">
        <f>'[1]9.mell'!D42-'[1]9.mell'!D12</f>
        <v>392296483</v>
      </c>
      <c r="D68" s="13">
        <v>464146015</v>
      </c>
      <c r="E68" s="13">
        <f>'[1]9.mell'!F42-'[1]9.mell'!F12</f>
        <v>102168</v>
      </c>
      <c r="F68" s="11">
        <f>'[1]9.mell'!G42-'[1]9.mell'!G12</f>
        <v>464248183</v>
      </c>
    </row>
    <row r="69" spans="1:6" x14ac:dyDescent="0.25">
      <c r="A69" s="25" t="s">
        <v>26</v>
      </c>
      <c r="B69" s="72" t="s">
        <v>110</v>
      </c>
      <c r="C69" s="73">
        <v>0</v>
      </c>
      <c r="D69" s="13"/>
      <c r="E69" s="13"/>
      <c r="F69" s="11"/>
    </row>
    <row r="70" spans="1:6" x14ac:dyDescent="0.25">
      <c r="A70" s="25" t="s">
        <v>27</v>
      </c>
      <c r="B70" s="72" t="s">
        <v>111</v>
      </c>
      <c r="C70" s="73">
        <v>0</v>
      </c>
      <c r="D70" s="13"/>
      <c r="E70" s="13"/>
      <c r="F70" s="11"/>
    </row>
    <row r="71" spans="1:6" s="28" customFormat="1" ht="12.75" x14ac:dyDescent="0.2">
      <c r="A71" s="25" t="s">
        <v>28</v>
      </c>
      <c r="B71" s="72" t="s">
        <v>36</v>
      </c>
      <c r="C71" s="71">
        <v>0</v>
      </c>
      <c r="D71" s="13"/>
      <c r="E71" s="13"/>
      <c r="F71" s="11"/>
    </row>
    <row r="72" spans="1:6" s="28" customFormat="1" ht="12.75" x14ac:dyDescent="0.2">
      <c r="A72" s="25" t="s">
        <v>29</v>
      </c>
      <c r="B72" s="74" t="s">
        <v>112</v>
      </c>
      <c r="C72" s="73">
        <v>0</v>
      </c>
      <c r="D72" s="13"/>
      <c r="E72" s="9"/>
      <c r="F72" s="11"/>
    </row>
    <row r="73" spans="1:6" x14ac:dyDescent="0.25">
      <c r="A73" s="25" t="s">
        <v>30</v>
      </c>
      <c r="B73" s="74" t="s">
        <v>113</v>
      </c>
      <c r="C73" s="73">
        <v>0</v>
      </c>
      <c r="D73" s="13"/>
      <c r="E73" s="13"/>
      <c r="F73" s="11"/>
    </row>
    <row r="74" spans="1:6" x14ac:dyDescent="0.25">
      <c r="A74" s="25" t="s">
        <v>31</v>
      </c>
      <c r="B74" s="74" t="s">
        <v>37</v>
      </c>
      <c r="C74" s="29">
        <f>'[1]9.mell'!D85</f>
        <v>550000</v>
      </c>
      <c r="D74" s="3">
        <v>550000</v>
      </c>
      <c r="E74" s="3">
        <f>'[1]9.mell'!F85</f>
        <v>0</v>
      </c>
      <c r="F74" s="3">
        <f>'[1]9.mell'!G85</f>
        <v>550000</v>
      </c>
    </row>
    <row r="75" spans="1:6" x14ac:dyDescent="0.25">
      <c r="A75" s="25" t="s">
        <v>32</v>
      </c>
      <c r="B75" s="70" t="s">
        <v>22</v>
      </c>
      <c r="C75" s="71">
        <f>'[1]10.mell'!B18</f>
        <v>6016129</v>
      </c>
      <c r="D75" s="11">
        <v>9705961</v>
      </c>
      <c r="E75" s="11">
        <f>'[1]10.mell'!D18</f>
        <v>-452362</v>
      </c>
      <c r="F75" s="11">
        <f>'[1]10.mell'!E18</f>
        <v>9253599</v>
      </c>
    </row>
    <row r="76" spans="1:6" x14ac:dyDescent="0.25">
      <c r="A76" s="25" t="s">
        <v>33</v>
      </c>
      <c r="B76" s="75" t="s">
        <v>18</v>
      </c>
      <c r="C76" s="76">
        <f>SUM(C58:C75)</f>
        <v>820893024</v>
      </c>
      <c r="D76" s="76">
        <f>SUM(D58:D75)</f>
        <v>914803100</v>
      </c>
      <c r="E76" s="14">
        <f>SUM(E58:E75)</f>
        <v>-350856</v>
      </c>
      <c r="F76" s="7">
        <f>SUM(F58:F75)</f>
        <v>914452244</v>
      </c>
    </row>
    <row r="77" spans="1:6" x14ac:dyDescent="0.25">
      <c r="A77" s="25" t="s">
        <v>35</v>
      </c>
      <c r="B77" s="72" t="s">
        <v>19</v>
      </c>
      <c r="C77" s="73">
        <f>'[1]9.mell'!D91</f>
        <v>0</v>
      </c>
      <c r="D77" s="9">
        <v>0</v>
      </c>
      <c r="E77" s="9">
        <f>'[1]9.mell'!F91</f>
        <v>0</v>
      </c>
      <c r="F77" s="10">
        <f>'[1]9.mell'!G91</f>
        <v>0</v>
      </c>
    </row>
    <row r="78" spans="1:6" x14ac:dyDescent="0.25">
      <c r="A78" s="25" t="s">
        <v>39</v>
      </c>
      <c r="B78" s="70" t="s">
        <v>114</v>
      </c>
      <c r="C78" s="77">
        <v>0</v>
      </c>
      <c r="D78" s="78">
        <v>0</v>
      </c>
      <c r="E78" s="13">
        <v>0</v>
      </c>
      <c r="F78" s="11">
        <v>0</v>
      </c>
    </row>
    <row r="79" spans="1:6" x14ac:dyDescent="0.25">
      <c r="A79" s="25" t="s">
        <v>40</v>
      </c>
      <c r="B79" s="72" t="s">
        <v>115</v>
      </c>
      <c r="C79" s="71">
        <f>'[1]11.2.mell'!C46</f>
        <v>70582582</v>
      </c>
      <c r="D79" s="13">
        <v>73146906</v>
      </c>
      <c r="E79" s="13">
        <f>'[1]11.2.mell'!E46</f>
        <v>-8500</v>
      </c>
      <c r="F79" s="11">
        <f>'[1]11.2.mell'!F46</f>
        <v>73138406</v>
      </c>
    </row>
    <row r="80" spans="1:6" x14ac:dyDescent="0.25">
      <c r="A80" s="25" t="s">
        <v>41</v>
      </c>
      <c r="B80" s="72" t="s">
        <v>116</v>
      </c>
      <c r="C80" s="71">
        <f>'[1]11.2.mell'!C47</f>
        <v>463500</v>
      </c>
      <c r="D80" s="13">
        <v>463500</v>
      </c>
      <c r="E80" s="13">
        <f>'[1]11.2.mell'!E47</f>
        <v>8500</v>
      </c>
      <c r="F80" s="11">
        <f>'[1]11.2.mell'!F47</f>
        <v>472000</v>
      </c>
    </row>
    <row r="81" spans="1:6" x14ac:dyDescent="0.25">
      <c r="A81" s="25" t="s">
        <v>42</v>
      </c>
      <c r="B81" s="72" t="s">
        <v>94</v>
      </c>
      <c r="C81" s="71">
        <f>'[1]9.mell'!D105</f>
        <v>3871696</v>
      </c>
      <c r="D81" s="13">
        <v>4682791</v>
      </c>
      <c r="E81" s="13">
        <f>'[1]9.mell'!F105</f>
        <v>5358361</v>
      </c>
      <c r="F81" s="11">
        <f>'[1]9.mell'!G105</f>
        <v>10041152</v>
      </c>
    </row>
    <row r="82" spans="1:6" x14ac:dyDescent="0.25">
      <c r="A82" s="25" t="s">
        <v>43</v>
      </c>
      <c r="B82" s="72" t="s">
        <v>117</v>
      </c>
      <c r="C82" s="79"/>
      <c r="D82" s="9"/>
      <c r="E82" s="13"/>
      <c r="F82" s="11"/>
    </row>
    <row r="83" spans="1:6" x14ac:dyDescent="0.25">
      <c r="A83" s="25" t="s">
        <v>44</v>
      </c>
      <c r="B83" s="75" t="s">
        <v>64</v>
      </c>
      <c r="C83" s="80">
        <f>SUM(C77:C81)</f>
        <v>74917778</v>
      </c>
      <c r="D83" s="80">
        <f>SUM(D77:D81)</f>
        <v>78293197</v>
      </c>
      <c r="E83" s="17">
        <f>SUM(E77:E82)</f>
        <v>5358361</v>
      </c>
      <c r="F83" s="38">
        <f>SUM(F77:F81)</f>
        <v>83651558</v>
      </c>
    </row>
    <row r="84" spans="1:6" ht="26.25" x14ac:dyDescent="0.25">
      <c r="A84" s="25" t="s">
        <v>45</v>
      </c>
      <c r="B84" s="81" t="s">
        <v>38</v>
      </c>
      <c r="C84" s="80"/>
      <c r="D84" s="17"/>
      <c r="E84" s="17"/>
      <c r="F84" s="38"/>
    </row>
    <row r="85" spans="1:6" ht="15.75" thickBot="1" x14ac:dyDescent="0.3">
      <c r="A85" s="26" t="s">
        <v>46</v>
      </c>
      <c r="B85" s="82" t="s">
        <v>118</v>
      </c>
      <c r="C85" s="83">
        <v>0</v>
      </c>
      <c r="D85" s="84">
        <v>0</v>
      </c>
      <c r="E85" s="85"/>
      <c r="F85" s="86">
        <v>0</v>
      </c>
    </row>
    <row r="86" spans="1:6" ht="15.75" thickBot="1" x14ac:dyDescent="0.3">
      <c r="A86" s="27" t="s">
        <v>47</v>
      </c>
      <c r="B86" s="87" t="s">
        <v>119</v>
      </c>
      <c r="C86" s="88">
        <f>SUM(C83,C76,C85)</f>
        <v>895810802</v>
      </c>
      <c r="D86" s="88">
        <f t="shared" ref="D86:E86" si="2">SUM(D83,D76,D85)</f>
        <v>993096297</v>
      </c>
      <c r="E86" s="88">
        <f t="shared" si="2"/>
        <v>5007505</v>
      </c>
      <c r="F86" s="31">
        <f>SUM(F83,F76,F85)</f>
        <v>998103802</v>
      </c>
    </row>
  </sheetData>
  <mergeCells count="5">
    <mergeCell ref="B54:F54"/>
    <mergeCell ref="B1:F1"/>
    <mergeCell ref="B2:F2"/>
    <mergeCell ref="B3:F3"/>
    <mergeCell ref="B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11.1.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2020-02-27T08:28:13Z</dcterms:created>
  <dcterms:modified xsi:type="dcterms:W3CDTF">2020-02-27T09:00:53Z</dcterms:modified>
</cp:coreProperties>
</file>