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C117" i="2"/>
  <c r="C123" s="1"/>
  <c r="C122"/>
  <c r="C114"/>
  <c r="D70"/>
  <c r="C70"/>
  <c r="D64"/>
  <c r="D61" s="1"/>
  <c r="C64"/>
  <c r="C61" s="1"/>
  <c r="D58"/>
  <c r="C58"/>
  <c r="C53" s="1"/>
  <c r="C49" s="1"/>
  <c r="D38"/>
  <c r="C38"/>
  <c r="C40" s="1"/>
  <c r="D32"/>
  <c r="C32"/>
  <c r="D30"/>
  <c r="C30"/>
  <c r="D25"/>
  <c r="C25"/>
  <c r="D17"/>
  <c r="C17"/>
  <c r="D15"/>
  <c r="C15"/>
  <c r="D12"/>
  <c r="C12"/>
  <c r="C67" l="1"/>
  <c r="C71" s="1"/>
  <c r="C11"/>
  <c r="D27"/>
  <c r="D53"/>
  <c r="C27"/>
  <c r="C35" s="1"/>
  <c r="C41" s="1"/>
  <c r="D40"/>
  <c r="D11"/>
  <c r="D49" l="1"/>
  <c r="D35"/>
  <c r="D67" l="1"/>
  <c r="D41"/>
  <c r="D71" l="1"/>
  <c r="I50" i="1" l="1"/>
  <c r="J50"/>
  <c r="K50"/>
  <c r="I51"/>
  <c r="J51"/>
  <c r="K51"/>
  <c r="I52"/>
  <c r="J52"/>
  <c r="K52"/>
  <c r="I53"/>
  <c r="J53"/>
  <c r="K53"/>
  <c r="I55"/>
  <c r="I56"/>
  <c r="J56"/>
  <c r="K56"/>
  <c r="I57"/>
  <c r="J57"/>
  <c r="K57"/>
  <c r="J58"/>
  <c r="K58"/>
  <c r="J59"/>
  <c r="K59"/>
  <c r="K60"/>
  <c r="I61"/>
  <c r="J61"/>
  <c r="K61"/>
  <c r="I62"/>
  <c r="J62"/>
  <c r="K62"/>
  <c r="I67"/>
  <c r="J67"/>
  <c r="K67"/>
  <c r="I68"/>
  <c r="J68"/>
  <c r="K68"/>
  <c r="K69"/>
  <c r="K12"/>
  <c r="K13"/>
  <c r="K14"/>
  <c r="K15"/>
  <c r="K16"/>
  <c r="K17"/>
  <c r="K19"/>
  <c r="K20"/>
  <c r="K21"/>
  <c r="K22"/>
  <c r="K23"/>
  <c r="K24"/>
  <c r="K27"/>
  <c r="K30"/>
  <c r="K31"/>
  <c r="K32"/>
  <c r="K33"/>
  <c r="K35"/>
  <c r="K36"/>
  <c r="K37"/>
  <c r="K39"/>
  <c r="K11"/>
  <c r="J12"/>
  <c r="J13"/>
  <c r="J15"/>
  <c r="J16"/>
  <c r="J17"/>
  <c r="J19"/>
  <c r="J20"/>
  <c r="J27"/>
  <c r="J30"/>
  <c r="J31"/>
  <c r="J35"/>
  <c r="J36"/>
  <c r="J37"/>
  <c r="J11"/>
  <c r="I12"/>
  <c r="I13"/>
  <c r="I14"/>
  <c r="I15"/>
  <c r="I16"/>
  <c r="I17"/>
  <c r="I19"/>
  <c r="I20"/>
  <c r="I21"/>
  <c r="I23"/>
  <c r="I24"/>
  <c r="I25"/>
  <c r="I26"/>
  <c r="I27"/>
  <c r="I30"/>
  <c r="I31"/>
  <c r="I32"/>
  <c r="I33"/>
  <c r="I35"/>
  <c r="I36"/>
  <c r="I37"/>
  <c r="I39"/>
  <c r="I11"/>
  <c r="D70"/>
  <c r="E70"/>
  <c r="F70"/>
  <c r="K70" s="1"/>
  <c r="C70"/>
  <c r="D58"/>
  <c r="D53" s="1"/>
  <c r="E58"/>
  <c r="F58"/>
  <c r="F53" s="1"/>
  <c r="C58"/>
  <c r="C53" s="1"/>
  <c r="C49" s="1"/>
  <c r="E53"/>
  <c r="E49" s="1"/>
  <c r="E40"/>
  <c r="D38"/>
  <c r="D40" s="1"/>
  <c r="E38"/>
  <c r="C38"/>
  <c r="C40" s="1"/>
  <c r="C64"/>
  <c r="C61" s="1"/>
  <c r="C32"/>
  <c r="C25"/>
  <c r="C30"/>
  <c r="C27" s="1"/>
  <c r="C17"/>
  <c r="C15"/>
  <c r="C12"/>
  <c r="C11" s="1"/>
  <c r="E64"/>
  <c r="E61" s="1"/>
  <c r="D25"/>
  <c r="E25"/>
  <c r="E32"/>
  <c r="E30"/>
  <c r="E15"/>
  <c r="E12"/>
  <c r="E17"/>
  <c r="D17"/>
  <c r="D12"/>
  <c r="F64"/>
  <c r="F61" s="1"/>
  <c r="F15"/>
  <c r="F30"/>
  <c r="F38"/>
  <c r="F40" s="1"/>
  <c r="J40" s="1"/>
  <c r="D64"/>
  <c r="D61" s="1"/>
  <c r="D32"/>
  <c r="D30"/>
  <c r="D15"/>
  <c r="F12"/>
  <c r="F32"/>
  <c r="F25"/>
  <c r="F17"/>
  <c r="J70" l="1"/>
  <c r="I70"/>
  <c r="I40"/>
  <c r="J38"/>
  <c r="K40"/>
  <c r="I38"/>
  <c r="K38"/>
  <c r="F27"/>
  <c r="F11"/>
  <c r="D27"/>
  <c r="D11"/>
  <c r="E11"/>
  <c r="E27"/>
  <c r="C35"/>
  <c r="C41" s="1"/>
  <c r="D49"/>
  <c r="D67" s="1"/>
  <c r="D71" s="1"/>
  <c r="F49"/>
  <c r="E67"/>
  <c r="C67"/>
  <c r="F35" l="1"/>
  <c r="D35"/>
  <c r="E35"/>
  <c r="J49"/>
  <c r="D41"/>
  <c r="I49"/>
  <c r="E41"/>
  <c r="F67"/>
  <c r="F71" s="1"/>
  <c r="E71"/>
  <c r="K49"/>
  <c r="C71"/>
  <c r="J71" l="1"/>
  <c r="K71"/>
  <c r="I71"/>
  <c r="F41"/>
  <c r="J41" l="1"/>
  <c r="K41"/>
  <c r="I41"/>
</calcChain>
</file>

<file path=xl/sharedStrings.xml><?xml version="1.0" encoding="utf-8"?>
<sst xmlns="http://schemas.openxmlformats.org/spreadsheetml/2006/main" count="339" uniqueCount="127">
  <si>
    <t>KIMUTATÁS</t>
  </si>
  <si>
    <t>1. táblázat</t>
  </si>
  <si>
    <t>Bevételek</t>
  </si>
  <si>
    <t>adatok ezer Ft-ban</t>
  </si>
  <si>
    <t>Elő- irányzat száma</t>
  </si>
  <si>
    <t>Előirányzat megnevezése</t>
  </si>
  <si>
    <t>2. táblázat</t>
  </si>
  <si>
    <t>Kiadások</t>
  </si>
  <si>
    <t>Személyi juttatások</t>
  </si>
  <si>
    <t>Munkaadókat terhelő járulékok és szociális hozzájárulási adó</t>
  </si>
  <si>
    <t xml:space="preserve">Dologi kiadások </t>
  </si>
  <si>
    <t>1.</t>
  </si>
  <si>
    <t>Felújítások</t>
  </si>
  <si>
    <t>2.</t>
  </si>
  <si>
    <t>Általános tartalék</t>
  </si>
  <si>
    <t>Céltartalékok</t>
  </si>
  <si>
    <t>3.</t>
  </si>
  <si>
    <t>4.</t>
  </si>
  <si>
    <t>5.</t>
  </si>
  <si>
    <t>6.</t>
  </si>
  <si>
    <t>Egyéb működési célú kiadások</t>
  </si>
  <si>
    <t>A</t>
  </si>
  <si>
    <t>B</t>
  </si>
  <si>
    <t>C</t>
  </si>
  <si>
    <t>D</t>
  </si>
  <si>
    <t>E</t>
  </si>
  <si>
    <t>Önkormányzatok működési támogatásai</t>
  </si>
  <si>
    <t>1.1</t>
  </si>
  <si>
    <t>Helyi önkormányzatok működésének általános támogatása</t>
  </si>
  <si>
    <t>Működési célú támogatások államháztartáson belülről</t>
  </si>
  <si>
    <t>Egyéb működési célú támogatások bevételei államháztartáson belülről</t>
  </si>
  <si>
    <t>Egyéb felhalmozási célú támogatások bevételei államháztartáson belülről</t>
  </si>
  <si>
    <t>2.1</t>
  </si>
  <si>
    <t>Működési bevételek</t>
  </si>
  <si>
    <t>Közvetített szolgáltatások ellenértéke</t>
  </si>
  <si>
    <t>Kiszámlázott általános forgalmi adó</t>
  </si>
  <si>
    <t>Álatlános forgalmi adó visszatérítése</t>
  </si>
  <si>
    <t>Kamatbevételek</t>
  </si>
  <si>
    <t>Egyéb működési bevételek</t>
  </si>
  <si>
    <t>Felhalmozási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</si>
  <si>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</si>
  <si>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</si>
  <si>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</si>
  <si>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</si>
  <si>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</si>
  <si>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</si>
  <si>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>8.</t>
  </si>
  <si>
    <t>9.</t>
  </si>
  <si>
    <t>Központi, irányító szervi támogatás</t>
  </si>
  <si>
    <t>Maradvány igénybevétele</t>
  </si>
  <si>
    <t>Egyéb működési célú támogatások államháztartáson belülre</t>
  </si>
  <si>
    <t>Egyéb működési célú támogatások államháztartáson kívülre</t>
  </si>
  <si>
    <t>Beruházások</t>
  </si>
  <si>
    <t>Egyéb felhalmozási célú kiadások</t>
  </si>
  <si>
    <t>Egyéb felhalmozási célú támogatások államháztartáson belülre</t>
  </si>
  <si>
    <t>Egyéb felhalmozási célú támogatások államháztartáson kívülre</t>
  </si>
  <si>
    <t>Belföldi finanszírozás kiadásai</t>
  </si>
  <si>
    <t>1.2</t>
  </si>
  <si>
    <t>1.3</t>
  </si>
  <si>
    <t>1.4</t>
  </si>
  <si>
    <t>1.4.1</t>
  </si>
  <si>
    <t>1.4.2</t>
  </si>
  <si>
    <t>1.4.3</t>
  </si>
  <si>
    <t>1.4.4</t>
  </si>
  <si>
    <t>1.4.4.1</t>
  </si>
  <si>
    <t>1.4.4.2</t>
  </si>
  <si>
    <t>2.2</t>
  </si>
  <si>
    <t>2.3</t>
  </si>
  <si>
    <t>2.3.1</t>
  </si>
  <si>
    <t>2.3.2</t>
  </si>
  <si>
    <t xml:space="preserve">1. </t>
  </si>
  <si>
    <t xml:space="preserve">2. </t>
  </si>
  <si>
    <t>Költségvetési kiadások összesen (1+2)</t>
  </si>
  <si>
    <t xml:space="preserve">Tartalékok </t>
  </si>
  <si>
    <t>Működési kiadások összesen (1.1+…+1.4)</t>
  </si>
  <si>
    <t>Felhalmozási kiadások összesen (2.1+…+2.3)</t>
  </si>
  <si>
    <t>F</t>
  </si>
  <si>
    <t>G</t>
  </si>
  <si>
    <t>H</t>
  </si>
  <si>
    <t>Államháztartáson belüli megelőlegezések</t>
  </si>
  <si>
    <t>Államháztartáson belüli megelőlegezések visszafizetése</t>
  </si>
  <si>
    <t>Finanszírozási kiadások (4+5)</t>
  </si>
  <si>
    <t>Kiadások mindösszesen (3+6)</t>
  </si>
  <si>
    <t>7.</t>
  </si>
  <si>
    <t>2014. évi tény</t>
  </si>
  <si>
    <t>I</t>
  </si>
  <si>
    <t>J</t>
  </si>
  <si>
    <t>K</t>
  </si>
  <si>
    <t>a Veszprém Megyei Önkormányzat 2014-2015. évi költségvetési bevételeinek és kiadásainak alakulásáról előirányzat csoportonként és kiemelt előirányzatonként kötelező és önként vállalt feladatok szerinti bontásban</t>
  </si>
  <si>
    <t>2015. évi eredeti előirányzat</t>
  </si>
  <si>
    <t>2015. évi módosított előirányzat</t>
  </si>
  <si>
    <t>2015. évi tény</t>
  </si>
  <si>
    <t xml:space="preserve">2015. évi </t>
  </si>
  <si>
    <t xml:space="preserve">2015. évi kötelező feladatok </t>
  </si>
  <si>
    <t>2015. évi önként vállalt feladatok</t>
  </si>
  <si>
    <t>2014. évi %-ában</t>
  </si>
  <si>
    <t>2015. évi eredeti %-ában</t>
  </si>
  <si>
    <t>2015. évi módosított %-ában</t>
  </si>
  <si>
    <t>Működési célú költségvetési támogatások és kiegészítő támogatások</t>
  </si>
  <si>
    <t>Készletértékesítés ellenértéke</t>
  </si>
  <si>
    <t>Szolgáltatások ellenértéke</t>
  </si>
  <si>
    <t>Működési bevételek összesen (1.1+…+1.4)</t>
  </si>
  <si>
    <t>Felhalmaozási célú támogatások államháztartáson belülről</t>
  </si>
  <si>
    <t>Belföldi finanszírozás bevételei (4+5)</t>
  </si>
  <si>
    <t>Finanszírozási bevételek (6+7)</t>
  </si>
  <si>
    <t>Bevételek mindösszesen (3+8)</t>
  </si>
  <si>
    <t>1.1.1</t>
  </si>
  <si>
    <t>1.1.2</t>
  </si>
  <si>
    <t>1.2.1</t>
  </si>
  <si>
    <t>1.3.1</t>
  </si>
  <si>
    <t>1.3.2</t>
  </si>
  <si>
    <t>1.3.3</t>
  </si>
  <si>
    <t>1.3.4</t>
  </si>
  <si>
    <t>1.3.5</t>
  </si>
  <si>
    <t>1.3.6</t>
  </si>
  <si>
    <t>1.3.7</t>
  </si>
  <si>
    <t>2.1.1</t>
  </si>
  <si>
    <t>2.2.1</t>
  </si>
  <si>
    <t>Költségvetési bevételek összesen (1+2)</t>
  </si>
  <si>
    <t>Felhalmozási bevételek összesen (2.1+…+2.3)</t>
  </si>
  <si>
    <t>Nemzetközi kötelezettségek</t>
  </si>
  <si>
    <t>Helyi önkormányzatok törvényen alapuló befizetései</t>
  </si>
  <si>
    <t>Működési bevételek  
540 081 ezer Ft</t>
  </si>
  <si>
    <t>Felhalmozási bevételek
5 868 ezer Ft</t>
  </si>
  <si>
    <t>Finanszírozási bevételek 
252 400 ezer Ft</t>
  </si>
  <si>
    <t>Finanszírozási bevételek 
253 039 ezer Ft</t>
  </si>
  <si>
    <t>1. melléklet a 9/2016. (IV.28.)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</si>
</sst>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49" fontId="4" fillId="0" borderId="0" xfId="0" applyNumberFormat="1" applyFont="1" applyBorder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NumberFormat="1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8" fillId="0" borderId="0" xfId="0" applyFont="1"/>
    <xf numFmtId="0" fontId="5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/>
    </xf>
    <xf numFmtId="3" fontId="4" fillId="0" borderId="0" xfId="0" applyNumberFormat="1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4" fillId="0" borderId="1" xfId="0" applyFont="1" applyBorder="1" applyAlignment="1"/>
    <xf numFmtId="49" fontId="5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/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vertical="top" wrapText="1"/>
    </xf>
    <xf numFmtId="0" fontId="7" fillId="0" borderId="0" xfId="0" applyFont="1" applyFill="1"/>
    <xf numFmtId="0" fontId="4" fillId="0" borderId="3" xfId="0" applyNumberFormat="1" applyFont="1" applyBorder="1" applyAlignment="1">
      <alignment horizontal="left"/>
    </xf>
    <xf numFmtId="164" fontId="4" fillId="0" borderId="3" xfId="1" applyNumberFormat="1" applyFont="1" applyBorder="1" applyAlignment="1">
      <alignment horizontal="right" vertical="center" wrapText="1"/>
    </xf>
    <xf numFmtId="164" fontId="5" fillId="0" borderId="0" xfId="1" applyNumberFormat="1" applyFont="1" applyBorder="1" applyAlignment="1">
      <alignment horizontal="right" vertical="center" wrapText="1"/>
    </xf>
    <xf numFmtId="164" fontId="4" fillId="0" borderId="0" xfId="1" applyNumberFormat="1" applyFont="1" applyBorder="1" applyAlignment="1">
      <alignment horizontal="right" vertical="center" wrapText="1"/>
    </xf>
    <xf numFmtId="164" fontId="4" fillId="0" borderId="4" xfId="1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3" fontId="4" fillId="0" borderId="3" xfId="1" applyNumberFormat="1" applyFont="1" applyBorder="1" applyAlignment="1">
      <alignment horizontal="right" vertical="center" wrapText="1"/>
    </xf>
    <xf numFmtId="43" fontId="5" fillId="0" borderId="0" xfId="1" applyNumberFormat="1" applyFont="1" applyBorder="1" applyAlignment="1">
      <alignment horizontal="right" vertical="center" wrapText="1"/>
    </xf>
    <xf numFmtId="43" fontId="4" fillId="0" borderId="0" xfId="1" applyNumberFormat="1" applyFont="1" applyBorder="1" applyAlignment="1">
      <alignment horizontal="right" vertical="center" wrapText="1"/>
    </xf>
    <xf numFmtId="43" fontId="4" fillId="0" borderId="4" xfId="1" applyNumberFormat="1" applyFont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43" fontId="4" fillId="0" borderId="3" xfId="1" applyFont="1" applyBorder="1" applyAlignment="1">
      <alignment horizontal="right" vertical="center" wrapText="1"/>
    </xf>
    <xf numFmtId="43" fontId="4" fillId="0" borderId="0" xfId="1" applyFont="1" applyBorder="1" applyAlignment="1">
      <alignment horizontal="right" vertical="center" wrapText="1"/>
    </xf>
    <xf numFmtId="43" fontId="5" fillId="0" borderId="0" xfId="1" applyFont="1" applyBorder="1" applyAlignment="1">
      <alignment horizontal="right" vertical="center" wrapText="1"/>
    </xf>
    <xf numFmtId="43" fontId="4" fillId="0" borderId="4" xfId="1" applyFont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4" fillId="0" borderId="0" xfId="0" applyNumberFormat="1" applyFont="1" applyBorder="1" applyAlignment="1">
      <alignment horizontal="left" wrapText="1"/>
    </xf>
    <xf numFmtId="0" fontId="9" fillId="0" borderId="0" xfId="0" applyFont="1"/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</cellXfs>
  <cellStyles count="4">
    <cellStyle name="Ezres" xfId="1" builtinId="3"/>
    <cellStyle name="Ezres 2" xfId="2"/>
    <cellStyle name="Normál" xfId="0" builtinId="0"/>
    <cellStyle name="Százalék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ofPieChart>
        <c:ofPieType val="bar"/>
        <c:varyColors val="1"/>
        <c:ser>
          <c:idx val="0"/>
          <c:order val="0"/>
          <c:dPt>
            <c:idx val="6"/>
            <c:spPr>
              <a:solidFill>
                <a:schemeClr val="accent3"/>
              </a:solidFill>
            </c:spPr>
          </c:dPt>
          <c:cat>
            <c:strRef>
              <c:f>Munka2!$B$108:$B$113</c:f>
              <c:strCache>
                <c:ptCount val="6"/>
                <c:pt idx="0">
                  <c:v>Felhalmozási bevételek
5 868 ezer Ft</c:v>
                </c:pt>
                <c:pt idx="1">
                  <c:v>Finanszírozási bevételek 
253 039 ezer Ft</c:v>
                </c:pt>
                <c:pt idx="2">
                  <c:v>Működési bevételek  
540 081 ezer Ft</c:v>
                </c:pt>
                <c:pt idx="3">
                  <c:v>Önkormányzatok működési támogatásai</c:v>
                </c:pt>
                <c:pt idx="4">
                  <c:v>Működési célú támogatások államháztartáson belülről</c:v>
                </c:pt>
                <c:pt idx="5">
                  <c:v>Működési bevételek</c:v>
                </c:pt>
              </c:strCache>
            </c:strRef>
          </c:cat>
          <c:val>
            <c:numRef>
              <c:f>Munka2!$C$108:$C$113</c:f>
              <c:numCache>
                <c:formatCode>General</c:formatCode>
                <c:ptCount val="6"/>
                <c:pt idx="0">
                  <c:v>5868</c:v>
                </c:pt>
                <c:pt idx="1">
                  <c:v>253039</c:v>
                </c:pt>
                <c:pt idx="2">
                  <c:v>0</c:v>
                </c:pt>
                <c:pt idx="3">
                  <c:v>258895</c:v>
                </c:pt>
                <c:pt idx="4">
                  <c:v>275084</c:v>
                </c:pt>
                <c:pt idx="5">
                  <c:v>6102</c:v>
                </c:pt>
              </c:numCache>
            </c:numRef>
          </c:val>
        </c:ser>
        <c:gapWidth val="100"/>
        <c:splitType val="pos"/>
        <c:splitPos val="3"/>
        <c:secondPieSize val="75"/>
        <c:serLines/>
      </c:ofPieChart>
    </c:plotArea>
    <c:legend>
      <c:legendPos val="r"/>
      <c:txPr>
        <a:bodyPr/>
        <a:lstStyle/>
        <a:p>
          <a:pPr rtl="0">
            <a:defRPr/>
          </a:pPr>
          <a:endParaRPr lang="hu-HU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466724</xdr:colOff>
      <xdr:row>109</xdr:row>
      <xdr:rowOff>209550</xdr:rowOff>
    </xdr:from>
    <xdr:to>
      <xdr:col>10</xdr:col>
      <xdr:colOff>190499</xdr:colOff>
      <xdr:row>125</xdr:row>
      <xdr:rowOff>47625</xdr:rowOff>
    </xdr:to>
    <xdr:graphicFrame macro="">
      <xdr:nvGraphicFramePr>
        <xdr:cNvPr id="6" name="Diagra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3"/>
  <sheetViews>
    <sheetView tabSelected="1" zoomScale="85" zoomScaleNormal="85" workbookViewId="0"/>
  </sheetViews>
  <sheetFormatPr defaultRowHeight="15.75"/>
  <cols>
    <col min="1" max="1" width="8.140625" style="2" customWidth="1"/>
    <col min="2" max="2" width="71.140625" style="2" customWidth="1"/>
    <col min="3" max="3" width="14.5703125" style="2" customWidth="1"/>
    <col min="4" max="4" width="13.28515625" style="2" customWidth="1"/>
    <col min="5" max="5" width="15.140625" style="2" customWidth="1"/>
    <col min="6" max="11" width="13.28515625" style="2" customWidth="1"/>
    <col min="12" max="16384" width="9.140625" style="2"/>
  </cols>
  <sheetData>
    <row r="1" spans="1:15">
      <c r="K1" s="3" t="s">
        <v>126</v>
      </c>
      <c r="L1" s="4"/>
      <c r="M1" s="4"/>
      <c r="N1" s="4"/>
      <c r="O1" s="4"/>
    </row>
    <row r="2" spans="1:15">
      <c r="D2" s="3"/>
      <c r="E2" s="3"/>
      <c r="F2" s="3"/>
      <c r="G2" s="3"/>
      <c r="H2" s="3"/>
      <c r="I2" s="3"/>
      <c r="J2" s="3"/>
      <c r="K2" s="3"/>
    </row>
    <row r="3" spans="1:1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5" s="37" customFormat="1" ht="31.5" customHeight="1">
      <c r="A4" s="73" t="s">
        <v>88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5">
      <c r="A5" s="5"/>
      <c r="B5" s="5"/>
      <c r="C5" s="5"/>
      <c r="D5" s="5"/>
      <c r="E5" s="5"/>
      <c r="F5" s="5"/>
      <c r="G5" s="5"/>
      <c r="H5" s="5"/>
      <c r="I5" s="5"/>
    </row>
    <row r="6" spans="1:15">
      <c r="A6" s="6" t="s">
        <v>1</v>
      </c>
      <c r="B6" s="5"/>
      <c r="C6" s="5"/>
      <c r="D6" s="5"/>
      <c r="E6" s="5"/>
      <c r="F6" s="5"/>
      <c r="G6" s="5"/>
      <c r="H6" s="5"/>
      <c r="I6" s="5"/>
    </row>
    <row r="7" spans="1:15" ht="18" customHeight="1">
      <c r="A7" s="7" t="s">
        <v>2</v>
      </c>
      <c r="B7" s="8"/>
      <c r="C7" s="8"/>
      <c r="K7" s="9" t="s">
        <v>3</v>
      </c>
    </row>
    <row r="8" spans="1:15" ht="18" customHeight="1">
      <c r="A8" s="65" t="s">
        <v>4</v>
      </c>
      <c r="B8" s="67" t="s">
        <v>5</v>
      </c>
      <c r="C8" s="67" t="s">
        <v>84</v>
      </c>
      <c r="D8" s="69" t="s">
        <v>89</v>
      </c>
      <c r="E8" s="69" t="s">
        <v>90</v>
      </c>
      <c r="F8" s="69" t="s">
        <v>91</v>
      </c>
      <c r="G8" s="71" t="s">
        <v>92</v>
      </c>
      <c r="H8" s="71"/>
      <c r="I8" s="64" t="s">
        <v>91</v>
      </c>
      <c r="J8" s="64"/>
      <c r="K8" s="64"/>
    </row>
    <row r="9" spans="1:15" ht="71.25" customHeight="1">
      <c r="A9" s="66"/>
      <c r="B9" s="68"/>
      <c r="C9" s="68"/>
      <c r="D9" s="70"/>
      <c r="E9" s="70"/>
      <c r="F9" s="70"/>
      <c r="G9" s="50" t="s">
        <v>93</v>
      </c>
      <c r="H9" s="50" t="s">
        <v>94</v>
      </c>
      <c r="I9" s="45" t="s">
        <v>95</v>
      </c>
      <c r="J9" s="50" t="s">
        <v>96</v>
      </c>
      <c r="K9" s="50" t="s">
        <v>97</v>
      </c>
    </row>
    <row r="10" spans="1:15">
      <c r="A10" s="43" t="s">
        <v>21</v>
      </c>
      <c r="B10" s="44" t="s">
        <v>22</v>
      </c>
      <c r="C10" s="44" t="s">
        <v>23</v>
      </c>
      <c r="D10" s="43" t="s">
        <v>24</v>
      </c>
      <c r="E10" s="43" t="s">
        <v>25</v>
      </c>
      <c r="F10" s="43" t="s">
        <v>76</v>
      </c>
      <c r="G10" s="43" t="s">
        <v>77</v>
      </c>
      <c r="H10" s="43" t="s">
        <v>78</v>
      </c>
      <c r="I10" s="44" t="s">
        <v>85</v>
      </c>
      <c r="J10" s="44" t="s">
        <v>86</v>
      </c>
      <c r="K10" s="44" t="s">
        <v>87</v>
      </c>
    </row>
    <row r="11" spans="1:15">
      <c r="A11" s="30" t="s">
        <v>11</v>
      </c>
      <c r="B11" s="38" t="s">
        <v>101</v>
      </c>
      <c r="C11" s="39">
        <f>SUM(C12,C15,C17,C25)</f>
        <v>384442</v>
      </c>
      <c r="D11" s="39">
        <f t="shared" ref="D11:F11" si="0">SUM(D12,D15,D17,D25)</f>
        <v>250300</v>
      </c>
      <c r="E11" s="39">
        <f t="shared" si="0"/>
        <v>540433</v>
      </c>
      <c r="F11" s="39">
        <f t="shared" si="0"/>
        <v>540081</v>
      </c>
      <c r="G11" s="39">
        <v>525294</v>
      </c>
      <c r="H11" s="39">
        <v>15139</v>
      </c>
      <c r="I11" s="57">
        <f>F11/C11*100</f>
        <v>140.48439036317572</v>
      </c>
      <c r="J11" s="57">
        <f>F11/D11*100</f>
        <v>215.77347183379945</v>
      </c>
      <c r="K11" s="57">
        <f>F11/E11*100</f>
        <v>99.934867041797972</v>
      </c>
    </row>
    <row r="12" spans="1:15" s="11" customFormat="1">
      <c r="A12" s="30" t="s">
        <v>27</v>
      </c>
      <c r="B12" s="10" t="s">
        <v>26</v>
      </c>
      <c r="C12" s="41">
        <f t="shared" ref="C12:F12" si="1">SUM(C13:C14)</f>
        <v>261651</v>
      </c>
      <c r="D12" s="41">
        <f t="shared" si="1"/>
        <v>238600</v>
      </c>
      <c r="E12" s="41">
        <f t="shared" si="1"/>
        <v>258895</v>
      </c>
      <c r="F12" s="41">
        <f t="shared" si="1"/>
        <v>258895</v>
      </c>
      <c r="G12" s="41">
        <v>258895</v>
      </c>
      <c r="H12" s="41">
        <v>0</v>
      </c>
      <c r="I12" s="58">
        <f t="shared" ref="I12:I41" si="2">F12/C12*100</f>
        <v>98.946688527848153</v>
      </c>
      <c r="J12" s="58">
        <f t="shared" ref="J12:J41" si="3">F12/D12*100</f>
        <v>108.50586756077116</v>
      </c>
      <c r="K12" s="58">
        <f t="shared" ref="K12:K41" si="4">F12/E12*100</f>
        <v>100</v>
      </c>
    </row>
    <row r="13" spans="1:15">
      <c r="A13" s="31" t="s">
        <v>106</v>
      </c>
      <c r="B13" s="12" t="s">
        <v>28</v>
      </c>
      <c r="C13" s="40">
        <v>238600</v>
      </c>
      <c r="D13" s="40">
        <v>238600</v>
      </c>
      <c r="E13" s="40">
        <v>238625</v>
      </c>
      <c r="F13" s="40">
        <v>238625</v>
      </c>
      <c r="G13" s="40">
        <v>238625</v>
      </c>
      <c r="H13" s="40"/>
      <c r="I13" s="59">
        <f t="shared" si="2"/>
        <v>100.01047778709136</v>
      </c>
      <c r="J13" s="59">
        <f t="shared" si="3"/>
        <v>100.01047778709136</v>
      </c>
      <c r="K13" s="59">
        <f t="shared" si="4"/>
        <v>100</v>
      </c>
    </row>
    <row r="14" spans="1:15">
      <c r="A14" s="31" t="s">
        <v>107</v>
      </c>
      <c r="B14" s="12" t="s">
        <v>98</v>
      </c>
      <c r="C14" s="40">
        <v>23051</v>
      </c>
      <c r="D14" s="40"/>
      <c r="E14" s="40">
        <v>20270</v>
      </c>
      <c r="F14" s="40">
        <v>20270</v>
      </c>
      <c r="G14" s="40">
        <v>20270</v>
      </c>
      <c r="H14" s="40"/>
      <c r="I14" s="59">
        <f t="shared" si="2"/>
        <v>87.935447486009295</v>
      </c>
      <c r="J14" s="59">
        <v>0</v>
      </c>
      <c r="K14" s="59">
        <f t="shared" si="4"/>
        <v>100</v>
      </c>
    </row>
    <row r="15" spans="1:15" s="11" customFormat="1">
      <c r="A15" s="30" t="s">
        <v>57</v>
      </c>
      <c r="B15" s="10" t="s">
        <v>29</v>
      </c>
      <c r="C15" s="41">
        <f t="shared" ref="C15:F15" si="5">SUM(C16)</f>
        <v>118710</v>
      </c>
      <c r="D15" s="41">
        <f t="shared" si="5"/>
        <v>10000</v>
      </c>
      <c r="E15" s="41">
        <f t="shared" si="5"/>
        <v>275084</v>
      </c>
      <c r="F15" s="41">
        <f t="shared" si="5"/>
        <v>275084</v>
      </c>
      <c r="G15" s="41">
        <v>260476</v>
      </c>
      <c r="H15" s="41">
        <v>14608</v>
      </c>
      <c r="I15" s="58">
        <f t="shared" si="2"/>
        <v>231.72773987027207</v>
      </c>
      <c r="J15" s="58">
        <f t="shared" si="3"/>
        <v>2750.84</v>
      </c>
      <c r="K15" s="58">
        <f t="shared" si="4"/>
        <v>100</v>
      </c>
    </row>
    <row r="16" spans="1:15">
      <c r="A16" s="31" t="s">
        <v>108</v>
      </c>
      <c r="B16" s="12" t="s">
        <v>30</v>
      </c>
      <c r="C16" s="40">
        <v>118710</v>
      </c>
      <c r="D16" s="40">
        <v>10000</v>
      </c>
      <c r="E16" s="40">
        <v>275084</v>
      </c>
      <c r="F16" s="40">
        <v>275084</v>
      </c>
      <c r="G16" s="40">
        <v>260476</v>
      </c>
      <c r="H16" s="40">
        <v>14608</v>
      </c>
      <c r="I16" s="59">
        <f t="shared" si="2"/>
        <v>231.72773987027207</v>
      </c>
      <c r="J16" s="59">
        <f t="shared" si="3"/>
        <v>2750.84</v>
      </c>
      <c r="K16" s="59">
        <f t="shared" si="4"/>
        <v>100</v>
      </c>
    </row>
    <row r="17" spans="1:11" s="11" customFormat="1">
      <c r="A17" s="30" t="s">
        <v>58</v>
      </c>
      <c r="B17" s="13" t="s">
        <v>33</v>
      </c>
      <c r="C17" s="41">
        <f t="shared" ref="C17" si="6">SUM(C18:C24)</f>
        <v>3331</v>
      </c>
      <c r="D17" s="41">
        <f>SUM(D18:D24)</f>
        <v>1700</v>
      </c>
      <c r="E17" s="41">
        <f>SUM(E18:E24)</f>
        <v>6454</v>
      </c>
      <c r="F17" s="41">
        <f>SUM(F18:F24)</f>
        <v>6102</v>
      </c>
      <c r="G17" s="41">
        <v>5923</v>
      </c>
      <c r="H17" s="41">
        <v>531</v>
      </c>
      <c r="I17" s="58">
        <f t="shared" si="2"/>
        <v>183.18823176223356</v>
      </c>
      <c r="J17" s="58">
        <f t="shared" si="3"/>
        <v>358.94117647058823</v>
      </c>
      <c r="K17" s="58">
        <f t="shared" si="4"/>
        <v>94.546017973349862</v>
      </c>
    </row>
    <row r="18" spans="1:11">
      <c r="A18" s="31" t="s">
        <v>109</v>
      </c>
      <c r="B18" s="14" t="s">
        <v>99</v>
      </c>
      <c r="C18" s="40"/>
      <c r="D18" s="40"/>
      <c r="E18" s="40"/>
      <c r="F18" s="40"/>
      <c r="G18" s="40"/>
      <c r="H18" s="40"/>
      <c r="I18" s="59">
        <v>0</v>
      </c>
      <c r="J18" s="59">
        <v>0</v>
      </c>
      <c r="K18" s="59">
        <v>0</v>
      </c>
    </row>
    <row r="19" spans="1:11">
      <c r="A19" s="31" t="s">
        <v>110</v>
      </c>
      <c r="B19" s="15" t="s">
        <v>34</v>
      </c>
      <c r="C19" s="40">
        <v>2821</v>
      </c>
      <c r="D19" s="40">
        <v>1339</v>
      </c>
      <c r="E19" s="40">
        <v>1500</v>
      </c>
      <c r="F19" s="40">
        <v>1209</v>
      </c>
      <c r="G19" s="40">
        <v>1500</v>
      </c>
      <c r="H19" s="40"/>
      <c r="I19" s="59">
        <f t="shared" si="2"/>
        <v>42.857142857142854</v>
      </c>
      <c r="J19" s="59">
        <f t="shared" si="3"/>
        <v>90.291262135922338</v>
      </c>
      <c r="K19" s="59">
        <f t="shared" si="4"/>
        <v>80.600000000000009</v>
      </c>
    </row>
    <row r="20" spans="1:11">
      <c r="A20" s="31" t="s">
        <v>111</v>
      </c>
      <c r="B20" s="12" t="s">
        <v>35</v>
      </c>
      <c r="C20" s="40">
        <v>94</v>
      </c>
      <c r="D20" s="40">
        <v>361</v>
      </c>
      <c r="E20" s="40">
        <v>113</v>
      </c>
      <c r="F20" s="40">
        <v>59</v>
      </c>
      <c r="G20" s="40">
        <v>113</v>
      </c>
      <c r="H20" s="40"/>
      <c r="I20" s="59">
        <f t="shared" si="2"/>
        <v>62.765957446808507</v>
      </c>
      <c r="J20" s="59">
        <f t="shared" si="3"/>
        <v>16.343490304709142</v>
      </c>
      <c r="K20" s="59">
        <f t="shared" si="4"/>
        <v>52.212389380530979</v>
      </c>
    </row>
    <row r="21" spans="1:11">
      <c r="A21" s="31" t="s">
        <v>112</v>
      </c>
      <c r="B21" s="15" t="s">
        <v>36</v>
      </c>
      <c r="C21" s="40">
        <v>72</v>
      </c>
      <c r="D21" s="40"/>
      <c r="E21" s="40">
        <v>87</v>
      </c>
      <c r="F21" s="40">
        <v>80</v>
      </c>
      <c r="G21" s="40">
        <v>87</v>
      </c>
      <c r="H21" s="40"/>
      <c r="I21" s="59">
        <f t="shared" si="2"/>
        <v>111.11111111111111</v>
      </c>
      <c r="J21" s="59">
        <v>0</v>
      </c>
      <c r="K21" s="59">
        <f t="shared" si="4"/>
        <v>91.954022988505741</v>
      </c>
    </row>
    <row r="22" spans="1:11" ht="14.25" customHeight="1">
      <c r="A22" s="31" t="s">
        <v>113</v>
      </c>
      <c r="B22" s="16" t="s">
        <v>37</v>
      </c>
      <c r="C22" s="40"/>
      <c r="D22" s="40"/>
      <c r="E22" s="40">
        <v>31</v>
      </c>
      <c r="F22" s="40">
        <v>31</v>
      </c>
      <c r="G22" s="40"/>
      <c r="H22" s="40">
        <v>31</v>
      </c>
      <c r="I22" s="59">
        <v>0</v>
      </c>
      <c r="J22" s="59">
        <v>0</v>
      </c>
      <c r="K22" s="59">
        <f t="shared" si="4"/>
        <v>100</v>
      </c>
    </row>
    <row r="23" spans="1:11">
      <c r="A23" s="31" t="s">
        <v>114</v>
      </c>
      <c r="B23" s="16" t="s">
        <v>38</v>
      </c>
      <c r="C23" s="40">
        <v>164</v>
      </c>
      <c r="D23" s="40"/>
      <c r="E23" s="40">
        <v>70</v>
      </c>
      <c r="F23" s="40">
        <v>70</v>
      </c>
      <c r="G23" s="40">
        <v>70</v>
      </c>
      <c r="H23" s="40"/>
      <c r="I23" s="59">
        <f t="shared" si="2"/>
        <v>42.68292682926829</v>
      </c>
      <c r="J23" s="59">
        <v>0</v>
      </c>
      <c r="K23" s="59">
        <f t="shared" si="4"/>
        <v>100</v>
      </c>
    </row>
    <row r="24" spans="1:11">
      <c r="A24" s="31" t="s">
        <v>115</v>
      </c>
      <c r="B24" s="16" t="s">
        <v>100</v>
      </c>
      <c r="C24" s="40">
        <v>180</v>
      </c>
      <c r="D24" s="40"/>
      <c r="E24" s="40">
        <v>4653</v>
      </c>
      <c r="F24" s="40">
        <v>4653</v>
      </c>
      <c r="G24" s="40">
        <v>4153</v>
      </c>
      <c r="H24" s="40">
        <v>500</v>
      </c>
      <c r="I24" s="59">
        <f t="shared" si="2"/>
        <v>2585</v>
      </c>
      <c r="J24" s="59">
        <v>0</v>
      </c>
      <c r="K24" s="59">
        <f t="shared" si="4"/>
        <v>100</v>
      </c>
    </row>
    <row r="25" spans="1:11">
      <c r="A25" s="51" t="s">
        <v>59</v>
      </c>
      <c r="B25" s="18" t="s">
        <v>41</v>
      </c>
      <c r="C25" s="41">
        <f t="shared" ref="C25:F25" si="7">SUM(C26:C26)</f>
        <v>750</v>
      </c>
      <c r="D25" s="41">
        <f t="shared" si="7"/>
        <v>0</v>
      </c>
      <c r="E25" s="41">
        <f t="shared" si="7"/>
        <v>0</v>
      </c>
      <c r="F25" s="41">
        <f t="shared" si="7"/>
        <v>0</v>
      </c>
      <c r="G25" s="41">
        <v>0</v>
      </c>
      <c r="H25" s="41">
        <v>0</v>
      </c>
      <c r="I25" s="58">
        <f t="shared" si="2"/>
        <v>0</v>
      </c>
      <c r="J25" s="58">
        <v>0</v>
      </c>
      <c r="K25" s="58">
        <v>0</v>
      </c>
    </row>
    <row r="26" spans="1:11">
      <c r="A26" s="31" t="s">
        <v>60</v>
      </c>
      <c r="B26" s="15" t="s">
        <v>42</v>
      </c>
      <c r="C26" s="40">
        <v>750</v>
      </c>
      <c r="D26" s="40"/>
      <c r="E26" s="40"/>
      <c r="F26" s="40"/>
      <c r="G26" s="40"/>
      <c r="H26" s="40"/>
      <c r="I26" s="59">
        <f t="shared" si="2"/>
        <v>0</v>
      </c>
      <c r="J26" s="59">
        <v>0</v>
      </c>
      <c r="K26" s="59">
        <v>0</v>
      </c>
    </row>
    <row r="27" spans="1:11">
      <c r="A27" s="17" t="s">
        <v>13</v>
      </c>
      <c r="B27" s="17" t="s">
        <v>119</v>
      </c>
      <c r="C27" s="41">
        <f>SUM(C30,C28,C32)</f>
        <v>4900</v>
      </c>
      <c r="D27" s="41">
        <f t="shared" ref="D27:F27" si="8">SUM(D30,D28,D32)</f>
        <v>3000</v>
      </c>
      <c r="E27" s="41">
        <f t="shared" si="8"/>
        <v>5868</v>
      </c>
      <c r="F27" s="41">
        <f t="shared" si="8"/>
        <v>5868</v>
      </c>
      <c r="G27" s="41">
        <v>5310</v>
      </c>
      <c r="H27" s="41">
        <v>558</v>
      </c>
      <c r="I27" s="58">
        <f t="shared" si="2"/>
        <v>119.75510204081633</v>
      </c>
      <c r="J27" s="58">
        <f t="shared" si="3"/>
        <v>195.6</v>
      </c>
      <c r="K27" s="58">
        <f t="shared" si="4"/>
        <v>100</v>
      </c>
    </row>
    <row r="28" spans="1:11">
      <c r="A28" s="30" t="s">
        <v>32</v>
      </c>
      <c r="B28" s="17" t="s">
        <v>102</v>
      </c>
      <c r="C28" s="40"/>
      <c r="D28" s="40"/>
      <c r="E28" s="40"/>
      <c r="F28" s="40"/>
      <c r="G28" s="40">
        <v>0</v>
      </c>
      <c r="H28" s="40">
        <v>0</v>
      </c>
      <c r="I28" s="59">
        <v>0</v>
      </c>
      <c r="J28" s="59">
        <v>0</v>
      </c>
      <c r="K28" s="59">
        <v>0</v>
      </c>
    </row>
    <row r="29" spans="1:11">
      <c r="A29" s="31" t="s">
        <v>116</v>
      </c>
      <c r="B29" s="15" t="s">
        <v>31</v>
      </c>
      <c r="C29" s="40"/>
      <c r="D29" s="40"/>
      <c r="E29" s="40"/>
      <c r="F29" s="40"/>
      <c r="G29" s="40"/>
      <c r="H29" s="40"/>
      <c r="I29" s="59">
        <v>0</v>
      </c>
      <c r="J29" s="59">
        <v>0</v>
      </c>
      <c r="K29" s="59">
        <v>0</v>
      </c>
    </row>
    <row r="30" spans="1:11" s="11" customFormat="1">
      <c r="A30" s="30" t="s">
        <v>66</v>
      </c>
      <c r="B30" s="17" t="s">
        <v>39</v>
      </c>
      <c r="C30" s="41">
        <f t="shared" ref="C30:F30" si="9">SUM(C31)</f>
        <v>188</v>
      </c>
      <c r="D30" s="41">
        <f t="shared" si="9"/>
        <v>3000</v>
      </c>
      <c r="E30" s="41">
        <f t="shared" si="9"/>
        <v>2379</v>
      </c>
      <c r="F30" s="41">
        <f t="shared" si="9"/>
        <v>2379</v>
      </c>
      <c r="G30" s="41">
        <v>2379</v>
      </c>
      <c r="H30" s="41">
        <v>0</v>
      </c>
      <c r="I30" s="58">
        <f t="shared" si="2"/>
        <v>1265.4255319148936</v>
      </c>
      <c r="J30" s="58">
        <f t="shared" si="3"/>
        <v>79.3</v>
      </c>
      <c r="K30" s="58">
        <f t="shared" si="4"/>
        <v>100</v>
      </c>
    </row>
    <row r="31" spans="1:11">
      <c r="A31" s="31" t="s">
        <v>117</v>
      </c>
      <c r="B31" s="16" t="s">
        <v>40</v>
      </c>
      <c r="C31" s="40">
        <v>188</v>
      </c>
      <c r="D31" s="40">
        <v>3000</v>
      </c>
      <c r="E31" s="40">
        <v>2379</v>
      </c>
      <c r="F31" s="40">
        <v>2379</v>
      </c>
      <c r="G31" s="40">
        <v>2379</v>
      </c>
      <c r="H31" s="40"/>
      <c r="I31" s="59">
        <f t="shared" si="2"/>
        <v>1265.4255319148936</v>
      </c>
      <c r="J31" s="59">
        <f t="shared" si="3"/>
        <v>79.3</v>
      </c>
      <c r="K31" s="59">
        <f t="shared" si="4"/>
        <v>100</v>
      </c>
    </row>
    <row r="32" spans="1:11" s="11" customFormat="1">
      <c r="A32" s="30" t="s">
        <v>67</v>
      </c>
      <c r="B32" s="10" t="s">
        <v>43</v>
      </c>
      <c r="C32" s="41">
        <f t="shared" ref="C32" si="10">SUM(C33:C34)</f>
        <v>4712</v>
      </c>
      <c r="D32" s="41">
        <f t="shared" ref="D32:F32" si="11">SUM(D33:D34)</f>
        <v>0</v>
      </c>
      <c r="E32" s="41">
        <f t="shared" si="11"/>
        <v>3489</v>
      </c>
      <c r="F32" s="41">
        <f t="shared" si="11"/>
        <v>3489</v>
      </c>
      <c r="G32" s="41">
        <v>2931</v>
      </c>
      <c r="H32" s="41">
        <v>558</v>
      </c>
      <c r="I32" s="58">
        <f t="shared" si="2"/>
        <v>74.044991511035647</v>
      </c>
      <c r="J32" s="58">
        <v>0</v>
      </c>
      <c r="K32" s="58">
        <f t="shared" si="4"/>
        <v>100</v>
      </c>
    </row>
    <row r="33" spans="1:11" ht="31.5">
      <c r="A33" s="53" t="s">
        <v>68</v>
      </c>
      <c r="B33" s="16" t="s">
        <v>44</v>
      </c>
      <c r="C33" s="40">
        <v>4712</v>
      </c>
      <c r="D33" s="40"/>
      <c r="E33" s="40">
        <v>3489</v>
      </c>
      <c r="F33" s="40">
        <v>3489</v>
      </c>
      <c r="G33" s="40">
        <v>2931</v>
      </c>
      <c r="H33" s="40">
        <v>558</v>
      </c>
      <c r="I33" s="59">
        <f t="shared" si="2"/>
        <v>74.044991511035647</v>
      </c>
      <c r="J33" s="59">
        <v>0</v>
      </c>
      <c r="K33" s="59">
        <f t="shared" si="4"/>
        <v>100</v>
      </c>
    </row>
    <row r="34" spans="1:11">
      <c r="A34" s="31" t="s">
        <v>69</v>
      </c>
      <c r="B34" s="12" t="s">
        <v>45</v>
      </c>
      <c r="C34" s="40"/>
      <c r="D34" s="40"/>
      <c r="E34" s="40"/>
      <c r="F34" s="40"/>
      <c r="G34" s="40"/>
      <c r="H34" s="40"/>
      <c r="I34" s="59">
        <v>0</v>
      </c>
      <c r="J34" s="59">
        <v>0</v>
      </c>
      <c r="K34" s="59">
        <v>0</v>
      </c>
    </row>
    <row r="35" spans="1:11" s="11" customFormat="1">
      <c r="A35" s="30" t="s">
        <v>16</v>
      </c>
      <c r="B35" s="6" t="s">
        <v>118</v>
      </c>
      <c r="C35" s="41">
        <f>SUM(C11,C27)</f>
        <v>389342</v>
      </c>
      <c r="D35" s="41">
        <f t="shared" ref="D35:F35" si="12">SUM(D11,D27)</f>
        <v>253300</v>
      </c>
      <c r="E35" s="41">
        <f t="shared" si="12"/>
        <v>546301</v>
      </c>
      <c r="F35" s="41">
        <f t="shared" si="12"/>
        <v>545949</v>
      </c>
      <c r="G35" s="41">
        <v>530604</v>
      </c>
      <c r="H35" s="41">
        <v>15697</v>
      </c>
      <c r="I35" s="58">
        <f t="shared" si="2"/>
        <v>140.22350529868342</v>
      </c>
      <c r="J35" s="58">
        <f t="shared" si="3"/>
        <v>215.53454401894987</v>
      </c>
      <c r="K35" s="58">
        <f t="shared" si="4"/>
        <v>99.935566656476922</v>
      </c>
    </row>
    <row r="36" spans="1:11" s="11" customFormat="1">
      <c r="A36" s="54" t="s">
        <v>17</v>
      </c>
      <c r="B36" s="19" t="s">
        <v>49</v>
      </c>
      <c r="C36" s="41">
        <v>94375</v>
      </c>
      <c r="D36" s="41">
        <v>22720</v>
      </c>
      <c r="E36" s="41">
        <v>74321</v>
      </c>
      <c r="F36" s="41">
        <v>74321</v>
      </c>
      <c r="G36" s="41">
        <v>73646</v>
      </c>
      <c r="H36" s="41">
        <v>675</v>
      </c>
      <c r="I36" s="58">
        <f t="shared" si="2"/>
        <v>78.750728476821195</v>
      </c>
      <c r="J36" s="58">
        <f t="shared" si="3"/>
        <v>327.11707746478874</v>
      </c>
      <c r="K36" s="58">
        <f t="shared" si="4"/>
        <v>100</v>
      </c>
    </row>
    <row r="37" spans="1:11" s="11" customFormat="1">
      <c r="A37" s="30" t="s">
        <v>18</v>
      </c>
      <c r="B37" s="19" t="s">
        <v>48</v>
      </c>
      <c r="C37" s="41">
        <v>187713</v>
      </c>
      <c r="D37" s="41">
        <v>185405</v>
      </c>
      <c r="E37" s="41">
        <v>179342</v>
      </c>
      <c r="F37" s="41">
        <v>169174</v>
      </c>
      <c r="G37" s="41">
        <v>179342</v>
      </c>
      <c r="H37" s="41"/>
      <c r="I37" s="58">
        <f t="shared" si="2"/>
        <v>90.123752750209093</v>
      </c>
      <c r="J37" s="58">
        <f t="shared" si="3"/>
        <v>91.245651411774219</v>
      </c>
      <c r="K37" s="58">
        <f t="shared" si="4"/>
        <v>94.330385520402359</v>
      </c>
    </row>
    <row r="38" spans="1:11" s="11" customFormat="1">
      <c r="A38" s="54" t="s">
        <v>19</v>
      </c>
      <c r="B38" s="19" t="s">
        <v>103</v>
      </c>
      <c r="C38" s="41">
        <f>SUM(C36:C37)</f>
        <v>282088</v>
      </c>
      <c r="D38" s="41">
        <f t="shared" ref="D38:F38" si="13">SUM(D36:D37)</f>
        <v>208125</v>
      </c>
      <c r="E38" s="41">
        <f t="shared" si="13"/>
        <v>253663</v>
      </c>
      <c r="F38" s="41">
        <f t="shared" si="13"/>
        <v>243495</v>
      </c>
      <c r="G38" s="41">
        <v>254816</v>
      </c>
      <c r="H38" s="41">
        <v>675</v>
      </c>
      <c r="I38" s="58">
        <f t="shared" si="2"/>
        <v>86.318808315135698</v>
      </c>
      <c r="J38" s="58">
        <f t="shared" si="3"/>
        <v>116.9945945945946</v>
      </c>
      <c r="K38" s="58">
        <f t="shared" si="4"/>
        <v>95.991532072079892</v>
      </c>
    </row>
    <row r="39" spans="1:11" s="11" customFormat="1">
      <c r="A39" s="30" t="s">
        <v>83</v>
      </c>
      <c r="B39" s="19" t="s">
        <v>79</v>
      </c>
      <c r="C39" s="41">
        <v>9544</v>
      </c>
      <c r="D39" s="41"/>
      <c r="E39" s="41">
        <v>9544</v>
      </c>
      <c r="F39" s="41">
        <v>9544</v>
      </c>
      <c r="G39" s="41">
        <v>9544</v>
      </c>
      <c r="H39" s="41"/>
      <c r="I39" s="58">
        <f t="shared" si="2"/>
        <v>100</v>
      </c>
      <c r="J39" s="58">
        <v>0</v>
      </c>
      <c r="K39" s="58">
        <f t="shared" si="4"/>
        <v>100</v>
      </c>
    </row>
    <row r="40" spans="1:11" s="11" customFormat="1">
      <c r="A40" s="52" t="s">
        <v>46</v>
      </c>
      <c r="B40" s="17" t="s">
        <v>104</v>
      </c>
      <c r="C40" s="41">
        <f>SUM(C38:C39)</f>
        <v>291632</v>
      </c>
      <c r="D40" s="41">
        <f t="shared" ref="D40:F40" si="14">SUM(D38:D39)</f>
        <v>208125</v>
      </c>
      <c r="E40" s="41">
        <f t="shared" si="14"/>
        <v>263207</v>
      </c>
      <c r="F40" s="41">
        <f t="shared" si="14"/>
        <v>253039</v>
      </c>
      <c r="G40" s="41">
        <v>264360</v>
      </c>
      <c r="H40" s="41">
        <v>675</v>
      </c>
      <c r="I40" s="58">
        <f t="shared" si="2"/>
        <v>86.766541394634331</v>
      </c>
      <c r="J40" s="58">
        <f t="shared" si="3"/>
        <v>121.58030030030029</v>
      </c>
      <c r="K40" s="58">
        <f t="shared" si="4"/>
        <v>96.136880858031887</v>
      </c>
    </row>
    <row r="41" spans="1:11" s="11" customFormat="1">
      <c r="A41" s="55" t="s">
        <v>47</v>
      </c>
      <c r="B41" s="20" t="s">
        <v>105</v>
      </c>
      <c r="C41" s="42">
        <f t="shared" ref="C41:F41" si="15">SUM(C40,C35)</f>
        <v>680974</v>
      </c>
      <c r="D41" s="42">
        <f t="shared" si="15"/>
        <v>461425</v>
      </c>
      <c r="E41" s="42">
        <f t="shared" si="15"/>
        <v>809508</v>
      </c>
      <c r="F41" s="42">
        <f t="shared" si="15"/>
        <v>798988</v>
      </c>
      <c r="G41" s="42">
        <v>793136</v>
      </c>
      <c r="H41" s="42">
        <v>16372</v>
      </c>
      <c r="I41" s="60">
        <f t="shared" si="2"/>
        <v>117.3301770699028</v>
      </c>
      <c r="J41" s="60">
        <f t="shared" si="3"/>
        <v>173.15663433927506</v>
      </c>
      <c r="K41" s="60">
        <f t="shared" si="4"/>
        <v>98.70044520869466</v>
      </c>
    </row>
    <row r="42" spans="1:11">
      <c r="A42" s="5"/>
      <c r="B42" s="17"/>
      <c r="C42" s="17"/>
      <c r="D42" s="21"/>
      <c r="E42" s="21"/>
      <c r="F42" s="21"/>
      <c r="G42" s="21"/>
      <c r="H42" s="21"/>
      <c r="I42" s="21"/>
    </row>
    <row r="43" spans="1:11" hidden="1">
      <c r="A43" s="5"/>
      <c r="B43" s="17"/>
      <c r="C43" s="17"/>
      <c r="D43" s="21"/>
      <c r="E43" s="21"/>
      <c r="F43" s="21"/>
      <c r="G43" s="21"/>
      <c r="H43" s="21"/>
      <c r="I43" s="21"/>
    </row>
    <row r="44" spans="1:11">
      <c r="A44" s="6" t="s">
        <v>6</v>
      </c>
      <c r="B44" s="5"/>
      <c r="C44" s="5"/>
      <c r="D44" s="5"/>
      <c r="E44" s="5"/>
      <c r="F44" s="5"/>
      <c r="G44" s="5"/>
      <c r="H44" s="5"/>
      <c r="I44" s="5"/>
    </row>
    <row r="45" spans="1:11" ht="22.5" customHeight="1">
      <c r="A45" s="5" t="s">
        <v>7</v>
      </c>
      <c r="B45" s="8"/>
      <c r="C45" s="8"/>
      <c r="D45" s="9"/>
      <c r="E45" s="9"/>
      <c r="F45" s="9"/>
      <c r="G45" s="9"/>
      <c r="H45" s="9"/>
      <c r="I45" s="9"/>
      <c r="K45" s="9" t="s">
        <v>3</v>
      </c>
    </row>
    <row r="46" spans="1:11" ht="18" customHeight="1">
      <c r="A46" s="65" t="s">
        <v>4</v>
      </c>
      <c r="B46" s="67" t="s">
        <v>5</v>
      </c>
      <c r="C46" s="67" t="s">
        <v>84</v>
      </c>
      <c r="D46" s="69" t="s">
        <v>89</v>
      </c>
      <c r="E46" s="69" t="s">
        <v>90</v>
      </c>
      <c r="F46" s="69" t="s">
        <v>91</v>
      </c>
      <c r="G46" s="71" t="s">
        <v>92</v>
      </c>
      <c r="H46" s="71"/>
      <c r="I46" s="64" t="s">
        <v>91</v>
      </c>
      <c r="J46" s="64"/>
      <c r="K46" s="64"/>
    </row>
    <row r="47" spans="1:11" ht="71.25" customHeight="1">
      <c r="A47" s="66"/>
      <c r="B47" s="68"/>
      <c r="C47" s="68"/>
      <c r="D47" s="70"/>
      <c r="E47" s="70"/>
      <c r="F47" s="70"/>
      <c r="G47" s="50" t="s">
        <v>93</v>
      </c>
      <c r="H47" s="50" t="s">
        <v>94</v>
      </c>
      <c r="I47" s="45" t="s">
        <v>95</v>
      </c>
      <c r="J47" s="50" t="s">
        <v>96</v>
      </c>
      <c r="K47" s="50" t="s">
        <v>97</v>
      </c>
    </row>
    <row r="48" spans="1:11">
      <c r="A48" s="43" t="s">
        <v>21</v>
      </c>
      <c r="B48" s="44" t="s">
        <v>22</v>
      </c>
      <c r="C48" s="44" t="s">
        <v>23</v>
      </c>
      <c r="D48" s="43" t="s">
        <v>24</v>
      </c>
      <c r="E48" s="43" t="s">
        <v>25</v>
      </c>
      <c r="F48" s="43" t="s">
        <v>76</v>
      </c>
      <c r="G48" s="43" t="s">
        <v>77</v>
      </c>
      <c r="H48" s="43" t="s">
        <v>78</v>
      </c>
      <c r="I48" s="44" t="s">
        <v>85</v>
      </c>
      <c r="J48" s="44" t="s">
        <v>86</v>
      </c>
      <c r="K48" s="44" t="s">
        <v>87</v>
      </c>
    </row>
    <row r="49" spans="1:15">
      <c r="A49" s="1" t="s">
        <v>70</v>
      </c>
      <c r="B49" s="34" t="s">
        <v>74</v>
      </c>
      <c r="C49" s="39">
        <f t="shared" ref="C49" si="16">SUM(C50:C53)</f>
        <v>394648</v>
      </c>
      <c r="D49" s="39">
        <f t="shared" ref="D49:F49" si="17">SUM(D50:D53)</f>
        <v>258565</v>
      </c>
      <c r="E49" s="39">
        <f t="shared" si="17"/>
        <v>578005</v>
      </c>
      <c r="F49" s="39">
        <f t="shared" si="17"/>
        <v>506962</v>
      </c>
      <c r="G49" s="39">
        <v>561633</v>
      </c>
      <c r="H49" s="39">
        <v>16372</v>
      </c>
      <c r="I49" s="46">
        <f>F49/C49*100</f>
        <v>128.45928523646387</v>
      </c>
      <c r="J49" s="46">
        <f>F49/D49*100</f>
        <v>196.06752654071511</v>
      </c>
      <c r="K49" s="46">
        <f>F49/E49*100</f>
        <v>87.708929853547986</v>
      </c>
    </row>
    <row r="50" spans="1:15" s="11" customFormat="1">
      <c r="A50" s="1" t="s">
        <v>27</v>
      </c>
      <c r="B50" s="22" t="s">
        <v>8</v>
      </c>
      <c r="C50" s="41">
        <v>175052</v>
      </c>
      <c r="D50" s="41">
        <v>143286</v>
      </c>
      <c r="E50" s="41">
        <v>165735</v>
      </c>
      <c r="F50" s="41">
        <v>158337</v>
      </c>
      <c r="G50" s="41">
        <v>165429</v>
      </c>
      <c r="H50" s="41">
        <v>306</v>
      </c>
      <c r="I50" s="48">
        <f t="shared" ref="I50:I71" si="18">F50/C50*100</f>
        <v>90.451408724264795</v>
      </c>
      <c r="J50" s="48">
        <f t="shared" ref="J50:J71" si="19">F50/D50*100</f>
        <v>110.50416649219044</v>
      </c>
      <c r="K50" s="48">
        <f t="shared" ref="K50:K71" si="20">F50/E50*100</f>
        <v>95.536247624219385</v>
      </c>
    </row>
    <row r="51" spans="1:15" s="11" customFormat="1">
      <c r="A51" s="1" t="s">
        <v>57</v>
      </c>
      <c r="B51" s="23" t="s">
        <v>9</v>
      </c>
      <c r="C51" s="41">
        <v>47327</v>
      </c>
      <c r="D51" s="41">
        <v>41757</v>
      </c>
      <c r="E51" s="41">
        <v>50059</v>
      </c>
      <c r="F51" s="41">
        <v>45194</v>
      </c>
      <c r="G51" s="41">
        <v>48340</v>
      </c>
      <c r="H51" s="41">
        <v>1719</v>
      </c>
      <c r="I51" s="48">
        <f t="shared" si="18"/>
        <v>95.493058930420275</v>
      </c>
      <c r="J51" s="48">
        <f t="shared" si="19"/>
        <v>108.23095528893359</v>
      </c>
      <c r="K51" s="48">
        <f t="shared" si="20"/>
        <v>90.28146786791585</v>
      </c>
    </row>
    <row r="52" spans="1:15" s="11" customFormat="1">
      <c r="A52" s="1" t="s">
        <v>58</v>
      </c>
      <c r="B52" s="23" t="s">
        <v>10</v>
      </c>
      <c r="C52" s="41">
        <v>131401</v>
      </c>
      <c r="D52" s="41">
        <v>70855</v>
      </c>
      <c r="E52" s="41">
        <v>325840</v>
      </c>
      <c r="F52" s="41">
        <v>301431</v>
      </c>
      <c r="G52" s="41">
        <v>316376</v>
      </c>
      <c r="H52" s="41">
        <v>9464</v>
      </c>
      <c r="I52" s="48">
        <f t="shared" si="18"/>
        <v>229.39779758144914</v>
      </c>
      <c r="J52" s="48">
        <f t="shared" si="19"/>
        <v>425.41951873544565</v>
      </c>
      <c r="K52" s="48">
        <f t="shared" si="20"/>
        <v>92.508900073655781</v>
      </c>
    </row>
    <row r="53" spans="1:15" s="11" customFormat="1">
      <c r="A53" s="1" t="s">
        <v>59</v>
      </c>
      <c r="B53" s="23" t="s">
        <v>20</v>
      </c>
      <c r="C53" s="41">
        <f>SUM(C54:C58)</f>
        <v>40868</v>
      </c>
      <c r="D53" s="41">
        <f t="shared" ref="D53:F53" si="21">SUM(D54:D58)</f>
        <v>2667</v>
      </c>
      <c r="E53" s="41">
        <f t="shared" si="21"/>
        <v>36371</v>
      </c>
      <c r="F53" s="41">
        <f t="shared" si="21"/>
        <v>2000</v>
      </c>
      <c r="G53" s="41">
        <v>31488</v>
      </c>
      <c r="H53" s="41">
        <v>4883</v>
      </c>
      <c r="I53" s="48">
        <f t="shared" si="18"/>
        <v>4.8938044435744352</v>
      </c>
      <c r="J53" s="48">
        <f t="shared" si="19"/>
        <v>74.990626171728536</v>
      </c>
      <c r="K53" s="48">
        <f t="shared" si="20"/>
        <v>5.4988864754887139</v>
      </c>
    </row>
    <row r="54" spans="1:15">
      <c r="A54" s="33"/>
      <c r="B54" s="24" t="s">
        <v>120</v>
      </c>
      <c r="C54" s="40"/>
      <c r="D54" s="40"/>
      <c r="E54" s="40"/>
      <c r="F54" s="40"/>
      <c r="G54" s="40"/>
      <c r="H54" s="40"/>
      <c r="I54" s="47">
        <v>0</v>
      </c>
      <c r="J54" s="47">
        <v>0</v>
      </c>
      <c r="K54" s="47">
        <v>0</v>
      </c>
    </row>
    <row r="55" spans="1:15">
      <c r="A55" s="33" t="s">
        <v>60</v>
      </c>
      <c r="B55" s="24" t="s">
        <v>121</v>
      </c>
      <c r="C55" s="40">
        <v>38825</v>
      </c>
      <c r="D55" s="40"/>
      <c r="E55" s="40"/>
      <c r="F55" s="40">
        <v>0</v>
      </c>
      <c r="G55" s="40"/>
      <c r="H55" s="40"/>
      <c r="I55" s="47">
        <f t="shared" si="18"/>
        <v>0</v>
      </c>
      <c r="J55" s="47">
        <v>0</v>
      </c>
      <c r="K55" s="47">
        <v>0</v>
      </c>
    </row>
    <row r="56" spans="1:15">
      <c r="A56" s="33" t="s">
        <v>61</v>
      </c>
      <c r="B56" s="25" t="s">
        <v>50</v>
      </c>
      <c r="C56" s="40">
        <v>360</v>
      </c>
      <c r="D56" s="40">
        <v>50</v>
      </c>
      <c r="E56" s="40">
        <v>600</v>
      </c>
      <c r="F56" s="40">
        <v>600</v>
      </c>
      <c r="G56" s="40"/>
      <c r="H56" s="40">
        <v>600</v>
      </c>
      <c r="I56" s="47">
        <f t="shared" si="18"/>
        <v>166.66666666666669</v>
      </c>
      <c r="J56" s="47">
        <f t="shared" si="19"/>
        <v>1200</v>
      </c>
      <c r="K56" s="47">
        <f t="shared" si="20"/>
        <v>100</v>
      </c>
      <c r="L56" s="24"/>
      <c r="M56" s="24"/>
      <c r="N56" s="24"/>
      <c r="O56" s="24"/>
    </row>
    <row r="57" spans="1:15">
      <c r="A57" s="33" t="s">
        <v>62</v>
      </c>
      <c r="B57" s="25" t="s">
        <v>51</v>
      </c>
      <c r="C57" s="40">
        <v>1683</v>
      </c>
      <c r="D57" s="40">
        <v>800</v>
      </c>
      <c r="E57" s="40">
        <v>1950</v>
      </c>
      <c r="F57" s="40">
        <v>1400</v>
      </c>
      <c r="G57" s="40">
        <v>1150</v>
      </c>
      <c r="H57" s="40">
        <v>800</v>
      </c>
      <c r="I57" s="47">
        <f t="shared" si="18"/>
        <v>83.184789067142006</v>
      </c>
      <c r="J57" s="47">
        <f t="shared" si="19"/>
        <v>175</v>
      </c>
      <c r="K57" s="47">
        <f t="shared" si="20"/>
        <v>71.794871794871796</v>
      </c>
      <c r="L57" s="26"/>
      <c r="M57" s="26"/>
      <c r="N57" s="26"/>
      <c r="O57" s="27"/>
    </row>
    <row r="58" spans="1:15">
      <c r="A58" s="33" t="s">
        <v>63</v>
      </c>
      <c r="B58" s="26" t="s">
        <v>73</v>
      </c>
      <c r="C58" s="40">
        <f>SUM(C59:C60)</f>
        <v>0</v>
      </c>
      <c r="D58" s="40">
        <f t="shared" ref="D58:F58" si="22">SUM(D59:D60)</f>
        <v>1817</v>
      </c>
      <c r="E58" s="40">
        <f t="shared" si="22"/>
        <v>33821</v>
      </c>
      <c r="F58" s="40">
        <f t="shared" si="22"/>
        <v>0</v>
      </c>
      <c r="G58" s="40">
        <v>30338</v>
      </c>
      <c r="H58" s="40">
        <v>3483</v>
      </c>
      <c r="I58" s="47">
        <v>0</v>
      </c>
      <c r="J58" s="47">
        <f t="shared" si="19"/>
        <v>0</v>
      </c>
      <c r="K58" s="47">
        <f t="shared" si="20"/>
        <v>0</v>
      </c>
      <c r="L58" s="26"/>
      <c r="M58" s="26"/>
      <c r="N58" s="26"/>
      <c r="O58" s="26"/>
    </row>
    <row r="59" spans="1:15">
      <c r="A59" s="33" t="s">
        <v>64</v>
      </c>
      <c r="B59" s="26" t="s">
        <v>14</v>
      </c>
      <c r="C59" s="40"/>
      <c r="D59" s="40">
        <v>1817</v>
      </c>
      <c r="E59" s="40">
        <v>30338</v>
      </c>
      <c r="F59" s="40"/>
      <c r="G59" s="40">
        <v>30338</v>
      </c>
      <c r="H59" s="40"/>
      <c r="I59" s="47">
        <v>0</v>
      </c>
      <c r="J59" s="47">
        <f t="shared" si="19"/>
        <v>0</v>
      </c>
      <c r="K59" s="47">
        <f t="shared" si="20"/>
        <v>0</v>
      </c>
      <c r="L59" s="26"/>
      <c r="M59" s="26"/>
      <c r="N59" s="26"/>
      <c r="O59" s="26"/>
    </row>
    <row r="60" spans="1:15">
      <c r="A60" s="33" t="s">
        <v>65</v>
      </c>
      <c r="B60" s="26" t="s">
        <v>15</v>
      </c>
      <c r="C60" s="40"/>
      <c r="D60" s="40"/>
      <c r="E60" s="40">
        <v>3483</v>
      </c>
      <c r="F60" s="40"/>
      <c r="G60" s="40"/>
      <c r="H60" s="40">
        <v>3483</v>
      </c>
      <c r="I60" s="47">
        <v>0</v>
      </c>
      <c r="J60" s="47">
        <v>0</v>
      </c>
      <c r="K60" s="47">
        <f t="shared" si="20"/>
        <v>0</v>
      </c>
      <c r="L60" s="26"/>
      <c r="M60" s="26"/>
      <c r="N60" s="26"/>
      <c r="O60" s="26"/>
    </row>
    <row r="61" spans="1:15" s="11" customFormat="1">
      <c r="A61" s="1" t="s">
        <v>71</v>
      </c>
      <c r="B61" s="36" t="s">
        <v>75</v>
      </c>
      <c r="C61" s="41">
        <f t="shared" ref="C61" si="23">SUM(C62:C64)</f>
        <v>24292</v>
      </c>
      <c r="D61" s="41">
        <f t="shared" ref="D61:F61" si="24">SUM(D62:D64)</f>
        <v>17455</v>
      </c>
      <c r="E61" s="41">
        <f t="shared" si="24"/>
        <v>33073</v>
      </c>
      <c r="F61" s="41">
        <f t="shared" si="24"/>
        <v>28413</v>
      </c>
      <c r="G61" s="41">
        <v>33073</v>
      </c>
      <c r="H61" s="41">
        <v>0</v>
      </c>
      <c r="I61" s="48">
        <f t="shared" si="18"/>
        <v>116.96443273505682</v>
      </c>
      <c r="J61" s="48">
        <f t="shared" si="19"/>
        <v>162.77857347464911</v>
      </c>
      <c r="K61" s="48">
        <f t="shared" si="20"/>
        <v>85.909956762313669</v>
      </c>
      <c r="L61" s="29"/>
      <c r="M61" s="29"/>
      <c r="N61" s="29"/>
      <c r="O61" s="29"/>
    </row>
    <row r="62" spans="1:15" s="11" customFormat="1">
      <c r="A62" s="30" t="s">
        <v>32</v>
      </c>
      <c r="B62" s="28" t="s">
        <v>52</v>
      </c>
      <c r="C62" s="41">
        <v>24292</v>
      </c>
      <c r="D62" s="41">
        <v>17455</v>
      </c>
      <c r="E62" s="41">
        <v>33073</v>
      </c>
      <c r="F62" s="41">
        <v>28413</v>
      </c>
      <c r="G62" s="41">
        <v>33073</v>
      </c>
      <c r="H62" s="41"/>
      <c r="I62" s="48">
        <f t="shared" si="18"/>
        <v>116.96443273505682</v>
      </c>
      <c r="J62" s="48">
        <f t="shared" si="19"/>
        <v>162.77857347464911</v>
      </c>
      <c r="K62" s="48">
        <f t="shared" si="20"/>
        <v>85.909956762313669</v>
      </c>
      <c r="L62" s="28"/>
      <c r="M62" s="28"/>
      <c r="N62" s="28"/>
      <c r="O62" s="28"/>
    </row>
    <row r="63" spans="1:15" s="11" customFormat="1">
      <c r="A63" s="30" t="s">
        <v>66</v>
      </c>
      <c r="B63" s="28" t="s">
        <v>12</v>
      </c>
      <c r="C63" s="41"/>
      <c r="D63" s="41"/>
      <c r="E63" s="41"/>
      <c r="F63" s="41"/>
      <c r="G63" s="41"/>
      <c r="H63" s="41"/>
      <c r="I63" s="48">
        <v>0</v>
      </c>
      <c r="J63" s="48">
        <v>0</v>
      </c>
      <c r="K63" s="48">
        <v>0</v>
      </c>
      <c r="L63" s="28"/>
      <c r="M63" s="28"/>
      <c r="N63" s="28"/>
      <c r="O63" s="28"/>
    </row>
    <row r="64" spans="1:15" s="11" customFormat="1">
      <c r="A64" s="30" t="s">
        <v>67</v>
      </c>
      <c r="B64" s="28" t="s">
        <v>53</v>
      </c>
      <c r="C64" s="41">
        <f t="shared" ref="C64" si="25">SUM(C65:C66)</f>
        <v>0</v>
      </c>
      <c r="D64" s="41">
        <f t="shared" ref="D64:F64" si="26">SUM(D65:D66)</f>
        <v>0</v>
      </c>
      <c r="E64" s="41">
        <f t="shared" si="26"/>
        <v>0</v>
      </c>
      <c r="F64" s="41">
        <f t="shared" si="26"/>
        <v>0</v>
      </c>
      <c r="G64" s="41">
        <v>0</v>
      </c>
      <c r="H64" s="41">
        <v>0</v>
      </c>
      <c r="I64" s="48">
        <v>0</v>
      </c>
      <c r="J64" s="48">
        <v>0</v>
      </c>
      <c r="K64" s="48">
        <v>0</v>
      </c>
      <c r="L64" s="28"/>
      <c r="M64" s="28"/>
      <c r="N64" s="28"/>
      <c r="O64" s="28"/>
    </row>
    <row r="65" spans="1:15">
      <c r="A65" s="33" t="s">
        <v>68</v>
      </c>
      <c r="B65" s="25" t="s">
        <v>54</v>
      </c>
      <c r="C65" s="40"/>
      <c r="D65" s="40"/>
      <c r="E65" s="40"/>
      <c r="F65" s="40"/>
      <c r="G65" s="40"/>
      <c r="H65" s="40"/>
      <c r="I65" s="47">
        <v>0</v>
      </c>
      <c r="J65" s="47">
        <v>0</v>
      </c>
      <c r="K65" s="47">
        <v>0</v>
      </c>
      <c r="L65" s="27"/>
      <c r="M65" s="27"/>
      <c r="N65" s="27"/>
      <c r="O65" s="27"/>
    </row>
    <row r="66" spans="1:15">
      <c r="A66" s="33" t="s">
        <v>69</v>
      </c>
      <c r="B66" s="25" t="s">
        <v>55</v>
      </c>
      <c r="C66" s="40"/>
      <c r="D66" s="40"/>
      <c r="E66" s="40"/>
      <c r="F66" s="40"/>
      <c r="G66" s="40"/>
      <c r="H66" s="40"/>
      <c r="I66" s="47">
        <v>0</v>
      </c>
      <c r="J66" s="47">
        <v>0</v>
      </c>
      <c r="K66" s="47">
        <v>0</v>
      </c>
      <c r="L66" s="29"/>
      <c r="M66" s="29"/>
      <c r="N66" s="29"/>
      <c r="O66" s="28"/>
    </row>
    <row r="67" spans="1:15" s="11" customFormat="1">
      <c r="A67" s="30" t="s">
        <v>16</v>
      </c>
      <c r="B67" s="30" t="s">
        <v>72</v>
      </c>
      <c r="C67" s="41">
        <f t="shared" ref="C67:F67" si="27">SUM(C61,C49)</f>
        <v>418940</v>
      </c>
      <c r="D67" s="41">
        <f t="shared" si="27"/>
        <v>276020</v>
      </c>
      <c r="E67" s="41">
        <f t="shared" si="27"/>
        <v>611078</v>
      </c>
      <c r="F67" s="41">
        <f t="shared" si="27"/>
        <v>535375</v>
      </c>
      <c r="G67" s="41">
        <v>594706</v>
      </c>
      <c r="H67" s="41">
        <v>16372</v>
      </c>
      <c r="I67" s="48">
        <f t="shared" si="18"/>
        <v>127.79276268678092</v>
      </c>
      <c r="J67" s="48">
        <f t="shared" si="19"/>
        <v>193.96239402941816</v>
      </c>
      <c r="K67" s="48">
        <f t="shared" si="20"/>
        <v>87.61156513571099</v>
      </c>
      <c r="L67" s="29"/>
      <c r="M67" s="29"/>
      <c r="N67" s="29"/>
      <c r="O67" s="28"/>
    </row>
    <row r="68" spans="1:15" s="11" customFormat="1">
      <c r="A68" s="30" t="s">
        <v>17</v>
      </c>
      <c r="B68" s="10" t="s">
        <v>56</v>
      </c>
      <c r="C68" s="41">
        <v>187713</v>
      </c>
      <c r="D68" s="41">
        <v>185405</v>
      </c>
      <c r="E68" s="41">
        <v>179342</v>
      </c>
      <c r="F68" s="41">
        <v>169174</v>
      </c>
      <c r="G68" s="41">
        <v>179342</v>
      </c>
      <c r="H68" s="41"/>
      <c r="I68" s="48">
        <f t="shared" si="18"/>
        <v>90.123752750209093</v>
      </c>
      <c r="J68" s="48">
        <f t="shared" si="19"/>
        <v>91.245651411774219</v>
      </c>
      <c r="K68" s="48">
        <f t="shared" si="20"/>
        <v>94.330385520402359</v>
      </c>
      <c r="L68" s="29"/>
      <c r="M68" s="29"/>
      <c r="N68" s="29"/>
      <c r="O68" s="28"/>
    </row>
    <row r="69" spans="1:15" s="11" customFormat="1">
      <c r="A69" s="30" t="s">
        <v>18</v>
      </c>
      <c r="B69" s="19" t="s">
        <v>80</v>
      </c>
      <c r="C69" s="41">
        <v>0</v>
      </c>
      <c r="D69" s="41">
        <v>0</v>
      </c>
      <c r="E69" s="41">
        <v>19088</v>
      </c>
      <c r="F69" s="41">
        <v>9544</v>
      </c>
      <c r="G69" s="41">
        <v>19088</v>
      </c>
      <c r="H69" s="41"/>
      <c r="I69" s="48">
        <v>0</v>
      </c>
      <c r="J69" s="48">
        <v>0</v>
      </c>
      <c r="K69" s="48">
        <f t="shared" si="20"/>
        <v>50</v>
      </c>
      <c r="L69" s="29"/>
      <c r="M69" s="29"/>
      <c r="N69" s="29"/>
      <c r="O69" s="28"/>
    </row>
    <row r="70" spans="1:15" s="11" customFormat="1">
      <c r="A70" s="30" t="s">
        <v>19</v>
      </c>
      <c r="B70" s="29" t="s">
        <v>81</v>
      </c>
      <c r="C70" s="41">
        <f>SUM(C68:C69)</f>
        <v>187713</v>
      </c>
      <c r="D70" s="41">
        <f t="shared" ref="D70:F70" si="28">SUM(D68:D69)</f>
        <v>185405</v>
      </c>
      <c r="E70" s="41">
        <f t="shared" si="28"/>
        <v>198430</v>
      </c>
      <c r="F70" s="41">
        <f t="shared" si="28"/>
        <v>178718</v>
      </c>
      <c r="G70" s="41">
        <v>200258</v>
      </c>
      <c r="H70" s="41">
        <v>0</v>
      </c>
      <c r="I70" s="48">
        <f t="shared" si="18"/>
        <v>95.208110253418781</v>
      </c>
      <c r="J70" s="48">
        <f t="shared" si="19"/>
        <v>96.393301151533123</v>
      </c>
      <c r="K70" s="48">
        <f t="shared" si="20"/>
        <v>90.066018243209186</v>
      </c>
      <c r="L70" s="29"/>
      <c r="M70" s="29"/>
      <c r="N70" s="29"/>
      <c r="O70" s="28"/>
    </row>
    <row r="71" spans="1:15" s="11" customFormat="1">
      <c r="A71" s="35" t="s">
        <v>83</v>
      </c>
      <c r="B71" s="32" t="s">
        <v>82</v>
      </c>
      <c r="C71" s="42">
        <f t="shared" ref="C71:F71" si="29">SUM(C70,C67)</f>
        <v>606653</v>
      </c>
      <c r="D71" s="42">
        <f t="shared" si="29"/>
        <v>461425</v>
      </c>
      <c r="E71" s="42">
        <f t="shared" si="29"/>
        <v>809508</v>
      </c>
      <c r="F71" s="42">
        <f t="shared" si="29"/>
        <v>714093</v>
      </c>
      <c r="G71" s="42">
        <v>793136</v>
      </c>
      <c r="H71" s="42">
        <v>16372</v>
      </c>
      <c r="I71" s="49">
        <f t="shared" si="18"/>
        <v>117.71028907794077</v>
      </c>
      <c r="J71" s="49">
        <f t="shared" si="19"/>
        <v>154.75819472286938</v>
      </c>
      <c r="K71" s="49">
        <f t="shared" si="20"/>
        <v>88.213210987414584</v>
      </c>
      <c r="L71" s="13"/>
      <c r="M71" s="13"/>
      <c r="N71" s="13"/>
      <c r="O71" s="13"/>
    </row>
    <row r="72" spans="1:15">
      <c r="A72" s="14"/>
      <c r="B72" s="14"/>
      <c r="C72" s="14"/>
    </row>
    <row r="73" spans="1:15">
      <c r="A73" s="14"/>
      <c r="B73" s="14"/>
      <c r="C73" s="14"/>
    </row>
    <row r="74" spans="1:15">
      <c r="A74" s="14"/>
      <c r="B74" s="14"/>
      <c r="C74" s="14"/>
    </row>
    <row r="75" spans="1:15">
      <c r="A75" s="14"/>
      <c r="B75" s="14"/>
      <c r="C75" s="14"/>
    </row>
    <row r="76" spans="1:15">
      <c r="A76" s="14"/>
      <c r="B76" s="14"/>
      <c r="C76" s="14"/>
    </row>
    <row r="77" spans="1:15">
      <c r="A77" s="14"/>
      <c r="B77" s="14"/>
      <c r="C77" s="14"/>
    </row>
    <row r="78" spans="1:15">
      <c r="A78" s="14"/>
      <c r="B78" s="14"/>
      <c r="C78" s="14"/>
    </row>
    <row r="79" spans="1:15">
      <c r="A79" s="14"/>
      <c r="B79" s="14"/>
      <c r="C79" s="14"/>
    </row>
    <row r="80" spans="1:15">
      <c r="A80" s="14"/>
      <c r="B80" s="14"/>
      <c r="C80" s="14"/>
    </row>
    <row r="81" spans="1:3">
      <c r="A81" s="14"/>
      <c r="B81" s="14"/>
      <c r="C81" s="14"/>
    </row>
    <row r="82" spans="1:3">
      <c r="A82" s="14"/>
      <c r="B82" s="14"/>
      <c r="C82" s="14"/>
    </row>
    <row r="83" spans="1:3">
      <c r="A83" s="14"/>
      <c r="B83" s="14"/>
      <c r="C83" s="14"/>
    </row>
    <row r="84" spans="1:3">
      <c r="A84" s="14"/>
      <c r="B84" s="14"/>
      <c r="C84" s="14"/>
    </row>
    <row r="85" spans="1:3">
      <c r="A85" s="14"/>
      <c r="B85" s="14"/>
      <c r="C85" s="14"/>
    </row>
    <row r="86" spans="1:3">
      <c r="A86" s="14"/>
      <c r="B86" s="14"/>
      <c r="C86" s="14"/>
    </row>
    <row r="87" spans="1:3">
      <c r="A87" s="14"/>
      <c r="B87" s="14"/>
      <c r="C87" s="14"/>
    </row>
    <row r="88" spans="1:3">
      <c r="A88" s="14"/>
      <c r="B88" s="14"/>
      <c r="C88" s="14"/>
    </row>
    <row r="89" spans="1:3">
      <c r="A89" s="14"/>
      <c r="B89" s="14"/>
      <c r="C89" s="14"/>
    </row>
    <row r="90" spans="1:3">
      <c r="A90" s="14"/>
      <c r="B90" s="14"/>
      <c r="C90" s="14"/>
    </row>
    <row r="91" spans="1:3">
      <c r="A91" s="14"/>
      <c r="B91" s="14"/>
      <c r="C91" s="14"/>
    </row>
    <row r="92" spans="1:3">
      <c r="A92" s="14"/>
      <c r="B92" s="14"/>
      <c r="C92" s="14"/>
    </row>
    <row r="93" spans="1:3">
      <c r="A93" s="14"/>
      <c r="B93" s="14"/>
      <c r="C93" s="14"/>
    </row>
  </sheetData>
  <mergeCells count="18">
    <mergeCell ref="A3:K3"/>
    <mergeCell ref="A4:K4"/>
    <mergeCell ref="A8:A9"/>
    <mergeCell ref="B8:B9"/>
    <mergeCell ref="C8:C9"/>
    <mergeCell ref="D8:D9"/>
    <mergeCell ref="E8:E9"/>
    <mergeCell ref="F8:F9"/>
    <mergeCell ref="I8:K8"/>
    <mergeCell ref="G8:H8"/>
    <mergeCell ref="I46:K46"/>
    <mergeCell ref="A46:A47"/>
    <mergeCell ref="B46:B47"/>
    <mergeCell ref="C46:C47"/>
    <mergeCell ref="D46:D47"/>
    <mergeCell ref="E46:E47"/>
    <mergeCell ref="F46:F47"/>
    <mergeCell ref="G46:H46"/>
  </mergeCells>
  <phoneticPr fontId="3" type="noConversion"/>
  <printOptions horizontalCentered="1"/>
  <pageMargins left="0.39370078740157483" right="0.31496062992125984" top="0.55118110236220474" bottom="0.55118110236220474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3"/>
  <sheetViews>
    <sheetView topLeftCell="A100" workbookViewId="0">
      <selection activeCell="C120" sqref="C120"/>
    </sheetView>
  </sheetViews>
  <sheetFormatPr defaultRowHeight="15.75"/>
  <cols>
    <col min="1" max="1" width="8.140625" style="2" customWidth="1"/>
    <col min="2" max="2" width="71.140625" style="2" customWidth="1"/>
    <col min="3" max="3" width="15.140625" style="2" customWidth="1"/>
    <col min="4" max="4" width="13.28515625" style="2" customWidth="1"/>
    <col min="5" max="6" width="9.140625" style="2"/>
    <col min="7" max="7" width="27.28515625" style="2" customWidth="1"/>
    <col min="8" max="16384" width="9.140625" style="2"/>
  </cols>
  <sheetData>
    <row r="1" spans="1:8">
      <c r="E1" s="4"/>
      <c r="F1" s="4"/>
      <c r="G1" s="4"/>
      <c r="H1" s="4"/>
    </row>
    <row r="2" spans="1:8">
      <c r="C2" s="3"/>
      <c r="D2" s="3"/>
    </row>
    <row r="3" spans="1:8">
      <c r="A3" s="22" t="s">
        <v>0</v>
      </c>
      <c r="B3" s="22"/>
      <c r="C3" s="22"/>
      <c r="D3" s="22"/>
    </row>
    <row r="4" spans="1:8" s="37" customFormat="1" ht="31.5" customHeight="1">
      <c r="A4" s="29" t="s">
        <v>88</v>
      </c>
      <c r="B4" s="29"/>
      <c r="C4" s="29"/>
      <c r="D4" s="29"/>
    </row>
    <row r="5" spans="1:8">
      <c r="A5" s="56"/>
      <c r="B5" s="56"/>
      <c r="C5" s="56"/>
      <c r="D5" s="56"/>
    </row>
    <row r="6" spans="1:8">
      <c r="A6" s="6" t="s">
        <v>1</v>
      </c>
      <c r="B6" s="56"/>
      <c r="C6" s="56"/>
      <c r="D6" s="56"/>
    </row>
    <row r="7" spans="1:8" ht="18" customHeight="1">
      <c r="A7" s="7" t="s">
        <v>2</v>
      </c>
      <c r="B7" s="8"/>
    </row>
    <row r="8" spans="1:8" ht="18" customHeight="1">
      <c r="A8" s="65" t="s">
        <v>4</v>
      </c>
      <c r="B8" s="67" t="s">
        <v>5</v>
      </c>
      <c r="C8" s="69" t="s">
        <v>90</v>
      </c>
      <c r="D8" s="69" t="s">
        <v>91</v>
      </c>
    </row>
    <row r="9" spans="1:8" ht="71.25" customHeight="1">
      <c r="A9" s="66"/>
      <c r="B9" s="68"/>
      <c r="C9" s="70"/>
      <c r="D9" s="70"/>
    </row>
    <row r="10" spans="1:8">
      <c r="A10" s="43" t="s">
        <v>21</v>
      </c>
      <c r="B10" s="44" t="s">
        <v>22</v>
      </c>
      <c r="C10" s="43" t="s">
        <v>25</v>
      </c>
      <c r="D10" s="43" t="s">
        <v>76</v>
      </c>
    </row>
    <row r="11" spans="1:8">
      <c r="A11" s="30" t="s">
        <v>11</v>
      </c>
      <c r="B11" s="38" t="s">
        <v>101</v>
      </c>
      <c r="C11" s="39">
        <f t="shared" ref="C11:D11" si="0">SUM(C12,C15,C17,C25)</f>
        <v>540433</v>
      </c>
      <c r="D11" s="39">
        <f t="shared" si="0"/>
        <v>540081</v>
      </c>
    </row>
    <row r="12" spans="1:8" s="11" customFormat="1">
      <c r="A12" s="30" t="s">
        <v>27</v>
      </c>
      <c r="B12" s="10" t="s">
        <v>26</v>
      </c>
      <c r="C12" s="41">
        <f t="shared" ref="C12:D12" si="1">SUM(C13:C14)</f>
        <v>258895</v>
      </c>
      <c r="D12" s="41">
        <f t="shared" si="1"/>
        <v>258895</v>
      </c>
    </row>
    <row r="13" spans="1:8">
      <c r="A13" s="31" t="s">
        <v>106</v>
      </c>
      <c r="B13" s="12" t="s">
        <v>28</v>
      </c>
      <c r="C13" s="40">
        <v>238625</v>
      </c>
      <c r="D13" s="40">
        <v>238625</v>
      </c>
    </row>
    <row r="14" spans="1:8">
      <c r="A14" s="31" t="s">
        <v>107</v>
      </c>
      <c r="B14" s="12" t="s">
        <v>98</v>
      </c>
      <c r="C14" s="40">
        <v>20270</v>
      </c>
      <c r="D14" s="40">
        <v>20270</v>
      </c>
    </row>
    <row r="15" spans="1:8" s="11" customFormat="1">
      <c r="A15" s="30" t="s">
        <v>57</v>
      </c>
      <c r="B15" s="10" t="s">
        <v>29</v>
      </c>
      <c r="C15" s="41">
        <f t="shared" ref="C15:D15" si="2">SUM(C16)</f>
        <v>275084</v>
      </c>
      <c r="D15" s="41">
        <f t="shared" si="2"/>
        <v>275084</v>
      </c>
    </row>
    <row r="16" spans="1:8">
      <c r="A16" s="31" t="s">
        <v>108</v>
      </c>
      <c r="B16" s="12" t="s">
        <v>30</v>
      </c>
      <c r="C16" s="40">
        <v>275084</v>
      </c>
      <c r="D16" s="40">
        <v>275084</v>
      </c>
    </row>
    <row r="17" spans="1:4" s="11" customFormat="1">
      <c r="A17" s="30" t="s">
        <v>58</v>
      </c>
      <c r="B17" s="13" t="s">
        <v>33</v>
      </c>
      <c r="C17" s="41">
        <f>SUM(C18:C24)</f>
        <v>6454</v>
      </c>
      <c r="D17" s="41">
        <f>SUM(D18:D24)</f>
        <v>6102</v>
      </c>
    </row>
    <row r="18" spans="1:4">
      <c r="A18" s="31" t="s">
        <v>109</v>
      </c>
      <c r="B18" s="14" t="s">
        <v>99</v>
      </c>
      <c r="C18" s="40"/>
      <c r="D18" s="40"/>
    </row>
    <row r="19" spans="1:4">
      <c r="A19" s="31" t="s">
        <v>110</v>
      </c>
      <c r="B19" s="15" t="s">
        <v>34</v>
      </c>
      <c r="C19" s="40">
        <v>1500</v>
      </c>
      <c r="D19" s="40">
        <v>1209</v>
      </c>
    </row>
    <row r="20" spans="1:4">
      <c r="A20" s="31" t="s">
        <v>111</v>
      </c>
      <c r="B20" s="12" t="s">
        <v>35</v>
      </c>
      <c r="C20" s="40">
        <v>113</v>
      </c>
      <c r="D20" s="40">
        <v>59</v>
      </c>
    </row>
    <row r="21" spans="1:4">
      <c r="A21" s="31" t="s">
        <v>112</v>
      </c>
      <c r="B21" s="15" t="s">
        <v>36</v>
      </c>
      <c r="C21" s="40">
        <v>87</v>
      </c>
      <c r="D21" s="40">
        <v>80</v>
      </c>
    </row>
    <row r="22" spans="1:4">
      <c r="A22" s="31" t="s">
        <v>113</v>
      </c>
      <c r="B22" s="16" t="s">
        <v>37</v>
      </c>
      <c r="C22" s="40">
        <v>31</v>
      </c>
      <c r="D22" s="40">
        <v>31</v>
      </c>
    </row>
    <row r="23" spans="1:4">
      <c r="A23" s="31" t="s">
        <v>114</v>
      </c>
      <c r="B23" s="16" t="s">
        <v>38</v>
      </c>
      <c r="C23" s="40">
        <v>70</v>
      </c>
      <c r="D23" s="40">
        <v>70</v>
      </c>
    </row>
    <row r="24" spans="1:4">
      <c r="A24" s="31" t="s">
        <v>115</v>
      </c>
      <c r="B24" s="16" t="s">
        <v>100</v>
      </c>
      <c r="C24" s="40">
        <v>4653</v>
      </c>
      <c r="D24" s="40">
        <v>4653</v>
      </c>
    </row>
    <row r="25" spans="1:4">
      <c r="A25" s="51" t="s">
        <v>59</v>
      </c>
      <c r="B25" s="18" t="s">
        <v>41</v>
      </c>
      <c r="C25" s="41">
        <f t="shared" ref="C25:D25" si="3">SUM(C26:C26)</f>
        <v>0</v>
      </c>
      <c r="D25" s="41">
        <f t="shared" si="3"/>
        <v>0</v>
      </c>
    </row>
    <row r="26" spans="1:4">
      <c r="A26" s="31" t="s">
        <v>60</v>
      </c>
      <c r="B26" s="15" t="s">
        <v>42</v>
      </c>
      <c r="C26" s="40"/>
      <c r="D26" s="40"/>
    </row>
    <row r="27" spans="1:4">
      <c r="A27" s="17" t="s">
        <v>13</v>
      </c>
      <c r="B27" s="17" t="s">
        <v>119</v>
      </c>
      <c r="C27" s="41">
        <f t="shared" ref="C27:D27" si="4">SUM(C30,C28,C32)</f>
        <v>5868</v>
      </c>
      <c r="D27" s="41">
        <f t="shared" si="4"/>
        <v>5868</v>
      </c>
    </row>
    <row r="28" spans="1:4">
      <c r="A28" s="30" t="s">
        <v>32</v>
      </c>
      <c r="B28" s="17" t="s">
        <v>102</v>
      </c>
      <c r="C28" s="40"/>
      <c r="D28" s="40"/>
    </row>
    <row r="29" spans="1:4">
      <c r="A29" s="31" t="s">
        <v>116</v>
      </c>
      <c r="B29" s="15" t="s">
        <v>31</v>
      </c>
      <c r="C29" s="40"/>
      <c r="D29" s="40"/>
    </row>
    <row r="30" spans="1:4" s="11" customFormat="1">
      <c r="A30" s="30" t="s">
        <v>66</v>
      </c>
      <c r="B30" s="17" t="s">
        <v>39</v>
      </c>
      <c r="C30" s="41">
        <f t="shared" ref="C30:D30" si="5">SUM(C31)</f>
        <v>2379</v>
      </c>
      <c r="D30" s="41">
        <f t="shared" si="5"/>
        <v>2379</v>
      </c>
    </row>
    <row r="31" spans="1:4">
      <c r="A31" s="31" t="s">
        <v>117</v>
      </c>
      <c r="B31" s="16" t="s">
        <v>40</v>
      </c>
      <c r="C31" s="40">
        <v>2379</v>
      </c>
      <c r="D31" s="40">
        <v>2379</v>
      </c>
    </row>
    <row r="32" spans="1:4" s="11" customFormat="1">
      <c r="A32" s="30" t="s">
        <v>67</v>
      </c>
      <c r="B32" s="10" t="s">
        <v>43</v>
      </c>
      <c r="C32" s="41">
        <f t="shared" ref="C32:D32" si="6">SUM(C33:C34)</f>
        <v>3489</v>
      </c>
      <c r="D32" s="41">
        <f t="shared" si="6"/>
        <v>3489</v>
      </c>
    </row>
    <row r="33" spans="1:4" ht="31.5">
      <c r="A33" s="53" t="s">
        <v>68</v>
      </c>
      <c r="B33" s="16" t="s">
        <v>44</v>
      </c>
      <c r="C33" s="40">
        <v>3489</v>
      </c>
      <c r="D33" s="40">
        <v>3489</v>
      </c>
    </row>
    <row r="34" spans="1:4">
      <c r="A34" s="31" t="s">
        <v>69</v>
      </c>
      <c r="B34" s="12" t="s">
        <v>45</v>
      </c>
      <c r="C34" s="40"/>
      <c r="D34" s="40"/>
    </row>
    <row r="35" spans="1:4" s="11" customFormat="1">
      <c r="A35" s="30" t="s">
        <v>16</v>
      </c>
      <c r="B35" s="6" t="s">
        <v>118</v>
      </c>
      <c r="C35" s="41">
        <f t="shared" ref="C35:D35" si="7">SUM(C11,C27)</f>
        <v>546301</v>
      </c>
      <c r="D35" s="41">
        <f t="shared" si="7"/>
        <v>545949</v>
      </c>
    </row>
    <row r="36" spans="1:4" s="11" customFormat="1">
      <c r="A36" s="54" t="s">
        <v>17</v>
      </c>
      <c r="B36" s="19" t="s">
        <v>49</v>
      </c>
      <c r="C36" s="41">
        <v>74321</v>
      </c>
      <c r="D36" s="41">
        <v>74321</v>
      </c>
    </row>
    <row r="37" spans="1:4" s="11" customFormat="1">
      <c r="A37" s="30" t="s">
        <v>18</v>
      </c>
      <c r="B37" s="19" t="s">
        <v>48</v>
      </c>
      <c r="C37" s="41">
        <v>179342</v>
      </c>
      <c r="D37" s="41">
        <v>168535</v>
      </c>
    </row>
    <row r="38" spans="1:4" s="11" customFormat="1">
      <c r="A38" s="54" t="s">
        <v>19</v>
      </c>
      <c r="B38" s="19" t="s">
        <v>103</v>
      </c>
      <c r="C38" s="41">
        <f t="shared" ref="C38:D38" si="8">SUM(C36:C37)</f>
        <v>253663</v>
      </c>
      <c r="D38" s="41">
        <f t="shared" si="8"/>
        <v>242856</v>
      </c>
    </row>
    <row r="39" spans="1:4" s="11" customFormat="1">
      <c r="A39" s="30" t="s">
        <v>83</v>
      </c>
      <c r="B39" s="19" t="s">
        <v>79</v>
      </c>
      <c r="C39" s="41">
        <v>9544</v>
      </c>
      <c r="D39" s="41">
        <v>9544</v>
      </c>
    </row>
    <row r="40" spans="1:4" s="11" customFormat="1">
      <c r="A40" s="52" t="s">
        <v>46</v>
      </c>
      <c r="B40" s="17" t="s">
        <v>104</v>
      </c>
      <c r="C40" s="41">
        <f t="shared" ref="C40:D40" si="9">SUM(C38:C39)</f>
        <v>263207</v>
      </c>
      <c r="D40" s="41">
        <f t="shared" si="9"/>
        <v>252400</v>
      </c>
    </row>
    <row r="41" spans="1:4" s="11" customFormat="1">
      <c r="A41" s="55" t="s">
        <v>47</v>
      </c>
      <c r="B41" s="20" t="s">
        <v>105</v>
      </c>
      <c r="C41" s="42">
        <f t="shared" ref="C41:D41" si="10">SUM(C40,C35)</f>
        <v>809508</v>
      </c>
      <c r="D41" s="42">
        <f t="shared" si="10"/>
        <v>798349</v>
      </c>
    </row>
    <row r="42" spans="1:4">
      <c r="A42" s="56"/>
      <c r="B42" s="17"/>
      <c r="C42" s="21"/>
      <c r="D42" s="21"/>
    </row>
    <row r="43" spans="1:4">
      <c r="A43" s="56"/>
      <c r="B43" s="17"/>
      <c r="C43" s="21"/>
      <c r="D43" s="21"/>
    </row>
    <row r="44" spans="1:4">
      <c r="A44" s="6" t="s">
        <v>6</v>
      </c>
      <c r="B44" s="56"/>
      <c r="C44" s="56"/>
      <c r="D44" s="56"/>
    </row>
    <row r="45" spans="1:4">
      <c r="A45" s="56" t="s">
        <v>7</v>
      </c>
      <c r="B45" s="8"/>
      <c r="C45" s="9"/>
      <c r="D45" s="9"/>
    </row>
    <row r="46" spans="1:4" ht="15.75" customHeight="1">
      <c r="A46" s="65" t="s">
        <v>4</v>
      </c>
      <c r="B46" s="67" t="s">
        <v>5</v>
      </c>
      <c r="C46" s="69" t="s">
        <v>90</v>
      </c>
      <c r="D46" s="69" t="s">
        <v>91</v>
      </c>
    </row>
    <row r="47" spans="1:4">
      <c r="A47" s="66"/>
      <c r="B47" s="68"/>
      <c r="C47" s="70"/>
      <c r="D47" s="70"/>
    </row>
    <row r="48" spans="1:4">
      <c r="A48" s="43" t="s">
        <v>21</v>
      </c>
      <c r="B48" s="44" t="s">
        <v>22</v>
      </c>
      <c r="C48" s="43" t="s">
        <v>25</v>
      </c>
      <c r="D48" s="43" t="s">
        <v>76</v>
      </c>
    </row>
    <row r="49" spans="1:8">
      <c r="A49" s="1" t="s">
        <v>70</v>
      </c>
      <c r="B49" s="34" t="s">
        <v>74</v>
      </c>
      <c r="C49" s="39">
        <f t="shared" ref="C49:D49" si="11">SUM(C50:C53)</f>
        <v>578005</v>
      </c>
      <c r="D49" s="39">
        <f t="shared" si="11"/>
        <v>506962</v>
      </c>
    </row>
    <row r="50" spans="1:8" s="11" customFormat="1">
      <c r="A50" s="1" t="s">
        <v>27</v>
      </c>
      <c r="B50" s="22" t="s">
        <v>8</v>
      </c>
      <c r="C50" s="41">
        <v>165735</v>
      </c>
      <c r="D50" s="41">
        <v>158337</v>
      </c>
    </row>
    <row r="51" spans="1:8" s="11" customFormat="1">
      <c r="A51" s="1" t="s">
        <v>57</v>
      </c>
      <c r="B51" s="23" t="s">
        <v>9</v>
      </c>
      <c r="C51" s="41">
        <v>50059</v>
      </c>
      <c r="D51" s="41">
        <v>45194</v>
      </c>
    </row>
    <row r="52" spans="1:8" s="11" customFormat="1">
      <c r="A52" s="1" t="s">
        <v>58</v>
      </c>
      <c r="B52" s="23" t="s">
        <v>10</v>
      </c>
      <c r="C52" s="41">
        <v>325840</v>
      </c>
      <c r="D52" s="41">
        <v>301431</v>
      </c>
    </row>
    <row r="53" spans="1:8" s="11" customFormat="1">
      <c r="A53" s="1" t="s">
        <v>59</v>
      </c>
      <c r="B53" s="23" t="s">
        <v>20</v>
      </c>
      <c r="C53" s="41">
        <f t="shared" ref="C53:D53" si="12">SUM(C54:C58)</f>
        <v>36371</v>
      </c>
      <c r="D53" s="41">
        <f t="shared" si="12"/>
        <v>2000</v>
      </c>
    </row>
    <row r="54" spans="1:8">
      <c r="A54" s="33"/>
      <c r="B54" s="24" t="s">
        <v>120</v>
      </c>
      <c r="C54" s="40"/>
      <c r="D54" s="40"/>
    </row>
    <row r="55" spans="1:8">
      <c r="A55" s="33" t="s">
        <v>60</v>
      </c>
      <c r="B55" s="24" t="s">
        <v>121</v>
      </c>
      <c r="C55" s="40"/>
      <c r="D55" s="40">
        <v>0</v>
      </c>
    </row>
    <row r="56" spans="1:8">
      <c r="A56" s="33" t="s">
        <v>61</v>
      </c>
      <c r="B56" s="25" t="s">
        <v>50</v>
      </c>
      <c r="C56" s="40">
        <v>600</v>
      </c>
      <c r="D56" s="40">
        <v>600</v>
      </c>
      <c r="E56" s="24"/>
      <c r="F56" s="24"/>
      <c r="G56" s="24"/>
      <c r="H56" s="24"/>
    </row>
    <row r="57" spans="1:8">
      <c r="A57" s="33" t="s">
        <v>62</v>
      </c>
      <c r="B57" s="25" t="s">
        <v>51</v>
      </c>
      <c r="C57" s="40">
        <v>1950</v>
      </c>
      <c r="D57" s="40">
        <v>1400</v>
      </c>
      <c r="E57" s="26"/>
      <c r="F57" s="26"/>
      <c r="G57" s="26"/>
      <c r="H57" s="27"/>
    </row>
    <row r="58" spans="1:8">
      <c r="A58" s="33" t="s">
        <v>63</v>
      </c>
      <c r="B58" s="26" t="s">
        <v>73</v>
      </c>
      <c r="C58" s="40">
        <f t="shared" ref="C58:D58" si="13">SUM(C59:C60)</f>
        <v>33821</v>
      </c>
      <c r="D58" s="40">
        <f t="shared" si="13"/>
        <v>0</v>
      </c>
      <c r="E58" s="26"/>
      <c r="F58" s="26"/>
      <c r="G58" s="26"/>
      <c r="H58" s="26"/>
    </row>
    <row r="59" spans="1:8">
      <c r="A59" s="33" t="s">
        <v>64</v>
      </c>
      <c r="B59" s="26" t="s">
        <v>14</v>
      </c>
      <c r="C59" s="40">
        <v>30338</v>
      </c>
      <c r="D59" s="40"/>
      <c r="E59" s="26"/>
      <c r="F59" s="26"/>
      <c r="G59" s="26"/>
      <c r="H59" s="26"/>
    </row>
    <row r="60" spans="1:8">
      <c r="A60" s="33" t="s">
        <v>65</v>
      </c>
      <c r="B60" s="26" t="s">
        <v>15</v>
      </c>
      <c r="C60" s="40">
        <v>3483</v>
      </c>
      <c r="D60" s="40"/>
      <c r="E60" s="26"/>
      <c r="F60" s="26"/>
      <c r="G60" s="26"/>
      <c r="H60" s="26"/>
    </row>
    <row r="61" spans="1:8" s="11" customFormat="1">
      <c r="A61" s="1" t="s">
        <v>71</v>
      </c>
      <c r="B61" s="36" t="s">
        <v>75</v>
      </c>
      <c r="C61" s="41">
        <f t="shared" ref="C61:D61" si="14">SUM(C62:C64)</f>
        <v>33073</v>
      </c>
      <c r="D61" s="41">
        <f t="shared" si="14"/>
        <v>28413</v>
      </c>
      <c r="E61" s="29"/>
      <c r="F61" s="29"/>
      <c r="G61" s="29"/>
      <c r="H61" s="29"/>
    </row>
    <row r="62" spans="1:8" s="11" customFormat="1">
      <c r="A62" s="30" t="s">
        <v>32</v>
      </c>
      <c r="B62" s="28" t="s">
        <v>52</v>
      </c>
      <c r="C62" s="41">
        <v>33073</v>
      </c>
      <c r="D62" s="41">
        <v>28413</v>
      </c>
      <c r="E62" s="28"/>
      <c r="F62" s="28"/>
      <c r="G62" s="28"/>
      <c r="H62" s="28"/>
    </row>
    <row r="63" spans="1:8" s="11" customFormat="1">
      <c r="A63" s="30" t="s">
        <v>66</v>
      </c>
      <c r="B63" s="28" t="s">
        <v>12</v>
      </c>
      <c r="C63" s="41"/>
      <c r="D63" s="41"/>
      <c r="E63" s="28"/>
      <c r="F63" s="28"/>
      <c r="G63" s="28"/>
      <c r="H63" s="28"/>
    </row>
    <row r="64" spans="1:8" s="11" customFormat="1">
      <c r="A64" s="30" t="s">
        <v>67</v>
      </c>
      <c r="B64" s="28" t="s">
        <v>53</v>
      </c>
      <c r="C64" s="41">
        <f t="shared" ref="C64:D64" si="15">SUM(C65:C66)</f>
        <v>0</v>
      </c>
      <c r="D64" s="41">
        <f t="shared" si="15"/>
        <v>0</v>
      </c>
      <c r="E64" s="28"/>
      <c r="F64" s="28"/>
      <c r="G64" s="28"/>
      <c r="H64" s="28"/>
    </row>
    <row r="65" spans="1:8">
      <c r="A65" s="33" t="s">
        <v>68</v>
      </c>
      <c r="B65" s="25" t="s">
        <v>54</v>
      </c>
      <c r="C65" s="40"/>
      <c r="D65" s="40"/>
      <c r="E65" s="27"/>
      <c r="F65" s="27"/>
      <c r="G65" s="27"/>
      <c r="H65" s="27"/>
    </row>
    <row r="66" spans="1:8">
      <c r="A66" s="33" t="s">
        <v>69</v>
      </c>
      <c r="B66" s="25" t="s">
        <v>55</v>
      </c>
      <c r="C66" s="40"/>
      <c r="D66" s="40"/>
      <c r="E66" s="29"/>
      <c r="F66" s="29"/>
      <c r="G66" s="29"/>
      <c r="H66" s="28"/>
    </row>
    <row r="67" spans="1:8" s="11" customFormat="1">
      <c r="A67" s="30" t="s">
        <v>16</v>
      </c>
      <c r="B67" s="30" t="s">
        <v>72</v>
      </c>
      <c r="C67" s="41">
        <f t="shared" ref="C67:D67" si="16">SUM(C61,C49)</f>
        <v>611078</v>
      </c>
      <c r="D67" s="41">
        <f t="shared" si="16"/>
        <v>535375</v>
      </c>
      <c r="E67" s="29"/>
      <c r="F67" s="29"/>
      <c r="G67" s="29"/>
      <c r="H67" s="28"/>
    </row>
    <row r="68" spans="1:8" s="11" customFormat="1">
      <c r="A68" s="30" t="s">
        <v>17</v>
      </c>
      <c r="B68" s="10" t="s">
        <v>56</v>
      </c>
      <c r="C68" s="41">
        <v>179342</v>
      </c>
      <c r="D68" s="41">
        <v>168535</v>
      </c>
      <c r="E68" s="29"/>
      <c r="F68" s="29"/>
      <c r="G68" s="29"/>
      <c r="H68" s="28"/>
    </row>
    <row r="69" spans="1:8" s="11" customFormat="1">
      <c r="A69" s="30" t="s">
        <v>18</v>
      </c>
      <c r="B69" s="19" t="s">
        <v>80</v>
      </c>
      <c r="C69" s="41">
        <v>19088</v>
      </c>
      <c r="D69" s="41">
        <v>9544</v>
      </c>
      <c r="E69" s="29"/>
      <c r="F69" s="29"/>
      <c r="G69" s="29"/>
      <c r="H69" s="28"/>
    </row>
    <row r="70" spans="1:8" s="11" customFormat="1">
      <c r="A70" s="30" t="s">
        <v>19</v>
      </c>
      <c r="B70" s="29" t="s">
        <v>81</v>
      </c>
      <c r="C70" s="41">
        <f t="shared" ref="C70:D70" si="17">SUM(C68:C69)</f>
        <v>198430</v>
      </c>
      <c r="D70" s="41">
        <f t="shared" si="17"/>
        <v>178079</v>
      </c>
      <c r="E70" s="29"/>
      <c r="F70" s="29"/>
      <c r="G70" s="29"/>
      <c r="H70" s="28"/>
    </row>
    <row r="71" spans="1:8" s="11" customFormat="1">
      <c r="A71" s="35" t="s">
        <v>83</v>
      </c>
      <c r="B71" s="32" t="s">
        <v>82</v>
      </c>
      <c r="C71" s="42">
        <f t="shared" ref="C71:D71" si="18">SUM(C70,C67)</f>
        <v>809508</v>
      </c>
      <c r="D71" s="42">
        <f t="shared" si="18"/>
        <v>713454</v>
      </c>
      <c r="E71" s="13"/>
      <c r="F71" s="13"/>
      <c r="G71" s="13"/>
      <c r="H71" s="13"/>
    </row>
    <row r="72" spans="1:8">
      <c r="A72" s="14"/>
      <c r="B72" s="14"/>
    </row>
    <row r="73" spans="1:8">
      <c r="A73" s="14"/>
      <c r="B73" s="14"/>
    </row>
    <row r="74" spans="1:8">
      <c r="A74" s="14"/>
    </row>
    <row r="75" spans="1:8">
      <c r="A75" s="14"/>
      <c r="B75" s="38" t="s">
        <v>101</v>
      </c>
      <c r="C75" s="2">
        <v>540081</v>
      </c>
    </row>
    <row r="76" spans="1:8">
      <c r="A76" s="14"/>
      <c r="B76" s="10" t="s">
        <v>26</v>
      </c>
      <c r="C76" s="11">
        <v>258895</v>
      </c>
    </row>
    <row r="77" spans="1:8">
      <c r="A77" s="14"/>
      <c r="B77" s="12" t="s">
        <v>28</v>
      </c>
      <c r="C77" s="2">
        <v>238625</v>
      </c>
    </row>
    <row r="78" spans="1:8">
      <c r="A78" s="14"/>
      <c r="B78" s="12" t="s">
        <v>98</v>
      </c>
      <c r="C78" s="2">
        <v>20270</v>
      </c>
    </row>
    <row r="79" spans="1:8">
      <c r="A79" s="14"/>
      <c r="B79" s="10" t="s">
        <v>29</v>
      </c>
      <c r="C79" s="11">
        <v>275084</v>
      </c>
    </row>
    <row r="80" spans="1:8">
      <c r="A80" s="14"/>
      <c r="B80" s="12" t="s">
        <v>30</v>
      </c>
      <c r="C80" s="2">
        <v>275084</v>
      </c>
    </row>
    <row r="81" spans="1:3">
      <c r="A81" s="14"/>
      <c r="B81" s="13" t="s">
        <v>33</v>
      </c>
      <c r="C81" s="11">
        <v>6102</v>
      </c>
    </row>
    <row r="82" spans="1:3">
      <c r="A82" s="14"/>
      <c r="B82" s="14" t="s">
        <v>99</v>
      </c>
    </row>
    <row r="83" spans="1:3">
      <c r="A83" s="14"/>
      <c r="B83" s="15" t="s">
        <v>34</v>
      </c>
      <c r="C83" s="2">
        <v>1209</v>
      </c>
    </row>
    <row r="84" spans="1:3">
      <c r="A84" s="14"/>
      <c r="B84" s="12" t="s">
        <v>35</v>
      </c>
      <c r="C84" s="2">
        <v>59</v>
      </c>
    </row>
    <row r="85" spans="1:3">
      <c r="A85" s="14"/>
      <c r="B85" s="15" t="s">
        <v>36</v>
      </c>
      <c r="C85" s="2">
        <v>80</v>
      </c>
    </row>
    <row r="86" spans="1:3">
      <c r="A86" s="14"/>
      <c r="B86" s="16" t="s">
        <v>37</v>
      </c>
      <c r="C86" s="2">
        <v>31</v>
      </c>
    </row>
    <row r="87" spans="1:3">
      <c r="A87" s="14"/>
      <c r="B87" s="16" t="s">
        <v>38</v>
      </c>
      <c r="C87" s="2">
        <v>70</v>
      </c>
    </row>
    <row r="88" spans="1:3">
      <c r="A88" s="14"/>
      <c r="B88" s="16" t="s">
        <v>100</v>
      </c>
      <c r="C88" s="2">
        <v>4653</v>
      </c>
    </row>
    <row r="89" spans="1:3">
      <c r="A89" s="14"/>
      <c r="B89" s="18" t="s">
        <v>41</v>
      </c>
      <c r="C89" s="2">
        <v>0</v>
      </c>
    </row>
    <row r="90" spans="1:3">
      <c r="A90" s="14"/>
      <c r="B90" s="15" t="s">
        <v>42</v>
      </c>
    </row>
    <row r="91" spans="1:3">
      <c r="A91" s="14"/>
      <c r="B91" s="17" t="s">
        <v>119</v>
      </c>
      <c r="C91" s="2">
        <v>5868</v>
      </c>
    </row>
    <row r="92" spans="1:3">
      <c r="A92" s="14"/>
      <c r="B92" s="17" t="s">
        <v>102</v>
      </c>
    </row>
    <row r="93" spans="1:3">
      <c r="A93" s="14"/>
      <c r="B93" s="15" t="s">
        <v>31</v>
      </c>
    </row>
    <row r="94" spans="1:3">
      <c r="B94" s="17" t="s">
        <v>39</v>
      </c>
      <c r="C94" s="11">
        <v>2379</v>
      </c>
    </row>
    <row r="95" spans="1:3">
      <c r="B95" s="16" t="s">
        <v>40</v>
      </c>
      <c r="C95" s="2">
        <v>2379</v>
      </c>
    </row>
    <row r="96" spans="1:3">
      <c r="B96" s="10" t="s">
        <v>43</v>
      </c>
      <c r="C96" s="11">
        <v>3489</v>
      </c>
    </row>
    <row r="97" spans="2:3" ht="31.5">
      <c r="B97" s="16" t="s">
        <v>44</v>
      </c>
      <c r="C97" s="2">
        <v>3489</v>
      </c>
    </row>
    <row r="98" spans="2:3">
      <c r="B98" s="12" t="s">
        <v>45</v>
      </c>
    </row>
    <row r="99" spans="2:3">
      <c r="B99" s="6" t="s">
        <v>118</v>
      </c>
      <c r="C99" s="11">
        <v>545949</v>
      </c>
    </row>
    <row r="100" spans="2:3">
      <c r="B100" s="19" t="s">
        <v>49</v>
      </c>
      <c r="C100" s="11">
        <v>74321</v>
      </c>
    </row>
    <row r="101" spans="2:3">
      <c r="B101" s="19" t="s">
        <v>48</v>
      </c>
      <c r="C101" s="11">
        <v>168535</v>
      </c>
    </row>
    <row r="102" spans="2:3">
      <c r="B102" s="19" t="s">
        <v>103</v>
      </c>
      <c r="C102" s="11">
        <v>242856</v>
      </c>
    </row>
    <row r="103" spans="2:3">
      <c r="B103" s="19" t="s">
        <v>79</v>
      </c>
      <c r="C103" s="11">
        <v>9544</v>
      </c>
    </row>
    <row r="104" spans="2:3">
      <c r="B104" s="17" t="s">
        <v>104</v>
      </c>
      <c r="C104" s="11">
        <v>252400</v>
      </c>
    </row>
    <row r="105" spans="2:3">
      <c r="B105" s="20" t="s">
        <v>105</v>
      </c>
      <c r="C105" s="11">
        <v>798349</v>
      </c>
    </row>
    <row r="108" spans="2:3" ht="30.75" customHeight="1">
      <c r="B108" s="62" t="s">
        <v>123</v>
      </c>
      <c r="C108" s="63">
        <v>5868</v>
      </c>
    </row>
    <row r="109" spans="2:3" ht="31.5">
      <c r="B109" s="62" t="s">
        <v>125</v>
      </c>
      <c r="C109" s="63">
        <v>253039</v>
      </c>
    </row>
    <row r="110" spans="2:3" ht="31.5">
      <c r="B110" s="62" t="s">
        <v>122</v>
      </c>
      <c r="C110" s="63">
        <v>0</v>
      </c>
    </row>
    <row r="111" spans="2:3">
      <c r="B111" s="10" t="s">
        <v>26</v>
      </c>
      <c r="C111" s="63">
        <v>258895</v>
      </c>
    </row>
    <row r="112" spans="2:3">
      <c r="B112" s="10" t="s">
        <v>29</v>
      </c>
      <c r="C112" s="63">
        <v>275084</v>
      </c>
    </row>
    <row r="113" spans="2:3">
      <c r="B113" s="13" t="s">
        <v>33</v>
      </c>
      <c r="C113" s="63">
        <v>6102</v>
      </c>
    </row>
    <row r="114" spans="2:3" ht="31.5">
      <c r="B114" s="61" t="s">
        <v>123</v>
      </c>
      <c r="C114" s="63">
        <f>SUM(C115:C116)</f>
        <v>5868</v>
      </c>
    </row>
    <row r="115" spans="2:3">
      <c r="B115" s="17"/>
      <c r="C115" s="63">
        <v>2379</v>
      </c>
    </row>
    <row r="116" spans="2:3">
      <c r="B116" s="10" t="s">
        <v>43</v>
      </c>
      <c r="C116" s="63">
        <v>3489</v>
      </c>
    </row>
    <row r="117" spans="2:3">
      <c r="B117" s="6" t="s">
        <v>118</v>
      </c>
      <c r="C117" s="63">
        <f>SUM(C110:C114)</f>
        <v>545949</v>
      </c>
    </row>
    <row r="118" spans="2:3">
      <c r="B118" s="19" t="s">
        <v>49</v>
      </c>
      <c r="C118" s="63">
        <v>74321</v>
      </c>
    </row>
    <row r="119" spans="2:3">
      <c r="B119" s="19" t="s">
        <v>48</v>
      </c>
      <c r="C119" s="63">
        <v>169174</v>
      </c>
    </row>
    <row r="120" spans="2:3">
      <c r="B120" s="19" t="s">
        <v>103</v>
      </c>
      <c r="C120" s="63">
        <v>242856</v>
      </c>
    </row>
    <row r="121" spans="2:3">
      <c r="B121" s="19" t="s">
        <v>79</v>
      </c>
      <c r="C121" s="63">
        <v>9544</v>
      </c>
    </row>
    <row r="122" spans="2:3" ht="31.5">
      <c r="B122" s="61" t="s">
        <v>124</v>
      </c>
      <c r="C122" s="63">
        <f>SUM(C120:C121)</f>
        <v>252400</v>
      </c>
    </row>
    <row r="123" spans="2:3">
      <c r="B123" s="20" t="s">
        <v>105</v>
      </c>
      <c r="C123" s="63">
        <f>SUM(C117,C122)</f>
        <v>798349</v>
      </c>
    </row>
  </sheetData>
  <mergeCells count="8">
    <mergeCell ref="A46:A47"/>
    <mergeCell ref="B46:B47"/>
    <mergeCell ref="C46:C47"/>
    <mergeCell ref="D46:D47"/>
    <mergeCell ref="A8:A9"/>
    <mergeCell ref="B8:B9"/>
    <mergeCell ref="C8:C9"/>
    <mergeCell ref="D8:D9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2016-03-31T11:48:06Z</cp:lastPrinted>
  <dcterms:created xsi:type="dcterms:W3CDTF">2013-01-23T11:21:17Z</dcterms:created>
  <dcterms:modified xsi:type="dcterms:W3CDTF">2016-05-02T08:39:33Z</dcterms:modified>
</cp:coreProperties>
</file>