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6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7" i="1" l="1"/>
  <c r="E207" i="1"/>
  <c r="F201" i="1"/>
  <c r="E201" i="1"/>
  <c r="F197" i="1"/>
  <c r="E197" i="1"/>
  <c r="E193" i="1"/>
  <c r="E189" i="1"/>
  <c r="E203" i="1" s="1"/>
  <c r="E209" i="1" s="1"/>
  <c r="F188" i="1"/>
  <c r="E188" i="1"/>
  <c r="F185" i="1"/>
  <c r="E185" i="1"/>
  <c r="F181" i="1"/>
  <c r="F189" i="1" s="1"/>
  <c r="F203" i="1" s="1"/>
  <c r="F209" i="1" s="1"/>
  <c r="E181" i="1"/>
  <c r="F170" i="1"/>
  <c r="E170" i="1"/>
  <c r="F166" i="1"/>
  <c r="F172" i="1" s="1"/>
  <c r="E166" i="1"/>
  <c r="E172" i="1" s="1"/>
  <c r="F159" i="1"/>
  <c r="E159" i="1"/>
  <c r="E155" i="1"/>
  <c r="F149" i="1"/>
  <c r="E149" i="1"/>
  <c r="F137" i="1"/>
  <c r="E137" i="1"/>
  <c r="F131" i="1"/>
  <c r="F139" i="1" s="1"/>
  <c r="E131" i="1"/>
  <c r="E139" i="1" s="1"/>
  <c r="F105" i="1"/>
  <c r="E105" i="1"/>
  <c r="F94" i="1"/>
  <c r="E94" i="1"/>
  <c r="F88" i="1"/>
  <c r="F107" i="1" s="1"/>
  <c r="E88" i="1"/>
  <c r="E107" i="1" s="1"/>
  <c r="F79" i="1"/>
  <c r="E79" i="1"/>
  <c r="F76" i="1"/>
  <c r="F71" i="1"/>
  <c r="E71" i="1"/>
  <c r="F66" i="1"/>
  <c r="E66" i="1"/>
  <c r="F61" i="1"/>
  <c r="F81" i="1" s="1"/>
  <c r="E61" i="1"/>
  <c r="E81" i="1" s="1"/>
  <c r="E57" i="1"/>
  <c r="F48" i="1"/>
  <c r="E48" i="1"/>
  <c r="F40" i="1"/>
  <c r="F35" i="1"/>
  <c r="E35" i="1"/>
  <c r="F31" i="1"/>
  <c r="E31" i="1"/>
  <c r="F25" i="1"/>
  <c r="E25" i="1"/>
  <c r="F22" i="1"/>
  <c r="E22" i="1"/>
  <c r="E27" i="1" s="1"/>
  <c r="E50" i="1" s="1"/>
  <c r="E174" i="1" s="1"/>
  <c r="E211" i="1" s="1"/>
  <c r="F14" i="1"/>
  <c r="F27" i="1" s="1"/>
  <c r="F50" i="1" s="1"/>
  <c r="E14" i="1"/>
  <c r="F174" i="1" l="1"/>
  <c r="F211" i="1" s="1"/>
  <c r="F215" i="1" s="1"/>
</calcChain>
</file>

<file path=xl/sharedStrings.xml><?xml version="1.0" encoding="utf-8"?>
<sst xmlns="http://schemas.openxmlformats.org/spreadsheetml/2006/main" count="405" uniqueCount="218">
  <si>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</si>
  <si>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</si>
  <si>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</si>
  <si>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</si>
  <si>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</si>
  <si>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</si>
  <si>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</si>
  <si>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</si>
  <si>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</si>
  <si>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</si>
  <si>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</si>
  <si>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</si>
  <si>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</si>
  <si>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</si>
  <si>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</si>
  <si>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</si>
  <si>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</si>
  <si>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</si>
  <si>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</si>
  <si>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</si>
  <si>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</si>
  <si>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</si>
  <si>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</si>
  <si>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</si>
  <si>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</si>
  <si>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</si>
  <si>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</si>
  <si>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</si>
  <si>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</si>
  <si>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</si>
  <si>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</si>
  <si>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</si>
  <si>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</si>
  <si>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</si>
  <si>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</si>
  <si>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</si>
  <si>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</si>
  <si>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</si>
  <si>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</si>
  <si>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</si>
  <si>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</si>
  <si>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</si>
  <si>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</si>
  <si>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</si>
  <si>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</si>
  <si>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</si>
  <si>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</si>
  <si>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</si>
  <si>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</si>
  <si>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</si>
  <si>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</si>
  <si>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</si>
  <si>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</si>
  <si>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</si>
  <si>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</si>
  <si>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</si>
  <si>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</si>
  <si>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</si>
  <si>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</si>
  <si>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</si>
  <si>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045161</t>
  </si>
  <si>
    <t>2018. évi bevételi előirányzat (Ft)</t>
  </si>
  <si>
    <t>6. melléklet a 4/2018.(II.28.)önkormányzati rendelethez</t>
  </si>
  <si>
    <t>Címnév</t>
  </si>
  <si>
    <t>Alcím</t>
  </si>
  <si>
    <t>2017.évi</t>
  </si>
  <si>
    <t>2018.évi</t>
  </si>
  <si>
    <t>szám</t>
  </si>
  <si>
    <t>Kormányzati funkció</t>
  </si>
  <si>
    <t>eredeti ei.</t>
  </si>
  <si>
    <t>tervezett ei.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</si>
  <si>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</si>
  <si>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</si>
  <si>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</si>
  <si>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</si>
  <si>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I. A települési önkormányzatok működésének támogatása</t>
  </si>
  <si>
    <t>II. A települési önkormányzatok egyes köznevelési feladatainak  támogatása</t>
  </si>
  <si>
    <t>III. A települési önkormányzatok szociális, gyermekjóléti és gyermekétkeztetési feladatainak támogatása</t>
  </si>
  <si>
    <t>IV. A települési önkormányzatok kulturális feladatainak támogatása</t>
  </si>
  <si>
    <t xml:space="preserve">  Helyi önkormányzatok általános működésének és ágazati feladatainak támogatása összesen
</t>
  </si>
  <si>
    <t xml:space="preserve">  2. Helyi önkormányzatok kiegészítő támogatása</t>
  </si>
  <si>
    <t>Költségvetési szervnél foglalkoztatottak bérkompenzációja (2017. évi)</t>
  </si>
  <si>
    <t>Nyári gyermekétkeztetés</t>
  </si>
  <si>
    <t>Lakossági csatornaszolgáltatás támogatás</t>
  </si>
  <si>
    <t>Szociális tüzifa támogatás</t>
  </si>
  <si>
    <t>Rendkívüli támogatás</t>
  </si>
  <si>
    <t>Helyi önkormányzatok kiegészítő támogatása összesen</t>
  </si>
  <si>
    <t xml:space="preserve">    3. Elszámolásból származó bevételek</t>
  </si>
  <si>
    <t xml:space="preserve">1. </t>
  </si>
  <si>
    <t>Elszámolásból származó bevételek (előző évi állami támogatás visszatérülése)</t>
  </si>
  <si>
    <t>Elszámolásból származó bevételek összesen</t>
  </si>
  <si>
    <t>Önkormányzat működési célú költségvetési támogatása összesen</t>
  </si>
  <si>
    <t xml:space="preserve">  4. Működési célú visszatérítendő támogatások, kölcsönök visszatérülése ÁH-on belülről</t>
  </si>
  <si>
    <t>Működési célú visszatérítendő támogatások, kölcsönök megtérülése ÁH-on belülről</t>
  </si>
  <si>
    <t>Működési célú visszatérítendő támogatások, kölcsönök visszatérülése ÁH-on belülről</t>
  </si>
  <si>
    <t xml:space="preserve"> 5. Működési célú visszatérítendő támogatások, kölcsönök igénybevétele ÁH-on belülről</t>
  </si>
  <si>
    <t>Működési célú visszatérítendő támogatások, kölcsönök igénybevétele ÁH-on belülről</t>
  </si>
  <si>
    <t xml:space="preserve"> 6. Egyéb működési célú támogatások bevételei ÁH-on belülről </t>
  </si>
  <si>
    <t xml:space="preserve"> ebből:     OEP alapból átvett pénzeszköz</t>
  </si>
  <si>
    <t xml:space="preserve">              TOP-3.2.1-15 Faluház rekonstrukció működési támogatás</t>
  </si>
  <si>
    <t xml:space="preserve">              TOP-2.1.1-6 Kerékpárút Alsóörs-Felsőörs működési támogatás</t>
  </si>
  <si>
    <t xml:space="preserve">              KEHOP-2.2.1-15 Bonyhád és agglomerációs térségének szennyvízfejlesztése működési támogatás</t>
  </si>
  <si>
    <t xml:space="preserve">              EFOP-1.5.2-16-2017-00016  Humán szolgáltatások fejlesztése működési támogatás</t>
  </si>
  <si>
    <t xml:space="preserve">               Gyermekvédelmi támogatás (Erzsébet utalvány)</t>
  </si>
  <si>
    <t xml:space="preserve">               Nyári diákmunka (Munkaügyi Központ)</t>
  </si>
  <si>
    <t xml:space="preserve">               Hosszabb távú közfoglalkoztatás (Munkaügyi Központ)</t>
  </si>
  <si>
    <t xml:space="preserve">               Balatonalmádi Szociális Társulás 2015. évi elszámolás</t>
  </si>
  <si>
    <t xml:space="preserve">               Balatonalmádi Város Önkormányzata 2015. évi elszámolás</t>
  </si>
  <si>
    <t xml:space="preserve">Egyéb működési célú támogatások bevételei ÁH-on belülről </t>
  </si>
  <si>
    <t>Működési célú támogatások államháztartáson belülről összesen:</t>
  </si>
  <si>
    <t xml:space="preserve"> 2. Felhalmozási célú támogatások államháztartáson belülről</t>
  </si>
  <si>
    <t xml:space="preserve"> 1.  Felhalmozási célú önkormányzati támogatások (B21)</t>
  </si>
  <si>
    <t>Céljellegű dec.</t>
  </si>
  <si>
    <t>Céltámogatás</t>
  </si>
  <si>
    <t>Helyi önkormányzatok kiegészítő támogatásai (Költségvetési törvény 3. számú melléklete alapján)</t>
  </si>
  <si>
    <t>1717/2017.(X.3.) Korm.határozat egyedi támogatás bölcsőde építéséhez</t>
  </si>
  <si>
    <t>2068/2017.(XII.28.) Korm.határozat Belterületi utak, járdák felújítása</t>
  </si>
  <si>
    <t>Adósságkonszolídációban nem részesült települési önkormányzatok fejlesztési támogatása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</si>
  <si>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</si>
  <si>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</si>
  <si>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</si>
  <si>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</si>
  <si>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</si>
  <si>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</si>
  <si>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 xml:space="preserve"> 4. Egyéb felhalmozási célú támogatások bevételei államháztartáson belülről (B25)</t>
  </si>
  <si>
    <t xml:space="preserve">              TOP-3.2.1-15 Faluház rekonstrukció felhalmozási támogatás</t>
  </si>
  <si>
    <t xml:space="preserve">              TOP-2.1.1-6 Kerékpárút Alsóörs-Felsőörs felhalmozási támogatás</t>
  </si>
  <si>
    <t xml:space="preserve">              KEHOP-2.2.1-15 Bonyhád és agglomerációs térségének szennyvízfejlesztése felhalmozási támogatás</t>
  </si>
  <si>
    <t xml:space="preserve">              EFOP-1.5.2-16-2017-00016  Humán szolgáltatások fejlesztése felhalmozási támogatás</t>
  </si>
  <si>
    <t>Egyéb felhalmozási célú támogatások bevételei ÁH-on belülről összesen:</t>
  </si>
  <si>
    <t>Felhalmozási célú támogatások államháztartáson belülről összesen:</t>
  </si>
  <si>
    <t>3. Közhatalmi bevételek</t>
  </si>
  <si>
    <t xml:space="preserve">  1. Vagyoni típusú adók</t>
  </si>
  <si>
    <t>Építményadó</t>
  </si>
  <si>
    <t>Telekadó</t>
  </si>
  <si>
    <t>Vagyoni típusú adók összesen :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</si>
  <si>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</si>
  <si>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</si>
  <si>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</si>
  <si>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</si>
  <si>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</si>
  <si>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>Termékek és szolgáltatások adói összesen :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</si>
  <si>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</si>
  <si>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</si>
  <si>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</si>
  <si>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</si>
  <si>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</si>
  <si>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</si>
  <si>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Egyéb bírság</t>
  </si>
  <si>
    <t>Ebrendészeti hozzájárulás</t>
  </si>
  <si>
    <t>Késedelmi és önellenőrzési pótlék</t>
  </si>
  <si>
    <t>Egyéb különféle közhatalmi bevételek (települési adó)</t>
  </si>
  <si>
    <t>Egyéb közhatalmi bevételek összesen :</t>
  </si>
  <si>
    <t>Közhatalmi bevételek összesen :</t>
  </si>
  <si>
    <t>4. Működési bevételek:</t>
  </si>
  <si>
    <t>Az önkormányzati vagyonnal való gazdálkodással kapcsolatos feladat</t>
  </si>
  <si>
    <t>Út- és autópálya építés</t>
  </si>
  <si>
    <t>Vízellátással kapcsolatos közmű építése, fenntartása, üzemel</t>
  </si>
  <si>
    <t>Óvodai nevelés szakmai ellátás</t>
  </si>
  <si>
    <t>900020</t>
  </si>
  <si>
    <t>Önkormányzatok funkcióra nem sorolható bevételei államháztartáson kívülről</t>
  </si>
  <si>
    <t xml:space="preserve">Miske Óvoda </t>
  </si>
  <si>
    <t>096010</t>
  </si>
  <si>
    <t>Óvodai intézményi étkeztetés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</si>
  <si>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</si>
  <si>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</si>
  <si>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</si>
  <si>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</si>
  <si>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</si>
  <si>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</si>
  <si>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</si>
  <si>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Felhalmozási bevételek összesen: 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</si>
  <si>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</si>
  <si>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</si>
  <si>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</si>
  <si>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</si>
  <si>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</si>
  <si>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 xml:space="preserve">Bethlen Gábor Alapkezelő Zrt. </t>
  </si>
  <si>
    <t>Egyéb működési célú átvett pénzeszközök összesen: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</si>
  <si>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</si>
  <si>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</si>
  <si>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Fenyves u. útépítés</t>
  </si>
  <si>
    <t>Felhalmozási célú visszatérítendő támogatások, kölcsönök visszatérülése államháztartáson kívülről</t>
  </si>
  <si>
    <t xml:space="preserve">  2. Egyéb felhalmozási célú átvett pénzeszközök</t>
  </si>
  <si>
    <t>ebből:     háztartástól - Miske utca útépítés hozzájárulás</t>
  </si>
  <si>
    <t xml:space="preserve">                                       - Kertvég utca útépítés hozzájárulás</t>
  </si>
  <si>
    <t>Egyéb felhalmozási célú átvett pénzeszközök összesen:</t>
  </si>
  <si>
    <t>Felhalmozási célú átvett pénzeszközök összesen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</si>
  <si>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</si>
  <si>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</si>
  <si>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</si>
  <si>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</si>
  <si>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</si>
  <si>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Működési célra maradvány igénybevétele</t>
  </si>
  <si>
    <t>Óvoda</t>
  </si>
  <si>
    <t>Működési célú maradvány összesen:</t>
  </si>
  <si>
    <t xml:space="preserve">   2.  Felhalmozási célú maradvány</t>
  </si>
  <si>
    <t>Felhalmozási célra maradvány igénybevétele</t>
  </si>
  <si>
    <t>Felhalmozási célú maradvány összesen :</t>
  </si>
  <si>
    <t xml:space="preserve">   3.  Finanszirozási célú  egyéb bevételek</t>
  </si>
  <si>
    <t>Finanszírozási célra maradvány igénybevétele</t>
  </si>
  <si>
    <t>Finanszírozási  célú egyéb bevételek összesen :</t>
  </si>
  <si>
    <t>Maradvány igénybevétele összesen:</t>
  </si>
  <si>
    <t>2. ÁH-n belüli megelőlegezés</t>
  </si>
  <si>
    <t>ÁH-n belüli megelőlegezés</t>
  </si>
  <si>
    <t>ÁH-n belüli megelőlegezés összesen :</t>
  </si>
  <si>
    <t xml:space="preserve">  3. Betétek megszüntetése</t>
  </si>
  <si>
    <t>Lekötött betétek megszüntetése</t>
  </si>
  <si>
    <t>Lekötött betétek megszüntetése összesen :</t>
  </si>
  <si>
    <t xml:space="preserve"> 4. Belföldi értékpapírok bevételei</t>
  </si>
  <si>
    <t>Belföldi értékpapírok bevételei</t>
  </si>
  <si>
    <t>Belföldi értékpapírok bevételei összesen:</t>
  </si>
  <si>
    <t>Belföldi finanszírozás bevételei összesen:</t>
  </si>
  <si>
    <t xml:space="preserve">    2. Külföldi finanszírozási bevételei</t>
  </si>
  <si>
    <t>Külföldi finanszírozási bevételei</t>
  </si>
  <si>
    <t>Külföldi finanszírozási bevételei összesen :</t>
  </si>
  <si>
    <t>8 . Finanszirozási bevételek összesen</t>
  </si>
  <si>
    <t>1-8. BEVÉTELEK 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</si>
</sst>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0.0%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79">
    <xf numFmtId="0" fontId="0" fillId="0" borderId="0" xfId="0"/>
    <xf numFmtId="0" fontId="1" fillId="0" borderId="2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5" fillId="0" borderId="0" xfId="0" applyFont="1" applyFill="1"/>
    <xf numFmtId="3" fontId="5" fillId="0" borderId="0" xfId="0" applyNumberFormat="1" applyFont="1" applyFill="1"/>
    <xf numFmtId="164" fontId="5" fillId="0" borderId="1" xfId="0" applyNumberFormat="1" applyFont="1" applyFill="1" applyBorder="1" applyAlignment="1">
      <alignment horizontal="right"/>
    </xf>
    <xf numFmtId="0" fontId="4" fillId="0" borderId="38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0" fontId="4" fillId="0" borderId="40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3" fontId="1" fillId="0" borderId="19" xfId="0" applyNumberFormat="1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6" fillId="0" borderId="11" xfId="0" applyFont="1" applyBorder="1" applyAlignment="1">
      <alignment horizontal="right"/>
    </xf>
    <xf numFmtId="0" fontId="6" fillId="4" borderId="0" xfId="0" applyFont="1" applyFill="1" applyBorder="1"/>
    <xf numFmtId="3" fontId="7" fillId="4" borderId="0" xfId="0" applyNumberFormat="1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4" fillId="0" borderId="0" xfId="0" applyFont="1" applyBorder="1" applyAlignment="1"/>
    <xf numFmtId="3" fontId="5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3" fontId="5" fillId="0" borderId="45" xfId="0" applyNumberFormat="1" applyFont="1" applyBorder="1" applyAlignment="1">
      <alignment horizontal="center"/>
    </xf>
    <xf numFmtId="164" fontId="5" fillId="0" borderId="0" xfId="0" applyNumberFormat="1" applyFont="1" applyBorder="1"/>
    <xf numFmtId="3" fontId="5" fillId="0" borderId="0" xfId="0" applyNumberFormat="1" applyFont="1" applyBorder="1"/>
    <xf numFmtId="0" fontId="5" fillId="0" borderId="11" xfId="0" applyFont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3" fontId="5" fillId="0" borderId="14" xfId="0" applyNumberFormat="1" applyFont="1" applyFill="1" applyBorder="1" applyAlignment="1">
      <alignment horizontal="right"/>
    </xf>
    <xf numFmtId="0" fontId="5" fillId="0" borderId="27" xfId="0" applyFont="1" applyFill="1" applyBorder="1"/>
    <xf numFmtId="3" fontId="5" fillId="0" borderId="6" xfId="0" applyNumberFormat="1" applyFont="1" applyFill="1" applyBorder="1"/>
    <xf numFmtId="3" fontId="5" fillId="0" borderId="33" xfId="0" applyNumberFormat="1" applyFont="1" applyFill="1" applyBorder="1"/>
    <xf numFmtId="3" fontId="5" fillId="0" borderId="7" xfId="0" applyNumberFormat="1" applyFont="1" applyFill="1" applyBorder="1"/>
    <xf numFmtId="3" fontId="5" fillId="0" borderId="46" xfId="0" applyNumberFormat="1" applyFont="1" applyFill="1" applyBorder="1"/>
    <xf numFmtId="0" fontId="5" fillId="0" borderId="27" xfId="0" applyFont="1" applyFill="1" applyBorder="1" applyAlignment="1">
      <alignment wrapText="1"/>
    </xf>
    <xf numFmtId="3" fontId="5" fillId="0" borderId="19" xfId="0" applyNumberFormat="1" applyFont="1" applyFill="1" applyBorder="1"/>
    <xf numFmtId="3" fontId="5" fillId="0" borderId="30" xfId="0" applyNumberFormat="1" applyFont="1" applyFill="1" applyBorder="1"/>
    <xf numFmtId="0" fontId="5" fillId="0" borderId="29" xfId="0" applyFont="1" applyBorder="1" applyAlignment="1">
      <alignment horizontal="center"/>
    </xf>
    <xf numFmtId="3" fontId="5" fillId="0" borderId="29" xfId="0" applyNumberFormat="1" applyFont="1" applyBorder="1" applyAlignment="1">
      <alignment horizontal="right"/>
    </xf>
    <xf numFmtId="0" fontId="5" fillId="0" borderId="24" xfId="0" applyFont="1" applyFill="1" applyBorder="1"/>
    <xf numFmtId="3" fontId="5" fillId="0" borderId="18" xfId="0" applyNumberFormat="1" applyFont="1" applyBorder="1"/>
    <xf numFmtId="3" fontId="5" fillId="0" borderId="47" xfId="0" applyNumberFormat="1" applyFont="1" applyFill="1" applyBorder="1"/>
    <xf numFmtId="0" fontId="5" fillId="0" borderId="0" xfId="0" applyFont="1" applyBorder="1" applyAlignment="1">
      <alignment horizontal="center"/>
    </xf>
    <xf numFmtId="3" fontId="4" fillId="0" borderId="48" xfId="0" applyNumberFormat="1" applyFont="1" applyBorder="1" applyAlignment="1">
      <alignment horizontal="right"/>
    </xf>
    <xf numFmtId="0" fontId="4" fillId="0" borderId="4" xfId="0" applyFont="1" applyFill="1" applyBorder="1" applyAlignment="1">
      <alignment vertical="top" wrapText="1"/>
    </xf>
    <xf numFmtId="3" fontId="4" fillId="0" borderId="42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0" fontId="4" fillId="0" borderId="45" xfId="0" applyFont="1" applyFill="1" applyBorder="1" applyAlignment="1"/>
    <xf numFmtId="3" fontId="4" fillId="0" borderId="45" xfId="0" applyNumberFormat="1" applyFont="1" applyBorder="1" applyAlignment="1"/>
    <xf numFmtId="3" fontId="4" fillId="0" borderId="14" xfId="0" applyNumberFormat="1" applyFont="1" applyBorder="1" applyAlignment="1"/>
    <xf numFmtId="3" fontId="4" fillId="0" borderId="0" xfId="0" applyNumberFormat="1" applyFont="1" applyBorder="1" applyAlignment="1"/>
    <xf numFmtId="3" fontId="5" fillId="0" borderId="0" xfId="0" applyNumberFormat="1" applyFont="1" applyFill="1" applyBorder="1" applyAlignment="1">
      <alignment horizontal="center"/>
    </xf>
    <xf numFmtId="3" fontId="5" fillId="0" borderId="29" xfId="6" applyNumberFormat="1" applyFont="1" applyBorder="1" applyAlignment="1">
      <alignment horizontal="right"/>
    </xf>
    <xf numFmtId="3" fontId="5" fillId="0" borderId="35" xfId="0" applyNumberFormat="1" applyFont="1" applyBorder="1"/>
    <xf numFmtId="0" fontId="5" fillId="0" borderId="0" xfId="0" applyFont="1" applyFill="1" applyBorder="1"/>
    <xf numFmtId="0" fontId="5" fillId="0" borderId="28" xfId="0" applyFont="1" applyFill="1" applyBorder="1"/>
    <xf numFmtId="3" fontId="5" fillId="0" borderId="49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left"/>
    </xf>
    <xf numFmtId="3" fontId="4" fillId="0" borderId="42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45" xfId="0" applyFont="1" applyFill="1" applyBorder="1" applyAlignment="1">
      <alignment wrapText="1"/>
    </xf>
    <xf numFmtId="0" fontId="0" fillId="0" borderId="45" xfId="0" applyBorder="1" applyAlignment="1">
      <alignment wrapText="1"/>
    </xf>
    <xf numFmtId="164" fontId="5" fillId="0" borderId="0" xfId="0" applyNumberFormat="1" applyFont="1" applyFill="1" applyBorder="1"/>
    <xf numFmtId="3" fontId="4" fillId="0" borderId="0" xfId="0" applyNumberFormat="1" applyFont="1" applyFill="1" applyBorder="1" applyAlignment="1"/>
    <xf numFmtId="3" fontId="5" fillId="0" borderId="27" xfId="0" applyNumberFormat="1" applyFont="1" applyFill="1" applyBorder="1" applyAlignment="1">
      <alignment horizontal="right"/>
    </xf>
    <xf numFmtId="0" fontId="5" fillId="0" borderId="21" xfId="0" applyFont="1" applyFill="1" applyBorder="1"/>
    <xf numFmtId="3" fontId="5" fillId="0" borderId="38" xfId="0" applyNumberFormat="1" applyFont="1" applyFill="1" applyBorder="1"/>
    <xf numFmtId="3" fontId="5" fillId="0" borderId="22" xfId="0" applyNumberFormat="1" applyFont="1" applyFill="1" applyBorder="1"/>
    <xf numFmtId="0" fontId="4" fillId="0" borderId="13" xfId="0" applyFont="1" applyFill="1" applyBorder="1"/>
    <xf numFmtId="3" fontId="4" fillId="0" borderId="42" xfId="0" applyNumberFormat="1" applyFont="1" applyFill="1" applyBorder="1"/>
    <xf numFmtId="3" fontId="4" fillId="0" borderId="4" xfId="0" applyNumberFormat="1" applyFont="1" applyFill="1" applyBorder="1"/>
    <xf numFmtId="3" fontId="5" fillId="0" borderId="0" xfId="0" applyNumberFormat="1" applyFont="1" applyFill="1" applyBorder="1"/>
    <xf numFmtId="0" fontId="4" fillId="0" borderId="16" xfId="0" applyFont="1" applyFill="1" applyBorder="1"/>
    <xf numFmtId="3" fontId="4" fillId="0" borderId="12" xfId="0" applyNumberFormat="1" applyFont="1" applyBorder="1" applyAlignment="1"/>
    <xf numFmtId="3" fontId="4" fillId="0" borderId="16" xfId="0" applyNumberFormat="1" applyFont="1" applyBorder="1" applyAlignment="1"/>
    <xf numFmtId="3" fontId="4" fillId="0" borderId="42" xfId="0" applyNumberFormat="1" applyFont="1" applyBorder="1" applyAlignment="1"/>
    <xf numFmtId="3" fontId="4" fillId="0" borderId="4" xfId="0" applyNumberFormat="1" applyFont="1" applyBorder="1" applyAlignment="1"/>
    <xf numFmtId="0" fontId="5" fillId="0" borderId="11" xfId="0" applyFont="1" applyBorder="1"/>
    <xf numFmtId="3" fontId="4" fillId="0" borderId="0" xfId="0" applyNumberFormat="1" applyFont="1" applyBorder="1" applyAlignment="1">
      <alignment horizontal="left"/>
    </xf>
    <xf numFmtId="3" fontId="8" fillId="0" borderId="0" xfId="0" applyNumberFormat="1" applyFont="1" applyBorder="1" applyAlignment="1">
      <alignment horizontal="right"/>
    </xf>
    <xf numFmtId="3" fontId="4" fillId="0" borderId="14" xfId="6" applyNumberFormat="1" applyFont="1" applyBorder="1" applyAlignment="1"/>
    <xf numFmtId="0" fontId="5" fillId="0" borderId="27" xfId="0" applyFont="1" applyBorder="1"/>
    <xf numFmtId="3" fontId="9" fillId="0" borderId="35" xfId="0" applyNumberFormat="1" applyFont="1" applyBorder="1"/>
    <xf numFmtId="3" fontId="5" fillId="0" borderId="33" xfId="0" applyNumberFormat="1" applyFont="1" applyBorder="1"/>
    <xf numFmtId="3" fontId="4" fillId="0" borderId="50" xfId="0" applyNumberFormat="1" applyFont="1" applyBorder="1" applyAlignment="1">
      <alignment horizontal="right"/>
    </xf>
    <xf numFmtId="3" fontId="4" fillId="0" borderId="27" xfId="0" applyNumberFormat="1" applyFont="1" applyBorder="1" applyAlignment="1">
      <alignment horizontal="left"/>
    </xf>
    <xf numFmtId="3" fontId="4" fillId="0" borderId="36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" fontId="5" fillId="0" borderId="42" xfId="0" applyNumberFormat="1" applyFont="1" applyBorder="1"/>
    <xf numFmtId="3" fontId="5" fillId="0" borderId="23" xfId="0" applyNumberFormat="1" applyFont="1" applyBorder="1"/>
    <xf numFmtId="3" fontId="4" fillId="0" borderId="51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0" fontId="5" fillId="0" borderId="6" xfId="0" applyFont="1" applyFill="1" applyBorder="1"/>
    <xf numFmtId="3" fontId="5" fillId="0" borderId="6" xfId="0" applyNumberFormat="1" applyFont="1" applyBorder="1"/>
    <xf numFmtId="0" fontId="5" fillId="2" borderId="29" xfId="0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0" fontId="5" fillId="2" borderId="8" xfId="0" applyFont="1" applyFill="1" applyBorder="1"/>
    <xf numFmtId="3" fontId="5" fillId="2" borderId="8" xfId="0" applyNumberFormat="1" applyFont="1" applyFill="1" applyBorder="1"/>
    <xf numFmtId="3" fontId="5" fillId="2" borderId="30" xfId="0" applyNumberFormat="1" applyFont="1" applyFill="1" applyBorder="1"/>
    <xf numFmtId="0" fontId="5" fillId="2" borderId="7" xfId="0" applyFont="1" applyFill="1" applyBorder="1"/>
    <xf numFmtId="49" fontId="4" fillId="0" borderId="14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left"/>
    </xf>
    <xf numFmtId="3" fontId="5" fillId="0" borderId="8" xfId="0" applyNumberFormat="1" applyFont="1" applyFill="1" applyBorder="1"/>
    <xf numFmtId="3" fontId="9" fillId="0" borderId="30" xfId="0" applyNumberFormat="1" applyFont="1" applyFill="1" applyBorder="1"/>
    <xf numFmtId="0" fontId="5" fillId="0" borderId="8" xfId="0" applyFont="1" applyFill="1" applyBorder="1"/>
    <xf numFmtId="49" fontId="4" fillId="0" borderId="52" xfId="0" applyNumberFormat="1" applyFont="1" applyFill="1" applyBorder="1" applyAlignment="1">
      <alignment horizontal="center"/>
    </xf>
    <xf numFmtId="0" fontId="5" fillId="0" borderId="18" xfId="0" applyFont="1" applyFill="1" applyBorder="1"/>
    <xf numFmtId="3" fontId="5" fillId="0" borderId="3" xfId="0" applyNumberFormat="1" applyFont="1" applyFill="1" applyBorder="1"/>
    <xf numFmtId="3" fontId="5" fillId="0" borderId="34" xfId="0" applyNumberFormat="1" applyFont="1" applyFill="1" applyBorder="1"/>
    <xf numFmtId="0" fontId="5" fillId="0" borderId="11" xfId="0" applyFont="1" applyFill="1" applyBorder="1" applyAlignment="1">
      <alignment horizontal="center"/>
    </xf>
    <xf numFmtId="0" fontId="5" fillId="0" borderId="52" xfId="0" applyFont="1" applyFill="1" applyBorder="1"/>
    <xf numFmtId="3" fontId="5" fillId="0" borderId="52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4" fillId="0" borderId="4" xfId="0" applyFont="1" applyFill="1" applyBorder="1"/>
    <xf numFmtId="3" fontId="4" fillId="0" borderId="4" xfId="0" applyNumberFormat="1" applyFont="1" applyBorder="1"/>
    <xf numFmtId="3" fontId="4" fillId="0" borderId="42" xfId="0" applyNumberFormat="1" applyFont="1" applyBorder="1"/>
    <xf numFmtId="3" fontId="4" fillId="0" borderId="0" xfId="0" applyNumberFormat="1" applyFont="1" applyBorder="1"/>
    <xf numFmtId="3" fontId="8" fillId="0" borderId="0" xfId="0" applyNumberFormat="1" applyFont="1" applyBorder="1"/>
    <xf numFmtId="3" fontId="8" fillId="4" borderId="0" xfId="0" applyNumberFormat="1" applyFont="1" applyFill="1" applyBorder="1"/>
    <xf numFmtId="0" fontId="6" fillId="0" borderId="11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3" fontId="6" fillId="0" borderId="0" xfId="0" applyNumberFormat="1" applyFont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3" fontId="6" fillId="0" borderId="45" xfId="0" applyNumberFormat="1" applyFont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left"/>
    </xf>
    <xf numFmtId="0" fontId="5" fillId="0" borderId="53" xfId="0" applyFont="1" applyFill="1" applyBorder="1" applyAlignment="1">
      <alignment horizontal="left"/>
    </xf>
    <xf numFmtId="3" fontId="5" fillId="0" borderId="6" xfId="0" applyNumberFormat="1" applyFont="1" applyFill="1" applyBorder="1" applyAlignment="1"/>
    <xf numFmtId="3" fontId="9" fillId="0" borderId="53" xfId="0" applyNumberFormat="1" applyFont="1" applyFill="1" applyBorder="1" applyAlignment="1"/>
    <xf numFmtId="0" fontId="5" fillId="0" borderId="9" xfId="0" applyFont="1" applyFill="1" applyBorder="1" applyAlignment="1">
      <alignment horizontal="left"/>
    </xf>
    <xf numFmtId="0" fontId="5" fillId="0" borderId="54" xfId="0" applyFont="1" applyFill="1" applyBorder="1" applyAlignment="1">
      <alignment horizontal="left"/>
    </xf>
    <xf numFmtId="3" fontId="5" fillId="0" borderId="8" xfId="0" applyNumberFormat="1" applyFont="1" applyFill="1" applyBorder="1" applyAlignment="1"/>
    <xf numFmtId="3" fontId="9" fillId="0" borderId="54" xfId="0" applyNumberFormat="1" applyFont="1" applyFill="1" applyBorder="1" applyAlignment="1"/>
    <xf numFmtId="0" fontId="5" fillId="0" borderId="9" xfId="0" applyFont="1" applyFill="1" applyBorder="1"/>
    <xf numFmtId="0" fontId="5" fillId="0" borderId="54" xfId="0" applyFont="1" applyFill="1" applyBorder="1"/>
    <xf numFmtId="0" fontId="5" fillId="0" borderId="55" xfId="0" applyFont="1" applyFill="1" applyBorder="1" applyAlignment="1">
      <alignment horizontal="left"/>
    </xf>
    <xf numFmtId="0" fontId="5" fillId="0" borderId="56" xfId="0" applyFont="1" applyFill="1" applyBorder="1"/>
    <xf numFmtId="3" fontId="5" fillId="0" borderId="19" xfId="0" applyNumberFormat="1" applyFont="1" applyFill="1" applyBorder="1" applyAlignment="1"/>
    <xf numFmtId="3" fontId="5" fillId="0" borderId="54" xfId="0" applyNumberFormat="1" applyFont="1" applyFill="1" applyBorder="1" applyAlignment="1"/>
    <xf numFmtId="0" fontId="5" fillId="0" borderId="9" xfId="0" applyFont="1" applyFill="1" applyBorder="1" applyAlignment="1">
      <alignment horizontal="left"/>
    </xf>
    <xf numFmtId="0" fontId="5" fillId="0" borderId="54" xfId="0" applyFont="1" applyFill="1" applyBorder="1" applyAlignment="1">
      <alignment horizontal="left"/>
    </xf>
    <xf numFmtId="3" fontId="5" fillId="0" borderId="18" xfId="0" applyNumberFormat="1" applyFont="1" applyFill="1" applyBorder="1" applyAlignment="1"/>
    <xf numFmtId="0" fontId="5" fillId="0" borderId="20" xfId="0" applyFont="1" applyFill="1" applyBorder="1" applyAlignment="1">
      <alignment horizontal="left"/>
    </xf>
    <xf numFmtId="0" fontId="5" fillId="0" borderId="17" xfId="0" applyFont="1" applyFill="1" applyBorder="1"/>
    <xf numFmtId="3" fontId="5" fillId="0" borderId="18" xfId="0" applyNumberFormat="1" applyFont="1" applyFill="1" applyBorder="1"/>
    <xf numFmtId="3" fontId="5" fillId="0" borderId="10" xfId="0" applyNumberFormat="1" applyFont="1" applyFill="1" applyBorder="1" applyAlignment="1"/>
    <xf numFmtId="0" fontId="4" fillId="0" borderId="52" xfId="0" applyFont="1" applyBorder="1" applyAlignment="1">
      <alignment horizontal="left"/>
    </xf>
    <xf numFmtId="3" fontId="4" fillId="0" borderId="3" xfId="0" applyNumberFormat="1" applyFont="1" applyBorder="1" applyAlignment="1"/>
    <xf numFmtId="3" fontId="8" fillId="0" borderId="0" xfId="0" applyNumberFormat="1" applyFont="1" applyBorder="1" applyAlignment="1"/>
    <xf numFmtId="0" fontId="7" fillId="0" borderId="11" xfId="0" applyFont="1" applyBorder="1"/>
    <xf numFmtId="0" fontId="6" fillId="0" borderId="0" xfId="0" applyFont="1" applyFill="1" applyBorder="1"/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right"/>
    </xf>
    <xf numFmtId="0" fontId="4" fillId="0" borderId="29" xfId="0" applyFont="1" applyBorder="1" applyAlignment="1">
      <alignment horizontal="center"/>
    </xf>
    <xf numFmtId="0" fontId="4" fillId="0" borderId="27" xfId="0" applyFont="1" applyBorder="1"/>
    <xf numFmtId="0" fontId="5" fillId="0" borderId="56" xfId="0" applyFont="1" applyBorder="1"/>
    <xf numFmtId="3" fontId="9" fillId="0" borderId="42" xfId="0" applyNumberFormat="1" applyFont="1" applyBorder="1"/>
    <xf numFmtId="3" fontId="9" fillId="0" borderId="23" xfId="0" applyNumberFormat="1" applyFont="1" applyBorder="1"/>
    <xf numFmtId="3" fontId="4" fillId="0" borderId="52" xfId="0" applyNumberFormat="1" applyFont="1" applyBorder="1" applyAlignment="1">
      <alignment horizontal="right"/>
    </xf>
    <xf numFmtId="3" fontId="4" fillId="0" borderId="23" xfId="0" applyNumberFormat="1" applyFont="1" applyBorder="1" applyAlignment="1">
      <alignment horizontal="right"/>
    </xf>
    <xf numFmtId="3" fontId="5" fillId="0" borderId="38" xfId="0" applyNumberFormat="1" applyFont="1" applyBorder="1"/>
    <xf numFmtId="3" fontId="5" fillId="0" borderId="22" xfId="0" applyNumberFormat="1" applyFont="1" applyBorder="1"/>
    <xf numFmtId="0" fontId="5" fillId="2" borderId="6" xfId="0" applyFont="1" applyFill="1" applyBorder="1"/>
    <xf numFmtId="3" fontId="5" fillId="2" borderId="6" xfId="0" applyNumberFormat="1" applyFont="1" applyFill="1" applyBorder="1"/>
    <xf numFmtId="3" fontId="5" fillId="2" borderId="33" xfId="0" applyNumberFormat="1" applyFont="1" applyFill="1" applyBorder="1"/>
    <xf numFmtId="0" fontId="5" fillId="2" borderId="3" xfId="0" applyFont="1" applyFill="1" applyBorder="1"/>
    <xf numFmtId="3" fontId="5" fillId="2" borderId="18" xfId="0" applyNumberFormat="1" applyFont="1" applyFill="1" applyBorder="1"/>
    <xf numFmtId="3" fontId="5" fillId="2" borderId="47" xfId="0" applyNumberFormat="1" applyFont="1" applyFill="1" applyBorder="1"/>
    <xf numFmtId="0" fontId="5" fillId="0" borderId="52" xfId="0" applyFont="1" applyFill="1" applyBorder="1" applyAlignment="1">
      <alignment horizontal="center"/>
    </xf>
    <xf numFmtId="3" fontId="5" fillId="0" borderId="52" xfId="0" applyNumberFormat="1" applyFont="1" applyBorder="1" applyAlignment="1">
      <alignment horizontal="left"/>
    </xf>
    <xf numFmtId="0" fontId="4" fillId="0" borderId="42" xfId="0" applyFont="1" applyFill="1" applyBorder="1"/>
    <xf numFmtId="3" fontId="4" fillId="0" borderId="12" xfId="0" applyNumberFormat="1" applyFont="1" applyBorder="1"/>
    <xf numFmtId="3" fontId="4" fillId="0" borderId="16" xfId="0" applyNumberFormat="1" applyFont="1" applyBorder="1"/>
    <xf numFmtId="0" fontId="7" fillId="0" borderId="11" xfId="0" applyFont="1" applyBorder="1" applyAlignment="1">
      <alignment horizontal="right"/>
    </xf>
    <xf numFmtId="3" fontId="7" fillId="4" borderId="0" xfId="0" applyNumberFormat="1" applyFont="1" applyFill="1" applyBorder="1" applyAlignment="1">
      <alignment horizontal="left"/>
    </xf>
    <xf numFmtId="0" fontId="6" fillId="4" borderId="57" xfId="0" applyFont="1" applyFill="1" applyBorder="1"/>
    <xf numFmtId="3" fontId="10" fillId="4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45" xfId="0" applyFont="1" applyBorder="1"/>
    <xf numFmtId="3" fontId="4" fillId="0" borderId="45" xfId="0" applyNumberFormat="1" applyFont="1" applyBorder="1"/>
    <xf numFmtId="3" fontId="4" fillId="0" borderId="29" xfId="0" applyNumberFormat="1" applyFont="1" applyBorder="1"/>
    <xf numFmtId="0" fontId="5" fillId="0" borderId="24" xfId="0" applyFont="1" applyBorder="1"/>
    <xf numFmtId="3" fontId="5" fillId="0" borderId="58" xfId="0" applyNumberFormat="1" applyFont="1" applyBorder="1"/>
    <xf numFmtId="3" fontId="5" fillId="0" borderId="47" xfId="0" applyNumberFormat="1" applyFont="1" applyBorder="1"/>
    <xf numFmtId="0" fontId="4" fillId="0" borderId="4" xfId="0" applyFont="1" applyBorder="1"/>
    <xf numFmtId="3" fontId="4" fillId="0" borderId="23" xfId="0" applyNumberFormat="1" applyFont="1" applyBorder="1"/>
    <xf numFmtId="3" fontId="9" fillId="0" borderId="0" xfId="0" applyNumberFormat="1" applyFont="1" applyBorder="1"/>
    <xf numFmtId="0" fontId="5" fillId="0" borderId="0" xfId="0" applyFont="1" applyBorder="1"/>
    <xf numFmtId="3" fontId="5" fillId="0" borderId="14" xfId="6" applyNumberFormat="1" applyFont="1" applyBorder="1"/>
    <xf numFmtId="0" fontId="5" fillId="0" borderId="30" xfId="0" applyFont="1" applyBorder="1"/>
    <xf numFmtId="3" fontId="5" fillId="0" borderId="26" xfId="0" applyNumberFormat="1" applyFont="1" applyBorder="1"/>
    <xf numFmtId="3" fontId="5" fillId="0" borderId="30" xfId="0" applyNumberFormat="1" applyFont="1" applyBorder="1"/>
    <xf numFmtId="3" fontId="5" fillId="0" borderId="26" xfId="0" applyNumberFormat="1" applyFont="1" applyFill="1" applyBorder="1"/>
    <xf numFmtId="3" fontId="0" fillId="0" borderId="0" xfId="0" applyNumberFormat="1" applyFill="1"/>
    <xf numFmtId="3" fontId="5" fillId="0" borderId="36" xfId="0" applyNumberFormat="1" applyFont="1" applyBorder="1"/>
    <xf numFmtId="0" fontId="5" fillId="0" borderId="0" xfId="0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3" fontId="9" fillId="0" borderId="33" xfId="0" applyNumberFormat="1" applyFont="1" applyBorder="1"/>
    <xf numFmtId="3" fontId="9" fillId="0" borderId="30" xfId="0" applyNumberFormat="1" applyFont="1" applyBorder="1"/>
    <xf numFmtId="3" fontId="5" fillId="0" borderId="29" xfId="6" applyNumberFormat="1" applyFont="1" applyBorder="1"/>
    <xf numFmtId="0" fontId="5" fillId="0" borderId="37" xfId="0" applyFont="1" applyBorder="1"/>
    <xf numFmtId="0" fontId="5" fillId="0" borderId="19" xfId="0" applyFont="1" applyBorder="1"/>
    <xf numFmtId="0" fontId="5" fillId="0" borderId="0" xfId="0" applyFont="1" applyBorder="1" applyAlignment="1">
      <alignment horizontal="right"/>
    </xf>
    <xf numFmtId="0" fontId="6" fillId="4" borderId="0" xfId="0" applyFont="1" applyFill="1" applyBorder="1" applyAlignment="1">
      <alignment horizontal="center"/>
    </xf>
    <xf numFmtId="164" fontId="11" fillId="4" borderId="0" xfId="0" applyNumberFormat="1" applyFont="1" applyFill="1" applyBorder="1"/>
    <xf numFmtId="3" fontId="11" fillId="4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164" fontId="9" fillId="0" borderId="0" xfId="0" applyNumberFormat="1" applyFont="1" applyBorder="1"/>
    <xf numFmtId="0" fontId="4" fillId="0" borderId="29" xfId="0" applyFont="1" applyFill="1" applyBorder="1" applyAlignment="1">
      <alignment horizontal="center"/>
    </xf>
    <xf numFmtId="0" fontId="4" fillId="0" borderId="30" xfId="0" applyFont="1" applyBorder="1" applyAlignment="1"/>
    <xf numFmtId="3" fontId="8" fillId="0" borderId="21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49" fontId="5" fillId="0" borderId="27" xfId="0" applyNumberFormat="1" applyFont="1" applyFill="1" applyBorder="1" applyAlignment="1">
      <alignment horizontal="center"/>
    </xf>
    <xf numFmtId="49" fontId="5" fillId="0" borderId="30" xfId="0" applyNumberFormat="1" applyFont="1" applyFill="1" applyBorder="1" applyAlignment="1">
      <alignment horizontal="left" wrapText="1"/>
    </xf>
    <xf numFmtId="3" fontId="5" fillId="0" borderId="55" xfId="0" applyNumberFormat="1" applyFont="1" applyFill="1" applyBorder="1" applyAlignment="1">
      <alignment horizontal="right"/>
    </xf>
    <xf numFmtId="3" fontId="5" fillId="0" borderId="18" xfId="0" applyNumberFormat="1" applyFont="1" applyFill="1" applyBorder="1" applyAlignment="1">
      <alignment horizontal="right"/>
    </xf>
    <xf numFmtId="0" fontId="12" fillId="0" borderId="30" xfId="0" applyFont="1" applyFill="1" applyBorder="1"/>
    <xf numFmtId="3" fontId="5" fillId="0" borderId="9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5" fillId="0" borderId="30" xfId="0" applyNumberFormat="1" applyFont="1" applyBorder="1" applyAlignment="1">
      <alignment horizontal="left"/>
    </xf>
    <xf numFmtId="3" fontId="5" fillId="0" borderId="30" xfId="0" applyNumberFormat="1" applyFont="1" applyFill="1" applyBorder="1" applyAlignment="1"/>
    <xf numFmtId="3" fontId="5" fillId="0" borderId="11" xfId="0" applyNumberFormat="1" applyFont="1" applyFill="1" applyBorder="1" applyAlignment="1">
      <alignment horizontal="right"/>
    </xf>
    <xf numFmtId="49" fontId="5" fillId="0" borderId="27" xfId="0" quotePrefix="1" applyNumberFormat="1" applyFont="1" applyFill="1" applyBorder="1" applyAlignment="1">
      <alignment horizontal="center"/>
    </xf>
    <xf numFmtId="3" fontId="5" fillId="0" borderId="19" xfId="0" applyNumberFormat="1" applyFont="1" applyFill="1" applyBorder="1" applyAlignment="1">
      <alignment horizontal="right"/>
    </xf>
    <xf numFmtId="0" fontId="5" fillId="0" borderId="30" xfId="0" applyFont="1" applyFill="1" applyBorder="1"/>
    <xf numFmtId="3" fontId="9" fillId="0" borderId="8" xfId="0" applyNumberFormat="1" applyFont="1" applyFill="1" applyBorder="1" applyAlignment="1">
      <alignment horizontal="right"/>
    </xf>
    <xf numFmtId="3" fontId="5" fillId="0" borderId="47" xfId="0" applyNumberFormat="1" applyFont="1" applyFill="1" applyBorder="1" applyAlignment="1"/>
    <xf numFmtId="3" fontId="5" fillId="0" borderId="47" xfId="0" applyNumberFormat="1" applyFont="1" applyFill="1" applyBorder="1" applyAlignment="1">
      <alignment horizontal="left"/>
    </xf>
    <xf numFmtId="3" fontId="5" fillId="0" borderId="30" xfId="0" applyNumberFormat="1" applyFont="1" applyFill="1" applyBorder="1" applyAlignment="1">
      <alignment horizontal="left"/>
    </xf>
    <xf numFmtId="3" fontId="4" fillId="0" borderId="11" xfId="0" applyNumberFormat="1" applyFont="1" applyBorder="1" applyAlignment="1">
      <alignment horizontal="right"/>
    </xf>
    <xf numFmtId="3" fontId="4" fillId="0" borderId="29" xfId="0" applyNumberFormat="1" applyFont="1" applyBorder="1" applyAlignment="1">
      <alignment horizontal="right"/>
    </xf>
    <xf numFmtId="3" fontId="4" fillId="0" borderId="27" xfId="0" applyNumberFormat="1" applyFont="1" applyBorder="1" applyAlignment="1">
      <alignment horizontal="right"/>
    </xf>
    <xf numFmtId="0" fontId="4" fillId="0" borderId="16" xfId="0" applyFont="1" applyBorder="1"/>
    <xf numFmtId="164" fontId="5" fillId="0" borderId="11" xfId="0" applyNumberFormat="1" applyFont="1" applyBorder="1"/>
    <xf numFmtId="3" fontId="9" fillId="0" borderId="0" xfId="0" applyNumberFormat="1" applyFont="1" applyFill="1" applyBorder="1"/>
    <xf numFmtId="3" fontId="5" fillId="0" borderId="11" xfId="0" applyNumberFormat="1" applyFont="1" applyBorder="1"/>
    <xf numFmtId="49" fontId="4" fillId="0" borderId="27" xfId="0" applyNumberFormat="1" applyFont="1" applyBorder="1" applyAlignment="1">
      <alignment horizontal="center"/>
    </xf>
    <xf numFmtId="0" fontId="4" fillId="0" borderId="21" xfId="0" applyFont="1" applyBorder="1" applyAlignment="1"/>
    <xf numFmtId="3" fontId="9" fillId="0" borderId="6" xfId="0" applyNumberFormat="1" applyFont="1" applyFill="1" applyBorder="1"/>
    <xf numFmtId="0" fontId="5" fillId="5" borderId="11" xfId="0" applyFont="1" applyFill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49" fontId="5" fillId="0" borderId="27" xfId="0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left"/>
    </xf>
    <xf numFmtId="3" fontId="5" fillId="0" borderId="55" xfId="0" applyNumberFormat="1" applyFont="1" applyBorder="1"/>
    <xf numFmtId="3" fontId="5" fillId="0" borderId="8" xfId="0" applyNumberFormat="1" applyFont="1" applyBorder="1" applyAlignment="1">
      <alignment horizontal="left"/>
    </xf>
    <xf numFmtId="3" fontId="5" fillId="0" borderId="9" xfId="0" applyNumberFormat="1" applyFont="1" applyBorder="1"/>
    <xf numFmtId="3" fontId="4" fillId="0" borderId="8" xfId="0" applyNumberFormat="1" applyFont="1" applyFill="1" applyBorder="1"/>
    <xf numFmtId="3" fontId="5" fillId="0" borderId="19" xfId="0" applyNumberFormat="1" applyFont="1" applyBorder="1" applyAlignment="1">
      <alignment horizontal="left"/>
    </xf>
    <xf numFmtId="3" fontId="4" fillId="0" borderId="18" xfId="0" applyNumberFormat="1" applyFont="1" applyBorder="1" applyAlignment="1">
      <alignment horizontal="right"/>
    </xf>
    <xf numFmtId="3" fontId="4" fillId="0" borderId="11" xfId="0" applyNumberFormat="1" applyFont="1" applyBorder="1"/>
    <xf numFmtId="3" fontId="4" fillId="0" borderId="27" xfId="0" applyNumberFormat="1" applyFont="1" applyBorder="1"/>
    <xf numFmtId="3" fontId="4" fillId="0" borderId="44" xfId="0" applyNumberFormat="1" applyFont="1" applyBorder="1"/>
    <xf numFmtId="0" fontId="6" fillId="0" borderId="11" xfId="0" applyFont="1" applyFill="1" applyBorder="1" applyAlignment="1"/>
    <xf numFmtId="0" fontId="6" fillId="4" borderId="0" xfId="0" applyFont="1" applyFill="1" applyBorder="1" applyAlignment="1">
      <alignment horizontal="left"/>
    </xf>
    <xf numFmtId="3" fontId="10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0" fontId="5" fillId="0" borderId="0" xfId="0" applyNumberFormat="1" applyFont="1" applyBorder="1"/>
    <xf numFmtId="0" fontId="5" fillId="0" borderId="29" xfId="0" applyFont="1" applyBorder="1" applyAlignment="1">
      <alignment horizontal="right"/>
    </xf>
    <xf numFmtId="3" fontId="5" fillId="0" borderId="29" xfId="0" applyNumberFormat="1" applyFont="1" applyBorder="1"/>
    <xf numFmtId="10" fontId="4" fillId="0" borderId="0" xfId="0" applyNumberFormat="1" applyFont="1" applyBorder="1"/>
    <xf numFmtId="3" fontId="5" fillId="3" borderId="26" xfId="0" applyNumberFormat="1" applyFont="1" applyFill="1" applyBorder="1"/>
    <xf numFmtId="3" fontId="5" fillId="3" borderId="36" xfId="0" applyNumberFormat="1" applyFont="1" applyFill="1" applyBorder="1"/>
    <xf numFmtId="3" fontId="5" fillId="0" borderId="34" xfId="0" applyNumberFormat="1" applyFont="1" applyBorder="1"/>
    <xf numFmtId="0" fontId="4" fillId="0" borderId="30" xfId="0" applyFont="1" applyBorder="1"/>
    <xf numFmtId="3" fontId="4" fillId="0" borderId="8" xfId="6" applyNumberFormat="1" applyFont="1" applyBorder="1" applyAlignment="1"/>
    <xf numFmtId="0" fontId="5" fillId="0" borderId="8" xfId="0" applyFont="1" applyBorder="1"/>
    <xf numFmtId="3" fontId="4" fillId="0" borderId="29" xfId="6" applyNumberFormat="1" applyFont="1" applyBorder="1" applyAlignment="1"/>
    <xf numFmtId="0" fontId="5" fillId="0" borderId="47" xfId="0" applyFont="1" applyBorder="1" applyAlignment="1">
      <alignment wrapText="1"/>
    </xf>
    <xf numFmtId="3" fontId="9" fillId="0" borderId="47" xfId="0" applyNumberFormat="1" applyFont="1" applyBorder="1"/>
    <xf numFmtId="0" fontId="4" fillId="0" borderId="52" xfId="0" applyFont="1" applyBorder="1"/>
    <xf numFmtId="3" fontId="4" fillId="0" borderId="52" xfId="6" applyNumberFormat="1" applyFont="1" applyBorder="1" applyAlignment="1"/>
    <xf numFmtId="0" fontId="4" fillId="0" borderId="16" xfId="0" applyFont="1" applyBorder="1" applyAlignment="1">
      <alignment wrapText="1"/>
    </xf>
    <xf numFmtId="3" fontId="4" fillId="0" borderId="0" xfId="6" applyNumberFormat="1" applyFont="1" applyBorder="1" applyAlignment="1"/>
    <xf numFmtId="3" fontId="5" fillId="0" borderId="29" xfId="6" applyNumberFormat="1" applyFont="1" applyBorder="1" applyAlignment="1">
      <alignment horizontal="center"/>
    </xf>
    <xf numFmtId="0" fontId="5" fillId="0" borderId="14" xfId="0" applyFont="1" applyBorder="1"/>
    <xf numFmtId="3" fontId="5" fillId="0" borderId="21" xfId="0" applyNumberFormat="1" applyFont="1" applyBorder="1"/>
    <xf numFmtId="3" fontId="5" fillId="0" borderId="20" xfId="0" applyNumberFormat="1" applyFont="1" applyBorder="1"/>
    <xf numFmtId="3" fontId="9" fillId="0" borderId="59" xfId="0" applyNumberFormat="1" applyFont="1" applyBorder="1"/>
    <xf numFmtId="0" fontId="5" fillId="0" borderId="9" xfId="0" applyFont="1" applyBorder="1"/>
    <xf numFmtId="49" fontId="5" fillId="0" borderId="29" xfId="6" applyNumberFormat="1" applyFont="1" applyFill="1" applyBorder="1" applyAlignment="1">
      <alignment horizontal="center"/>
    </xf>
    <xf numFmtId="3" fontId="5" fillId="0" borderId="59" xfId="0" applyNumberFormat="1" applyFont="1" applyBorder="1"/>
    <xf numFmtId="0" fontId="5" fillId="0" borderId="60" xfId="0" applyFont="1" applyBorder="1"/>
    <xf numFmtId="49" fontId="5" fillId="0" borderId="31" xfId="6" applyNumberFormat="1" applyFont="1" applyFill="1" applyBorder="1" applyAlignment="1">
      <alignment horizontal="center"/>
    </xf>
    <xf numFmtId="0" fontId="5" fillId="0" borderId="52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3" fontId="5" fillId="0" borderId="61" xfId="0" applyNumberFormat="1" applyFont="1" applyBorder="1"/>
    <xf numFmtId="0" fontId="6" fillId="0" borderId="16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3" fontId="6" fillId="0" borderId="42" xfId="0" applyNumberFormat="1" applyFont="1" applyBorder="1"/>
    <xf numFmtId="3" fontId="6" fillId="0" borderId="4" xfId="0" applyNumberFormat="1" applyFont="1" applyBorder="1"/>
    <xf numFmtId="0" fontId="4" fillId="0" borderId="25" xfId="0" applyFont="1" applyBorder="1" applyAlignment="1">
      <alignment horizontal="right"/>
    </xf>
    <xf numFmtId="0" fontId="4" fillId="0" borderId="32" xfId="0" applyFont="1" applyBorder="1"/>
    <xf numFmtId="3" fontId="4" fillId="0" borderId="32" xfId="6" applyNumberFormat="1" applyFont="1" applyBorder="1"/>
    <xf numFmtId="0" fontId="6" fillId="0" borderId="11" xfId="0" applyFont="1" applyFill="1" applyBorder="1" applyAlignment="1">
      <alignment horizontal="left"/>
    </xf>
    <xf numFmtId="3" fontId="4" fillId="4" borderId="0" xfId="0" applyNumberFormat="1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62" xfId="0" applyFont="1" applyFill="1" applyBorder="1" applyAlignment="1">
      <alignment horizontal="center"/>
    </xf>
    <xf numFmtId="0" fontId="5" fillId="0" borderId="63" xfId="0" applyFont="1" applyFill="1" applyBorder="1" applyAlignment="1"/>
    <xf numFmtId="3" fontId="5" fillId="0" borderId="2" xfId="0" applyNumberFormat="1" applyFont="1" applyFill="1" applyBorder="1"/>
    <xf numFmtId="0" fontId="5" fillId="6" borderId="11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24" xfId="0" applyFont="1" applyFill="1" applyBorder="1" applyAlignment="1"/>
    <xf numFmtId="3" fontId="5" fillId="0" borderId="13" xfId="0" applyNumberFormat="1" applyFont="1" applyFill="1" applyBorder="1"/>
    <xf numFmtId="0" fontId="4" fillId="0" borderId="11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left"/>
    </xf>
    <xf numFmtId="0" fontId="4" fillId="0" borderId="44" xfId="0" applyFont="1" applyFill="1" applyBorder="1" applyAlignment="1"/>
    <xf numFmtId="3" fontId="4" fillId="0" borderId="23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3" fontId="4" fillId="0" borderId="0" xfId="0" applyNumberFormat="1" applyFont="1" applyFill="1" applyBorder="1"/>
    <xf numFmtId="0" fontId="5" fillId="0" borderId="35" xfId="0" applyFont="1" applyFill="1" applyBorder="1" applyAlignment="1">
      <alignment horizontal="center"/>
    </xf>
    <xf numFmtId="0" fontId="5" fillId="0" borderId="64" xfId="0" applyFont="1" applyFill="1" applyBorder="1" applyAlignment="1"/>
    <xf numFmtId="3" fontId="5" fillId="0" borderId="35" xfId="0" applyNumberFormat="1" applyFont="1" applyFill="1" applyBorder="1"/>
    <xf numFmtId="0" fontId="5" fillId="0" borderId="26" xfId="0" applyFont="1" applyFill="1" applyBorder="1" applyAlignment="1">
      <alignment horizontal="center"/>
    </xf>
    <xf numFmtId="3" fontId="5" fillId="0" borderId="52" xfId="0" applyNumberFormat="1" applyFont="1" applyFill="1" applyBorder="1"/>
    <xf numFmtId="0" fontId="4" fillId="0" borderId="20" xfId="0" applyFont="1" applyFill="1" applyBorder="1" applyAlignment="1">
      <alignment horizontal="center"/>
    </xf>
    <xf numFmtId="3" fontId="8" fillId="0" borderId="0" xfId="0" applyNumberFormat="1" applyFont="1" applyFill="1" applyBorder="1"/>
    <xf numFmtId="0" fontId="5" fillId="0" borderId="39" xfId="0" applyFont="1" applyFill="1" applyBorder="1" applyAlignment="1">
      <alignment horizontal="center"/>
    </xf>
    <xf numFmtId="3" fontId="5" fillId="0" borderId="16" xfId="0" applyNumberFormat="1" applyFont="1" applyFill="1" applyBorder="1"/>
    <xf numFmtId="3" fontId="5" fillId="0" borderId="23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1" xfId="0" applyFont="1" applyFill="1" applyBorder="1"/>
    <xf numFmtId="0" fontId="4" fillId="0" borderId="16" xfId="0" applyFont="1" applyFill="1" applyBorder="1" applyAlignment="1"/>
    <xf numFmtId="0" fontId="4" fillId="0" borderId="12" xfId="0" applyFont="1" applyFill="1" applyBorder="1" applyAlignment="1"/>
    <xf numFmtId="0" fontId="5" fillId="0" borderId="12" xfId="0" applyFont="1" applyFill="1" applyBorder="1" applyAlignment="1"/>
    <xf numFmtId="3" fontId="4" fillId="0" borderId="42" xfId="0" applyNumberFormat="1" applyFont="1" applyFill="1" applyBorder="1" applyAlignment="1"/>
    <xf numFmtId="3" fontId="4" fillId="0" borderId="23" xfId="0" applyNumberFormat="1" applyFont="1" applyFill="1" applyBorder="1" applyAlignment="1"/>
    <xf numFmtId="0" fontId="5" fillId="0" borderId="0" xfId="0" applyFont="1" applyFill="1" applyBorder="1" applyAlignment="1"/>
    <xf numFmtId="3" fontId="8" fillId="0" borderId="0" xfId="0" applyNumberFormat="1" applyFont="1" applyFill="1" applyBorder="1" applyAlignment="1"/>
    <xf numFmtId="3" fontId="5" fillId="0" borderId="24" xfId="0" applyNumberFormat="1" applyFont="1" applyBorder="1"/>
    <xf numFmtId="3" fontId="9" fillId="0" borderId="4" xfId="0" applyNumberFormat="1" applyFont="1" applyBorder="1"/>
    <xf numFmtId="3" fontId="8" fillId="0" borderId="4" xfId="0" applyNumberFormat="1" applyFont="1" applyBorder="1"/>
    <xf numFmtId="3" fontId="4" fillId="0" borderId="0" xfId="0" applyNumberFormat="1" applyFont="1" applyFill="1" applyBorder="1" applyAlignment="1">
      <alignment horizontal="left"/>
    </xf>
    <xf numFmtId="0" fontId="5" fillId="0" borderId="29" xfId="0" applyFont="1" applyFill="1" applyBorder="1" applyAlignment="1">
      <alignment horizontal="right"/>
    </xf>
    <xf numFmtId="3" fontId="4" fillId="0" borderId="29" xfId="0" applyNumberFormat="1" applyFont="1" applyFill="1" applyBorder="1"/>
    <xf numFmtId="3" fontId="5" fillId="0" borderId="24" xfId="0" applyNumberFormat="1" applyFont="1" applyFill="1" applyBorder="1"/>
    <xf numFmtId="3" fontId="4" fillId="0" borderId="27" xfId="0" applyNumberFormat="1" applyFont="1" applyFill="1" applyBorder="1"/>
    <xf numFmtId="0" fontId="5" fillId="0" borderId="0" xfId="0" applyFont="1" applyFill="1" applyBorder="1" applyAlignment="1">
      <alignment horizontal="right"/>
    </xf>
    <xf numFmtId="0" fontId="4" fillId="0" borderId="16" xfId="0" applyFont="1" applyBorder="1" applyAlignment="1">
      <alignment horizontal="left"/>
    </xf>
    <xf numFmtId="0" fontId="4" fillId="0" borderId="12" xfId="0" applyFont="1" applyBorder="1"/>
    <xf numFmtId="3" fontId="5" fillId="0" borderId="27" xfId="0" applyNumberFormat="1" applyFont="1" applyBorder="1"/>
    <xf numFmtId="3" fontId="4" fillId="0" borderId="36" xfId="0" applyNumberFormat="1" applyFont="1" applyBorder="1"/>
    <xf numFmtId="3" fontId="4" fillId="0" borderId="34" xfId="0" applyNumberFormat="1" applyFont="1" applyBorder="1"/>
    <xf numFmtId="0" fontId="6" fillId="0" borderId="42" xfId="0" applyFont="1" applyFill="1" applyBorder="1" applyAlignment="1">
      <alignment horizontal="left"/>
    </xf>
    <xf numFmtId="0" fontId="6" fillId="0" borderId="43" xfId="0" applyFont="1" applyFill="1" applyBorder="1" applyAlignment="1">
      <alignment horizontal="left"/>
    </xf>
    <xf numFmtId="3" fontId="6" fillId="0" borderId="43" xfId="0" applyNumberFormat="1" applyFont="1" applyBorder="1" applyAlignment="1">
      <alignment horizontal="center"/>
    </xf>
    <xf numFmtId="3" fontId="6" fillId="0" borderId="44" xfId="0" applyNumberFormat="1" applyFont="1" applyBorder="1" applyAlignment="1">
      <alignment horizontal="center"/>
    </xf>
    <xf numFmtId="3" fontId="6" fillId="0" borderId="42" xfId="0" applyNumberFormat="1" applyFont="1" applyBorder="1" applyAlignment="1">
      <alignment horizontal="right"/>
    </xf>
    <xf numFmtId="3" fontId="6" fillId="0" borderId="23" xfId="0" applyNumberFormat="1" applyFont="1" applyBorder="1" applyAlignment="1">
      <alignment horizontal="right"/>
    </xf>
    <xf numFmtId="0" fontId="4" fillId="0" borderId="11" xfId="0" applyFont="1" applyBorder="1"/>
    <xf numFmtId="3" fontId="4" fillId="0" borderId="1" xfId="0" applyNumberFormat="1" applyFont="1" applyBorder="1"/>
    <xf numFmtId="3" fontId="4" fillId="0" borderId="65" xfId="0" applyNumberFormat="1" applyFont="1" applyFill="1" applyBorder="1"/>
    <xf numFmtId="3" fontId="8" fillId="0" borderId="59" xfId="0" applyNumberFormat="1" applyFont="1" applyFill="1" applyBorder="1"/>
    <xf numFmtId="0" fontId="14" fillId="0" borderId="16" xfId="0" applyFont="1" applyFill="1" applyBorder="1" applyAlignment="1">
      <alignment horizontal="left" wrapText="1"/>
    </xf>
    <xf numFmtId="0" fontId="15" fillId="0" borderId="12" xfId="0" applyFont="1" applyBorder="1" applyAlignment="1">
      <alignment wrapText="1"/>
    </xf>
    <xf numFmtId="0" fontId="15" fillId="0" borderId="5" xfId="0" applyFont="1" applyBorder="1" applyAlignment="1">
      <alignment wrapText="1"/>
    </xf>
    <xf numFmtId="3" fontId="14" fillId="0" borderId="42" xfId="0" applyNumberFormat="1" applyFont="1" applyBorder="1"/>
    <xf numFmtId="3" fontId="14" fillId="0" borderId="4" xfId="0" applyNumberFormat="1" applyFont="1" applyBorder="1"/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3"/>
  <sheetViews>
    <sheetView tabSelected="1" topLeftCell="A16" workbookViewId="0">
      <selection activeCell="C40" sqref="C40"/>
    </sheetView>
  </sheetViews>
  <sheetFormatPr defaultRowHeight="14.25" x14ac:dyDescent="0.2"/>
  <cols>
    <col min="1" max="1" width="12.5703125" style="33" customWidth="1"/>
    <col min="2" max="2" width="8.5703125" style="377" customWidth="1"/>
    <col min="3" max="3" width="19.42578125" style="378" customWidth="1"/>
    <col min="4" max="4" width="115.42578125" style="377" customWidth="1"/>
    <col min="5" max="5" width="17.28515625" style="377" customWidth="1"/>
    <col min="6" max="6" width="19.140625" style="10" customWidth="1"/>
    <col min="7" max="7" width="12" style="10" bestFit="1" customWidth="1"/>
    <col min="8" max="8" width="10.5703125" style="11" bestFit="1" customWidth="1"/>
    <col min="9" max="9" width="13" style="10" bestFit="1" customWidth="1"/>
    <col min="10" max="16384" width="9.140625" style="10"/>
  </cols>
  <sheetData>
    <row r="1" spans="1:18" s="3" customFormat="1" ht="15" x14ac:dyDescent="0.25">
      <c r="A1" s="2" t="s">
        <v>10</v>
      </c>
      <c r="B1" s="2"/>
      <c r="C1" s="2"/>
      <c r="D1" s="2"/>
      <c r="E1" s="2"/>
      <c r="F1" s="2"/>
      <c r="H1" s="4"/>
    </row>
    <row r="2" spans="1:18" s="3" customFormat="1" ht="15" x14ac:dyDescent="0.25">
      <c r="A2" s="2" t="s">
        <v>61</v>
      </c>
      <c r="B2" s="2"/>
      <c r="C2" s="2"/>
      <c r="D2" s="2"/>
      <c r="E2" s="2"/>
      <c r="F2" s="2"/>
      <c r="H2" s="4"/>
    </row>
    <row r="3" spans="1:18" s="3" customFormat="1" ht="15" thickBot="1" x14ac:dyDescent="0.25">
      <c r="A3" s="5" t="s">
        <v>62</v>
      </c>
      <c r="B3" s="5"/>
      <c r="C3" s="5"/>
      <c r="D3" s="5"/>
      <c r="E3" s="5"/>
      <c r="F3" s="5"/>
      <c r="H3" s="4"/>
    </row>
    <row r="4" spans="1:18" ht="15" x14ac:dyDescent="0.25">
      <c r="A4" s="6" t="s">
        <v>63</v>
      </c>
      <c r="B4" s="7" t="s">
        <v>64</v>
      </c>
      <c r="C4" s="8"/>
      <c r="D4" s="8"/>
      <c r="E4" s="1" t="s">
        <v>65</v>
      </c>
      <c r="F4" s="9" t="s">
        <v>66</v>
      </c>
    </row>
    <row r="5" spans="1:18" ht="15.75" thickBot="1" x14ac:dyDescent="0.3">
      <c r="A5" s="12"/>
      <c r="B5" s="13" t="s">
        <v>67</v>
      </c>
      <c r="C5" s="14"/>
      <c r="D5" s="14" t="s">
        <v>68</v>
      </c>
      <c r="E5" s="15" t="s">
        <v>69</v>
      </c>
      <c r="F5" s="16" t="s">
        <v>70</v>
      </c>
    </row>
    <row r="6" spans="1:18" ht="15.75" thickBot="1" x14ac:dyDescent="0.3">
      <c r="A6" s="17" t="s">
        <v>0</v>
      </c>
      <c r="B6" s="18" t="s">
        <v>1</v>
      </c>
      <c r="C6" s="19" t="s">
        <v>2</v>
      </c>
      <c r="D6" s="20" t="s">
        <v>3</v>
      </c>
      <c r="E6" s="20" t="s">
        <v>4</v>
      </c>
      <c r="F6" s="21" t="s">
        <v>5</v>
      </c>
      <c r="G6" s="22"/>
      <c r="H6" s="22"/>
      <c r="I6" s="22"/>
      <c r="J6" s="22"/>
      <c r="K6" s="23"/>
      <c r="L6" s="23"/>
      <c r="M6"/>
      <c r="N6"/>
      <c r="O6" s="23"/>
      <c r="P6" s="23"/>
      <c r="Q6" s="23"/>
      <c r="R6" s="23"/>
    </row>
    <row r="7" spans="1:18" ht="15.75" x14ac:dyDescent="0.25">
      <c r="A7" s="24"/>
      <c r="B7" s="25" t="s">
        <v>71</v>
      </c>
      <c r="C7" s="26"/>
      <c r="D7" s="26"/>
      <c r="E7" s="27"/>
      <c r="F7" s="27"/>
      <c r="G7" s="22"/>
      <c r="H7" s="22"/>
      <c r="I7" s="22"/>
      <c r="J7" s="22"/>
      <c r="K7" s="23"/>
      <c r="L7" s="23"/>
      <c r="M7" s="23"/>
      <c r="N7" s="23"/>
      <c r="O7"/>
      <c r="P7"/>
      <c r="Q7"/>
      <c r="R7" s="23"/>
    </row>
    <row r="8" spans="1:18" ht="15" x14ac:dyDescent="0.25">
      <c r="A8" s="28"/>
      <c r="B8" s="29" t="s">
        <v>72</v>
      </c>
      <c r="C8" s="30"/>
      <c r="D8" s="30"/>
      <c r="E8" s="30"/>
      <c r="F8" s="30"/>
      <c r="G8" s="22"/>
      <c r="H8" s="22"/>
      <c r="I8" s="22"/>
      <c r="J8" s="22"/>
      <c r="K8" s="23"/>
      <c r="L8" s="23"/>
      <c r="M8" s="23"/>
      <c r="N8" s="23"/>
      <c r="O8"/>
      <c r="P8"/>
      <c r="Q8"/>
      <c r="R8" s="23"/>
    </row>
    <row r="9" spans="1:18" ht="15.75" thickBot="1" x14ac:dyDescent="0.3">
      <c r="A9" s="28"/>
      <c r="B9" s="31" t="s">
        <v>73</v>
      </c>
      <c r="C9" s="32"/>
      <c r="D9" s="32"/>
      <c r="E9" s="33"/>
      <c r="F9" s="34"/>
      <c r="H9" s="10"/>
    </row>
    <row r="10" spans="1:18" x14ac:dyDescent="0.2">
      <c r="A10" s="35" t="s">
        <v>74</v>
      </c>
      <c r="B10" s="36" t="s">
        <v>0</v>
      </c>
      <c r="C10" s="37"/>
      <c r="D10" s="38" t="s">
        <v>75</v>
      </c>
      <c r="E10" s="39">
        <v>23072055</v>
      </c>
      <c r="F10" s="40">
        <v>29280552</v>
      </c>
      <c r="H10" s="10"/>
    </row>
    <row r="11" spans="1:18" x14ac:dyDescent="0.2">
      <c r="A11" s="35" t="s">
        <v>74</v>
      </c>
      <c r="B11" s="36" t="s">
        <v>1</v>
      </c>
      <c r="C11" s="37"/>
      <c r="D11" s="38" t="s">
        <v>76</v>
      </c>
      <c r="E11" s="41">
        <v>47074430</v>
      </c>
      <c r="F11" s="42">
        <v>48171600</v>
      </c>
      <c r="H11" s="10"/>
    </row>
    <row r="12" spans="1:18" x14ac:dyDescent="0.2">
      <c r="A12" s="35" t="s">
        <v>74</v>
      </c>
      <c r="B12" s="36" t="s">
        <v>2</v>
      </c>
      <c r="C12" s="37"/>
      <c r="D12" s="43" t="s">
        <v>77</v>
      </c>
      <c r="E12" s="44">
        <v>29812357</v>
      </c>
      <c r="F12" s="45">
        <v>31683496</v>
      </c>
      <c r="H12" s="10"/>
    </row>
    <row r="13" spans="1:18" ht="15" thickBot="1" x14ac:dyDescent="0.25">
      <c r="A13" s="35" t="s">
        <v>74</v>
      </c>
      <c r="B13" s="46" t="s">
        <v>3</v>
      </c>
      <c r="C13" s="47"/>
      <c r="D13" s="48" t="s">
        <v>78</v>
      </c>
      <c r="E13" s="49">
        <v>2013240</v>
      </c>
      <c r="F13" s="50">
        <v>2148960</v>
      </c>
      <c r="H13" s="10"/>
    </row>
    <row r="14" spans="1:18" s="3" customFormat="1" ht="19.5" customHeight="1" thickBot="1" x14ac:dyDescent="0.3">
      <c r="A14" s="35"/>
      <c r="B14" s="51"/>
      <c r="C14" s="52"/>
      <c r="D14" s="53" t="s">
        <v>79</v>
      </c>
      <c r="E14" s="54">
        <f>SUM(E10:E13)</f>
        <v>101972082</v>
      </c>
      <c r="F14" s="55">
        <f>SUM(F10:F13)</f>
        <v>111284608</v>
      </c>
      <c r="H14" s="4"/>
    </row>
    <row r="15" spans="1:18" s="3" customFormat="1" ht="15.75" thickBot="1" x14ac:dyDescent="0.3">
      <c r="A15" s="35"/>
      <c r="B15" s="56" t="s">
        <v>80</v>
      </c>
      <c r="C15" s="57"/>
      <c r="D15" s="58"/>
      <c r="E15" s="59"/>
      <c r="F15" s="60"/>
      <c r="H15" s="4"/>
    </row>
    <row r="16" spans="1:18" s="3" customFormat="1" x14ac:dyDescent="0.2">
      <c r="A16" s="35" t="s">
        <v>74</v>
      </c>
      <c r="B16" s="46" t="s">
        <v>0</v>
      </c>
      <c r="C16" s="61"/>
      <c r="D16" s="38" t="s">
        <v>81</v>
      </c>
      <c r="E16" s="62">
        <v>0</v>
      </c>
      <c r="F16" s="40"/>
      <c r="H16" s="4"/>
      <c r="K16" s="63"/>
    </row>
    <row r="17" spans="1:8" s="3" customFormat="1" x14ac:dyDescent="0.2">
      <c r="A17" s="35" t="s">
        <v>74</v>
      </c>
      <c r="B17" s="46" t="s">
        <v>1</v>
      </c>
      <c r="C17" s="61"/>
      <c r="D17" s="64" t="s">
        <v>82</v>
      </c>
      <c r="E17" s="65">
        <v>0</v>
      </c>
      <c r="F17" s="45"/>
      <c r="H17" s="4"/>
    </row>
    <row r="18" spans="1:8" s="3" customFormat="1" x14ac:dyDescent="0.2">
      <c r="A18" s="35" t="s">
        <v>74</v>
      </c>
      <c r="B18" s="46" t="s">
        <v>2</v>
      </c>
      <c r="C18" s="61"/>
      <c r="D18" s="64" t="s">
        <v>83</v>
      </c>
      <c r="E18" s="65">
        <v>0</v>
      </c>
      <c r="F18" s="45"/>
      <c r="H18" s="4"/>
    </row>
    <row r="19" spans="1:8" s="3" customFormat="1" x14ac:dyDescent="0.2">
      <c r="A19" s="35" t="s">
        <v>74</v>
      </c>
      <c r="B19" s="46" t="s">
        <v>3</v>
      </c>
      <c r="C19" s="61"/>
      <c r="D19" s="64" t="s">
        <v>84</v>
      </c>
      <c r="E19" s="65">
        <v>0</v>
      </c>
      <c r="F19" s="45"/>
      <c r="H19" s="4"/>
    </row>
    <row r="20" spans="1:8" s="3" customFormat="1" x14ac:dyDescent="0.2">
      <c r="A20" s="35" t="s">
        <v>74</v>
      </c>
      <c r="B20" s="46" t="s">
        <v>4</v>
      </c>
      <c r="C20" s="61"/>
      <c r="D20" s="64" t="s">
        <v>85</v>
      </c>
      <c r="E20" s="65">
        <v>0</v>
      </c>
      <c r="F20" s="45"/>
      <c r="H20" s="4"/>
    </row>
    <row r="21" spans="1:8" s="3" customFormat="1" ht="15" thickBot="1" x14ac:dyDescent="0.25">
      <c r="A21" s="35" t="s">
        <v>74</v>
      </c>
      <c r="B21" s="46" t="s">
        <v>5</v>
      </c>
      <c r="C21" s="61"/>
      <c r="D21" s="64"/>
      <c r="E21" s="65"/>
      <c r="F21" s="45"/>
      <c r="H21" s="4"/>
    </row>
    <row r="22" spans="1:8" s="3" customFormat="1" ht="15.75" thickBot="1" x14ac:dyDescent="0.3">
      <c r="A22" s="35"/>
      <c r="B22" s="51"/>
      <c r="C22" s="66"/>
      <c r="D22" s="67" t="s">
        <v>86</v>
      </c>
      <c r="E22" s="68">
        <f>SUM(E16:E21)</f>
        <v>0</v>
      </c>
      <c r="F22" s="69">
        <f>SUM(F16:F21)</f>
        <v>0</v>
      </c>
      <c r="G22" s="63"/>
      <c r="H22" s="4"/>
    </row>
    <row r="23" spans="1:8" s="3" customFormat="1" ht="16.5" customHeight="1" thickBot="1" x14ac:dyDescent="0.3">
      <c r="A23" s="35"/>
      <c r="B23" s="70" t="s">
        <v>87</v>
      </c>
      <c r="C23" s="71"/>
      <c r="D23" s="71"/>
      <c r="E23" s="72"/>
      <c r="F23" s="73"/>
      <c r="G23" s="63"/>
      <c r="H23" s="4"/>
    </row>
    <row r="24" spans="1:8" s="3" customFormat="1" ht="15" thickBot="1" x14ac:dyDescent="0.25">
      <c r="A24" s="35" t="s">
        <v>74</v>
      </c>
      <c r="B24" s="36" t="s">
        <v>88</v>
      </c>
      <c r="C24" s="74"/>
      <c r="D24" s="75" t="s">
        <v>89</v>
      </c>
      <c r="E24" s="76">
        <v>0</v>
      </c>
      <c r="F24" s="77"/>
      <c r="G24" s="63"/>
      <c r="H24" s="4"/>
    </row>
    <row r="25" spans="1:8" s="3" customFormat="1" ht="15.75" thickBot="1" x14ac:dyDescent="0.3">
      <c r="A25" s="35" t="s">
        <v>74</v>
      </c>
      <c r="B25" s="36"/>
      <c r="C25" s="74"/>
      <c r="D25" s="78" t="s">
        <v>90</v>
      </c>
      <c r="E25" s="79">
        <f>SUM(E24)</f>
        <v>0</v>
      </c>
      <c r="F25" s="80">
        <f>SUM(F24)</f>
        <v>0</v>
      </c>
      <c r="G25" s="63"/>
      <c r="H25" s="4"/>
    </row>
    <row r="26" spans="1:8" s="3" customFormat="1" ht="9" customHeight="1" thickBot="1" x14ac:dyDescent="0.3">
      <c r="A26" s="35"/>
      <c r="B26" s="31"/>
      <c r="C26" s="59"/>
      <c r="D26" s="59"/>
      <c r="E26" s="59"/>
      <c r="F26" s="81"/>
      <c r="G26" s="63"/>
      <c r="H26" s="4"/>
    </row>
    <row r="27" spans="1:8" s="3" customFormat="1" ht="15.75" thickBot="1" x14ac:dyDescent="0.3">
      <c r="A27" s="35"/>
      <c r="B27" s="82" t="s">
        <v>91</v>
      </c>
      <c r="C27" s="83"/>
      <c r="D27" s="84"/>
      <c r="E27" s="85">
        <f>E14+E22+E25</f>
        <v>101972082</v>
      </c>
      <c r="F27" s="86">
        <f>F14+F22+F25</f>
        <v>111284608</v>
      </c>
      <c r="G27" s="63"/>
      <c r="H27" s="4"/>
    </row>
    <row r="28" spans="1:8" ht="8.25" customHeight="1" x14ac:dyDescent="0.25">
      <c r="A28" s="87"/>
      <c r="B28" s="51"/>
      <c r="C28" s="66"/>
      <c r="D28" s="88"/>
      <c r="E28" s="89"/>
      <c r="F28" s="66"/>
    </row>
    <row r="29" spans="1:8" ht="15.75" thickBot="1" x14ac:dyDescent="0.3">
      <c r="A29" s="87"/>
      <c r="B29" s="31" t="s">
        <v>92</v>
      </c>
      <c r="C29" s="66"/>
      <c r="D29" s="88"/>
      <c r="E29" s="89"/>
      <c r="F29" s="66"/>
    </row>
    <row r="30" spans="1:8" ht="15" x14ac:dyDescent="0.25">
      <c r="A30" s="35" t="s">
        <v>74</v>
      </c>
      <c r="B30" s="46" t="s">
        <v>0</v>
      </c>
      <c r="C30" s="90"/>
      <c r="D30" s="91" t="s">
        <v>93</v>
      </c>
      <c r="E30" s="92"/>
      <c r="F30" s="93"/>
    </row>
    <row r="31" spans="1:8" ht="15.75" thickBot="1" x14ac:dyDescent="0.3">
      <c r="A31" s="87"/>
      <c r="B31" s="51"/>
      <c r="C31" s="94"/>
      <c r="D31" s="95" t="s">
        <v>94</v>
      </c>
      <c r="E31" s="96">
        <f>SUM(E30)</f>
        <v>0</v>
      </c>
      <c r="F31" s="97">
        <f>SUM(F30)</f>
        <v>0</v>
      </c>
    </row>
    <row r="32" spans="1:8" ht="15" x14ac:dyDescent="0.25">
      <c r="A32" s="87"/>
      <c r="B32" s="51"/>
      <c r="C32" s="66"/>
      <c r="D32" s="88"/>
      <c r="E32" s="66"/>
      <c r="F32" s="66"/>
    </row>
    <row r="33" spans="1:8" ht="15.75" thickBot="1" x14ac:dyDescent="0.3">
      <c r="A33" s="87"/>
      <c r="B33" s="31" t="s">
        <v>95</v>
      </c>
      <c r="C33" s="66"/>
      <c r="D33" s="88"/>
      <c r="E33" s="66"/>
      <c r="F33" s="66"/>
    </row>
    <row r="34" spans="1:8" ht="15.75" thickBot="1" x14ac:dyDescent="0.3">
      <c r="A34" s="35" t="s">
        <v>74</v>
      </c>
      <c r="B34" s="46" t="s">
        <v>0</v>
      </c>
      <c r="C34" s="90"/>
      <c r="D34" s="91" t="s">
        <v>93</v>
      </c>
      <c r="E34" s="98"/>
      <c r="F34" s="99"/>
    </row>
    <row r="35" spans="1:8" ht="15.75" thickBot="1" x14ac:dyDescent="0.3">
      <c r="A35" s="87"/>
      <c r="B35" s="51"/>
      <c r="C35" s="94"/>
      <c r="D35" s="95" t="s">
        <v>96</v>
      </c>
      <c r="E35" s="100">
        <f>SUM(E34)</f>
        <v>0</v>
      </c>
      <c r="F35" s="101">
        <f>SUM(F34)</f>
        <v>0</v>
      </c>
    </row>
    <row r="36" spans="1:8" ht="9.75" customHeight="1" x14ac:dyDescent="0.25">
      <c r="A36" s="87"/>
      <c r="B36" s="51"/>
      <c r="C36" s="66"/>
      <c r="D36" s="88"/>
      <c r="E36" s="89"/>
      <c r="F36" s="66"/>
    </row>
    <row r="37" spans="1:8" ht="15.75" thickBot="1" x14ac:dyDescent="0.3">
      <c r="A37" s="87"/>
      <c r="B37" s="102" t="s">
        <v>97</v>
      </c>
      <c r="C37" s="103"/>
      <c r="D37" s="88"/>
      <c r="E37" s="66"/>
      <c r="F37" s="66"/>
    </row>
    <row r="38" spans="1:8" ht="15" x14ac:dyDescent="0.25">
      <c r="A38" s="35" t="s">
        <v>74</v>
      </c>
      <c r="B38" s="36" t="s">
        <v>0</v>
      </c>
      <c r="C38" s="104"/>
      <c r="D38" s="105" t="s">
        <v>98</v>
      </c>
      <c r="E38" s="106">
        <v>79200</v>
      </c>
      <c r="F38" s="93">
        <v>80400</v>
      </c>
    </row>
    <row r="39" spans="1:8" x14ac:dyDescent="0.2">
      <c r="A39" s="35" t="s">
        <v>74</v>
      </c>
      <c r="B39" s="107" t="s">
        <v>1</v>
      </c>
      <c r="C39" s="108" t="s">
        <v>21</v>
      </c>
      <c r="D39" s="109" t="s">
        <v>99</v>
      </c>
      <c r="E39" s="110">
        <v>0</v>
      </c>
      <c r="F39" s="111">
        <v>2899589</v>
      </c>
    </row>
    <row r="40" spans="1:8" x14ac:dyDescent="0.2">
      <c r="A40" s="35" t="s">
        <v>74</v>
      </c>
      <c r="B40" s="107" t="s">
        <v>2</v>
      </c>
      <c r="C40" s="108" t="s">
        <v>60</v>
      </c>
      <c r="D40" s="112" t="s">
        <v>100</v>
      </c>
      <c r="E40" s="110">
        <v>0</v>
      </c>
      <c r="F40" s="111">
        <f>50053059-50053059</f>
        <v>0</v>
      </c>
    </row>
    <row r="41" spans="1:8" x14ac:dyDescent="0.2">
      <c r="A41" s="35" t="s">
        <v>74</v>
      </c>
      <c r="B41" s="107" t="s">
        <v>3</v>
      </c>
      <c r="C41" s="108" t="s">
        <v>31</v>
      </c>
      <c r="D41" s="112" t="s">
        <v>101</v>
      </c>
      <c r="E41" s="110">
        <v>0</v>
      </c>
      <c r="F41" s="111">
        <v>25237</v>
      </c>
    </row>
    <row r="42" spans="1:8" x14ac:dyDescent="0.2">
      <c r="A42" s="35" t="s">
        <v>74</v>
      </c>
      <c r="B42" s="107" t="s">
        <v>4</v>
      </c>
      <c r="C42" s="108" t="s">
        <v>38</v>
      </c>
      <c r="D42" s="112" t="s">
        <v>102</v>
      </c>
      <c r="E42" s="110">
        <v>0</v>
      </c>
      <c r="F42" s="111">
        <v>14965000</v>
      </c>
    </row>
    <row r="43" spans="1:8" s="3" customFormat="1" ht="15" x14ac:dyDescent="0.25">
      <c r="A43" s="35" t="s">
        <v>74</v>
      </c>
      <c r="B43" s="36" t="s">
        <v>4</v>
      </c>
      <c r="C43" s="113"/>
      <c r="D43" s="114" t="s">
        <v>103</v>
      </c>
      <c r="E43" s="115">
        <v>0</v>
      </c>
      <c r="F43" s="116"/>
      <c r="H43" s="4"/>
    </row>
    <row r="44" spans="1:8" ht="15" x14ac:dyDescent="0.25">
      <c r="A44" s="35" t="s">
        <v>74</v>
      </c>
      <c r="B44" s="36" t="s">
        <v>5</v>
      </c>
      <c r="C44" s="113"/>
      <c r="D44" s="114" t="s">
        <v>104</v>
      </c>
      <c r="E44" s="115">
        <v>0</v>
      </c>
      <c r="F44" s="116"/>
    </row>
    <row r="45" spans="1:8" ht="15" x14ac:dyDescent="0.25">
      <c r="A45" s="35" t="s">
        <v>74</v>
      </c>
      <c r="B45" s="36" t="s">
        <v>6</v>
      </c>
      <c r="C45" s="113"/>
      <c r="D45" s="117" t="s">
        <v>105</v>
      </c>
      <c r="E45" s="115">
        <v>2634254</v>
      </c>
      <c r="F45" s="45">
        <v>3887405</v>
      </c>
    </row>
    <row r="46" spans="1:8" ht="15" x14ac:dyDescent="0.25">
      <c r="A46" s="35" t="s">
        <v>74</v>
      </c>
      <c r="B46" s="36" t="s">
        <v>7</v>
      </c>
      <c r="C46" s="118"/>
      <c r="D46" s="119" t="s">
        <v>106</v>
      </c>
      <c r="E46" s="115"/>
      <c r="F46" s="45"/>
    </row>
    <row r="47" spans="1:8" ht="15.75" thickBot="1" x14ac:dyDescent="0.3">
      <c r="A47" s="35" t="s">
        <v>74</v>
      </c>
      <c r="B47" s="36" t="s">
        <v>8</v>
      </c>
      <c r="C47" s="118"/>
      <c r="D47" s="119" t="s">
        <v>107</v>
      </c>
      <c r="E47" s="120"/>
      <c r="F47" s="121"/>
    </row>
    <row r="48" spans="1:8" ht="15.75" thickBot="1" x14ac:dyDescent="0.3">
      <c r="A48" s="122"/>
      <c r="B48" s="123"/>
      <c r="C48" s="124"/>
      <c r="D48" s="82" t="s">
        <v>108</v>
      </c>
      <c r="E48" s="69">
        <f>SUM(E38:E47)</f>
        <v>2713454</v>
      </c>
      <c r="F48" s="69">
        <f>SUM(F38:F47)</f>
        <v>21857631</v>
      </c>
    </row>
    <row r="49" spans="1:8" ht="9" customHeight="1" thickBot="1" x14ac:dyDescent="0.3">
      <c r="A49" s="125"/>
      <c r="B49" s="63"/>
      <c r="C49" s="126"/>
      <c r="D49" s="31"/>
      <c r="E49" s="89"/>
      <c r="F49" s="66"/>
    </row>
    <row r="50" spans="1:8" ht="15.75" thickBot="1" x14ac:dyDescent="0.3">
      <c r="A50" s="127"/>
      <c r="B50" s="128" t="s">
        <v>109</v>
      </c>
      <c r="C50" s="129"/>
      <c r="D50" s="129"/>
      <c r="E50" s="130">
        <f>E27+E48</f>
        <v>104685536</v>
      </c>
      <c r="F50" s="129">
        <f>F27+F48</f>
        <v>133142239</v>
      </c>
    </row>
    <row r="51" spans="1:8" ht="10.5" customHeight="1" x14ac:dyDescent="0.25">
      <c r="A51" s="127"/>
      <c r="B51" s="31"/>
      <c r="C51" s="131"/>
      <c r="D51" s="131"/>
      <c r="E51" s="132"/>
      <c r="F51" s="132"/>
    </row>
    <row r="52" spans="1:8" ht="15.75" x14ac:dyDescent="0.25">
      <c r="A52" s="127"/>
      <c r="B52" s="25" t="s">
        <v>110</v>
      </c>
      <c r="C52" s="26"/>
      <c r="D52" s="26"/>
      <c r="E52" s="133"/>
      <c r="F52" s="133"/>
    </row>
    <row r="53" spans="1:8" ht="15.75" x14ac:dyDescent="0.25">
      <c r="A53" s="134"/>
      <c r="B53" s="135" t="s">
        <v>111</v>
      </c>
      <c r="C53" s="136"/>
      <c r="D53" s="136"/>
      <c r="E53" s="137"/>
      <c r="F53" s="137"/>
    </row>
    <row r="54" spans="1:8" ht="7.5" customHeight="1" thickBot="1" x14ac:dyDescent="0.3">
      <c r="A54" s="134"/>
      <c r="B54" s="135"/>
      <c r="C54" s="138"/>
      <c r="D54" s="138"/>
      <c r="E54" s="137"/>
      <c r="F54" s="137"/>
    </row>
    <row r="55" spans="1:8" ht="15" x14ac:dyDescent="0.25">
      <c r="A55" s="35" t="s">
        <v>74</v>
      </c>
      <c r="B55" s="139" t="s">
        <v>0</v>
      </c>
      <c r="C55" s="140" t="s">
        <v>112</v>
      </c>
      <c r="D55" s="141"/>
      <c r="E55" s="142">
        <v>0</v>
      </c>
      <c r="F55" s="143"/>
    </row>
    <row r="56" spans="1:8" ht="15" x14ac:dyDescent="0.25">
      <c r="A56" s="35" t="s">
        <v>74</v>
      </c>
      <c r="B56" s="139" t="s">
        <v>1</v>
      </c>
      <c r="C56" s="144" t="s">
        <v>113</v>
      </c>
      <c r="D56" s="145"/>
      <c r="E56" s="146">
        <v>0</v>
      </c>
      <c r="F56" s="147"/>
    </row>
    <row r="57" spans="1:8" ht="15" x14ac:dyDescent="0.25">
      <c r="A57" s="35" t="s">
        <v>74</v>
      </c>
      <c r="B57" s="139" t="s">
        <v>2</v>
      </c>
      <c r="C57" s="148" t="s">
        <v>114</v>
      </c>
      <c r="D57" s="149"/>
      <c r="E57" s="146">
        <f>SUM(E59)</f>
        <v>0</v>
      </c>
      <c r="F57" s="147"/>
    </row>
    <row r="58" spans="1:8" ht="15" x14ac:dyDescent="0.25">
      <c r="A58" s="35" t="s">
        <v>74</v>
      </c>
      <c r="B58" s="139" t="s">
        <v>3</v>
      </c>
      <c r="C58" s="150" t="s">
        <v>115</v>
      </c>
      <c r="D58" s="151"/>
      <c r="E58" s="152">
        <v>0</v>
      </c>
      <c r="F58" s="153">
        <v>95000000</v>
      </c>
    </row>
    <row r="59" spans="1:8" ht="15" x14ac:dyDescent="0.25">
      <c r="A59" s="35" t="s">
        <v>74</v>
      </c>
      <c r="B59" s="139" t="s">
        <v>4</v>
      </c>
      <c r="C59" s="154" t="s">
        <v>116</v>
      </c>
      <c r="D59" s="155"/>
      <c r="E59" s="156">
        <v>0</v>
      </c>
      <c r="F59" s="153">
        <v>15000000</v>
      </c>
    </row>
    <row r="60" spans="1:8" s="3" customFormat="1" ht="15.75" thickBot="1" x14ac:dyDescent="0.3">
      <c r="A60" s="35" t="s">
        <v>74</v>
      </c>
      <c r="B60" s="139" t="s">
        <v>5</v>
      </c>
      <c r="C60" s="157" t="s">
        <v>117</v>
      </c>
      <c r="D60" s="158"/>
      <c r="E60" s="159"/>
      <c r="F60" s="160"/>
      <c r="H60" s="4"/>
    </row>
    <row r="61" spans="1:8" ht="15.75" thickBot="1" x14ac:dyDescent="0.3">
      <c r="A61" s="122"/>
      <c r="B61" s="161"/>
      <c r="C61" s="103"/>
      <c r="D61" s="162" t="s">
        <v>118</v>
      </c>
      <c r="E61" s="86">
        <f>SUM(E55:E60)</f>
        <v>0</v>
      </c>
      <c r="F61" s="86">
        <f>SUM(F55:F60)</f>
        <v>110000000</v>
      </c>
    </row>
    <row r="62" spans="1:8" ht="8.25" customHeight="1" x14ac:dyDescent="0.25">
      <c r="A62" s="35"/>
      <c r="B62" s="102"/>
      <c r="C62" s="59"/>
      <c r="D62" s="59"/>
      <c r="E62" s="163"/>
      <c r="F62" s="163"/>
    </row>
    <row r="63" spans="1:8" s="3" customFormat="1" ht="15.75" x14ac:dyDescent="0.25">
      <c r="A63" s="164"/>
      <c r="B63" s="165" t="s">
        <v>119</v>
      </c>
      <c r="C63" s="166"/>
      <c r="D63" s="167"/>
      <c r="E63" s="168"/>
      <c r="F63" s="168"/>
      <c r="H63" s="4"/>
    </row>
    <row r="64" spans="1:8" ht="9" customHeight="1" thickBot="1" x14ac:dyDescent="0.3">
      <c r="A64" s="164"/>
      <c r="B64" s="165"/>
      <c r="C64" s="166"/>
      <c r="D64" s="167"/>
      <c r="E64" s="168"/>
      <c r="F64" s="168"/>
    </row>
    <row r="65" spans="1:8" ht="15.75" thickBot="1" x14ac:dyDescent="0.3">
      <c r="A65" s="35" t="s">
        <v>74</v>
      </c>
      <c r="B65" s="169" t="s">
        <v>0</v>
      </c>
      <c r="C65" s="170" t="s">
        <v>120</v>
      </c>
      <c r="D65" s="171"/>
      <c r="E65" s="172"/>
      <c r="F65" s="173"/>
    </row>
    <row r="66" spans="1:8" s="3" customFormat="1" ht="15.75" thickBot="1" x14ac:dyDescent="0.3">
      <c r="A66" s="87"/>
      <c r="B66" s="51"/>
      <c r="C66" s="174"/>
      <c r="D66" s="67" t="s">
        <v>121</v>
      </c>
      <c r="E66" s="68">
        <f>SUM(E65)</f>
        <v>0</v>
      </c>
      <c r="F66" s="175">
        <f>SUM(F65)</f>
        <v>0</v>
      </c>
      <c r="H66" s="4"/>
    </row>
    <row r="67" spans="1:8" ht="9.75" customHeight="1" x14ac:dyDescent="0.25">
      <c r="A67" s="87"/>
      <c r="B67" s="51"/>
      <c r="C67" s="66"/>
      <c r="D67" s="88"/>
      <c r="E67" s="66"/>
      <c r="F67" s="66"/>
    </row>
    <row r="68" spans="1:8" ht="15.75" x14ac:dyDescent="0.25">
      <c r="A68" s="164"/>
      <c r="B68" s="165" t="s">
        <v>122</v>
      </c>
      <c r="C68" s="166"/>
      <c r="D68" s="167"/>
      <c r="E68" s="166"/>
      <c r="F68" s="166"/>
    </row>
    <row r="69" spans="1:8" ht="11.25" customHeight="1" thickBot="1" x14ac:dyDescent="0.3">
      <c r="A69" s="164"/>
      <c r="B69" s="165"/>
      <c r="C69" s="166"/>
      <c r="D69" s="167"/>
      <c r="E69" s="166"/>
      <c r="F69" s="166"/>
    </row>
    <row r="70" spans="1:8" ht="15.75" thickBot="1" x14ac:dyDescent="0.3">
      <c r="A70" s="35" t="s">
        <v>74</v>
      </c>
      <c r="B70" s="169" t="s">
        <v>0</v>
      </c>
      <c r="C70" s="170" t="s">
        <v>120</v>
      </c>
      <c r="D70" s="171"/>
      <c r="E70" s="176"/>
      <c r="F70" s="177"/>
    </row>
    <row r="71" spans="1:8" ht="15.75" thickBot="1" x14ac:dyDescent="0.3">
      <c r="A71" s="87"/>
      <c r="B71" s="51"/>
      <c r="C71" s="174"/>
      <c r="D71" s="67" t="s">
        <v>123</v>
      </c>
      <c r="E71" s="68">
        <f>SUM(E70)</f>
        <v>0</v>
      </c>
      <c r="F71" s="175">
        <f>SUM(F70)</f>
        <v>0</v>
      </c>
    </row>
    <row r="72" spans="1:8" ht="9.75" customHeight="1" x14ac:dyDescent="0.25">
      <c r="A72" s="87"/>
      <c r="B72" s="51"/>
      <c r="C72" s="66"/>
      <c r="D72" s="88"/>
      <c r="E72" s="89"/>
      <c r="F72" s="89"/>
    </row>
    <row r="73" spans="1:8" ht="15.75" x14ac:dyDescent="0.25">
      <c r="A73" s="134"/>
      <c r="B73" s="135" t="s">
        <v>124</v>
      </c>
      <c r="C73" s="136"/>
      <c r="D73" s="136"/>
      <c r="E73" s="137"/>
      <c r="F73" s="137"/>
    </row>
    <row r="74" spans="1:8" s="3" customFormat="1" ht="10.5" customHeight="1" thickBot="1" x14ac:dyDescent="0.3">
      <c r="A74" s="134"/>
      <c r="B74" s="135"/>
      <c r="C74" s="138"/>
      <c r="D74" s="136"/>
      <c r="E74" s="137"/>
      <c r="F74" s="137"/>
      <c r="H74" s="4"/>
    </row>
    <row r="75" spans="1:8" s="3" customFormat="1" x14ac:dyDescent="0.2">
      <c r="A75" s="35" t="s">
        <v>74</v>
      </c>
      <c r="B75" s="107" t="s">
        <v>0</v>
      </c>
      <c r="C75" s="108" t="s">
        <v>21</v>
      </c>
      <c r="D75" s="178" t="s">
        <v>125</v>
      </c>
      <c r="E75" s="179">
        <v>0</v>
      </c>
      <c r="F75" s="180">
        <v>41153148</v>
      </c>
      <c r="H75" s="4"/>
    </row>
    <row r="76" spans="1:8" s="3" customFormat="1" x14ac:dyDescent="0.2">
      <c r="A76" s="35" t="s">
        <v>74</v>
      </c>
      <c r="B76" s="107" t="s">
        <v>1</v>
      </c>
      <c r="C76" s="108" t="s">
        <v>60</v>
      </c>
      <c r="D76" s="112" t="s">
        <v>126</v>
      </c>
      <c r="E76" s="110">
        <v>0</v>
      </c>
      <c r="F76" s="111">
        <f>284031700+50053059</f>
        <v>334084759</v>
      </c>
      <c r="H76" s="4"/>
    </row>
    <row r="77" spans="1:8" s="3" customFormat="1" x14ac:dyDescent="0.2">
      <c r="A77" s="35" t="s">
        <v>74</v>
      </c>
      <c r="B77" s="107" t="s">
        <v>2</v>
      </c>
      <c r="C77" s="108" t="s">
        <v>31</v>
      </c>
      <c r="D77" s="112" t="s">
        <v>127</v>
      </c>
      <c r="E77" s="110">
        <v>0</v>
      </c>
      <c r="F77" s="111">
        <v>4792717</v>
      </c>
      <c r="H77" s="4"/>
    </row>
    <row r="78" spans="1:8" s="3" customFormat="1" ht="15" thickBot="1" x14ac:dyDescent="0.25">
      <c r="A78" s="35" t="s">
        <v>74</v>
      </c>
      <c r="B78" s="107" t="s">
        <v>3</v>
      </c>
      <c r="C78" s="108" t="s">
        <v>38</v>
      </c>
      <c r="D78" s="181" t="s">
        <v>128</v>
      </c>
      <c r="E78" s="182">
        <v>0</v>
      </c>
      <c r="F78" s="183">
        <v>3900000</v>
      </c>
      <c r="H78" s="4"/>
    </row>
    <row r="79" spans="1:8" s="3" customFormat="1" ht="15.75" thickBot="1" x14ac:dyDescent="0.3">
      <c r="A79" s="127"/>
      <c r="B79" s="184"/>
      <c r="C79" s="185"/>
      <c r="D79" s="82" t="s">
        <v>129</v>
      </c>
      <c r="E79" s="68">
        <f>SUM(E75:E78)</f>
        <v>0</v>
      </c>
      <c r="F79" s="69">
        <f>SUM(F75:F78)</f>
        <v>383930624</v>
      </c>
      <c r="H79" s="4"/>
    </row>
    <row r="80" spans="1:8" s="3" customFormat="1" ht="8.25" customHeight="1" thickBot="1" x14ac:dyDescent="0.3">
      <c r="A80" s="87"/>
      <c r="B80" s="51"/>
      <c r="C80" s="66"/>
      <c r="D80" s="88"/>
      <c r="E80" s="89"/>
      <c r="F80" s="66"/>
      <c r="H80" s="4"/>
    </row>
    <row r="81" spans="1:18" s="3" customFormat="1" ht="15.75" thickBot="1" x14ac:dyDescent="0.3">
      <c r="A81" s="87"/>
      <c r="B81" s="186" t="s">
        <v>130</v>
      </c>
      <c r="C81" s="187"/>
      <c r="D81" s="188"/>
      <c r="E81" s="130">
        <f>E61+E66+E71+E79</f>
        <v>0</v>
      </c>
      <c r="F81" s="129">
        <f>F61+F66+F71+F79</f>
        <v>493930624</v>
      </c>
      <c r="H81" s="4"/>
    </row>
    <row r="82" spans="1:18" s="3" customFormat="1" ht="10.5" customHeight="1" x14ac:dyDescent="0.25">
      <c r="A82" s="127"/>
      <c r="B82" s="31"/>
      <c r="C82" s="131"/>
      <c r="D82" s="131"/>
      <c r="E82" s="132"/>
      <c r="F82" s="132"/>
      <c r="H82" s="4"/>
    </row>
    <row r="83" spans="1:18" s="3" customFormat="1" ht="15.75" x14ac:dyDescent="0.25">
      <c r="A83" s="189"/>
      <c r="B83" s="25" t="s">
        <v>131</v>
      </c>
      <c r="C83" s="190"/>
      <c r="D83" s="191"/>
      <c r="E83" s="192"/>
      <c r="F83" s="192"/>
      <c r="H83" s="4"/>
    </row>
    <row r="84" spans="1:18" s="3" customFormat="1" ht="9.75" customHeight="1" x14ac:dyDescent="0.25">
      <c r="A84" s="127"/>
      <c r="B84" s="193"/>
      <c r="C84" s="126"/>
      <c r="D84" s="31"/>
      <c r="E84" s="89"/>
      <c r="F84" s="89"/>
      <c r="H84" s="4"/>
    </row>
    <row r="85" spans="1:18" s="3" customFormat="1" ht="15.75" thickBot="1" x14ac:dyDescent="0.3">
      <c r="A85" s="87"/>
      <c r="B85" s="194" t="s">
        <v>132</v>
      </c>
      <c r="C85" s="195"/>
      <c r="D85" s="195"/>
      <c r="E85" s="132"/>
      <c r="F85" s="132"/>
      <c r="H85" s="4"/>
    </row>
    <row r="86" spans="1:18" ht="15" x14ac:dyDescent="0.25">
      <c r="A86" s="35" t="s">
        <v>74</v>
      </c>
      <c r="B86" s="46" t="s">
        <v>0</v>
      </c>
      <c r="C86" s="196"/>
      <c r="D86" s="91" t="s">
        <v>133</v>
      </c>
      <c r="E86" s="62">
        <v>28500000</v>
      </c>
      <c r="F86" s="93">
        <v>29000000</v>
      </c>
      <c r="I86" s="11"/>
    </row>
    <row r="87" spans="1:18" ht="15.75" thickBot="1" x14ac:dyDescent="0.3">
      <c r="A87" s="35" t="s">
        <v>74</v>
      </c>
      <c r="B87" s="46" t="s">
        <v>1</v>
      </c>
      <c r="C87" s="196"/>
      <c r="D87" s="197" t="s">
        <v>134</v>
      </c>
      <c r="E87" s="198">
        <v>2200000</v>
      </c>
      <c r="F87" s="199">
        <v>2200000</v>
      </c>
    </row>
    <row r="88" spans="1:18" ht="15.75" thickBot="1" x14ac:dyDescent="0.3">
      <c r="A88" s="87"/>
      <c r="B88" s="193"/>
      <c r="C88" s="131"/>
      <c r="D88" s="200" t="s">
        <v>135</v>
      </c>
      <c r="E88" s="130">
        <f>SUM(E86:E87)</f>
        <v>30700000</v>
      </c>
      <c r="F88" s="201">
        <f>SUM(F86:F87)</f>
        <v>31200000</v>
      </c>
    </row>
    <row r="89" spans="1:18" s="203" customFormat="1" ht="15.75" thickBot="1" x14ac:dyDescent="0.3">
      <c r="A89" s="51"/>
      <c r="B89" s="193" t="s">
        <v>136</v>
      </c>
      <c r="C89" s="34"/>
      <c r="D89" s="34"/>
      <c r="E89" s="202"/>
      <c r="F89" s="34"/>
      <c r="H89" s="34"/>
    </row>
    <row r="90" spans="1:18" ht="15" customHeight="1" x14ac:dyDescent="0.2">
      <c r="A90" s="35" t="s">
        <v>74</v>
      </c>
      <c r="B90" s="46" t="s">
        <v>0</v>
      </c>
      <c r="C90" s="204"/>
      <c r="D90" s="205" t="s">
        <v>137</v>
      </c>
      <c r="E90" s="62">
        <v>5000000</v>
      </c>
      <c r="F90" s="93">
        <v>5200000</v>
      </c>
    </row>
    <row r="91" spans="1:18" x14ac:dyDescent="0.2">
      <c r="A91" s="35" t="s">
        <v>74</v>
      </c>
      <c r="B91" s="46" t="s">
        <v>1</v>
      </c>
      <c r="C91" s="204"/>
      <c r="D91" s="205" t="s">
        <v>138</v>
      </c>
      <c r="E91" s="206">
        <v>800000</v>
      </c>
      <c r="F91" s="207">
        <v>800000</v>
      </c>
    </row>
    <row r="92" spans="1:18" ht="15" x14ac:dyDescent="0.25">
      <c r="A92" s="35" t="s">
        <v>74</v>
      </c>
      <c r="B92" s="46" t="s">
        <v>2</v>
      </c>
      <c r="C92" s="204"/>
      <c r="D92" s="205" t="s">
        <v>139</v>
      </c>
      <c r="E92" s="208">
        <v>24000000</v>
      </c>
      <c r="F92" s="207">
        <v>17000000</v>
      </c>
      <c r="G92" s="22"/>
      <c r="H92" s="22"/>
      <c r="I92" s="22"/>
      <c r="J92" s="22"/>
      <c r="K92" s="23"/>
      <c r="L92" s="209"/>
      <c r="M92" s="23"/>
      <c r="N92" s="23"/>
      <c r="O92" s="23"/>
      <c r="P92" s="23"/>
      <c r="Q92" s="23"/>
      <c r="R92" s="23"/>
    </row>
    <row r="93" spans="1:18" ht="15.75" thickBot="1" x14ac:dyDescent="0.3">
      <c r="A93" s="35" t="s">
        <v>74</v>
      </c>
      <c r="B93" s="46" t="s">
        <v>3</v>
      </c>
      <c r="C93" s="204"/>
      <c r="D93" s="197" t="s">
        <v>140</v>
      </c>
      <c r="E93" s="210">
        <v>0</v>
      </c>
      <c r="F93" s="199"/>
      <c r="G93" s="22"/>
      <c r="H93" s="22"/>
      <c r="I93" s="22"/>
      <c r="J93" s="22"/>
      <c r="K93" s="23"/>
      <c r="L93" s="209"/>
      <c r="M93" s="23"/>
      <c r="N93" s="23"/>
      <c r="O93" s="23"/>
      <c r="P93" s="23"/>
      <c r="Q93" s="23"/>
      <c r="R93" s="23"/>
    </row>
    <row r="94" spans="1:18" ht="15.75" thickBot="1" x14ac:dyDescent="0.3">
      <c r="A94" s="87"/>
      <c r="B94" s="193"/>
      <c r="C94" s="131"/>
      <c r="D94" s="200" t="s">
        <v>141</v>
      </c>
      <c r="E94" s="130">
        <f>SUM(E90:E93)</f>
        <v>29800000</v>
      </c>
      <c r="F94" s="201">
        <f>SUM(F90:F93)</f>
        <v>23000000</v>
      </c>
      <c r="G94" s="22"/>
      <c r="H94" s="22"/>
      <c r="I94" s="22"/>
      <c r="J94" s="22"/>
      <c r="K94" s="23"/>
      <c r="L94" s="209"/>
      <c r="M94" s="23"/>
      <c r="N94" s="23"/>
      <c r="O94" s="23"/>
      <c r="P94" s="23"/>
      <c r="Q94" s="23"/>
      <c r="R94" s="23"/>
    </row>
    <row r="95" spans="1:18" s="63" customFormat="1" ht="15.75" thickBot="1" x14ac:dyDescent="0.3">
      <c r="A95" s="211"/>
      <c r="B95" s="31" t="s">
        <v>142</v>
      </c>
      <c r="C95" s="60"/>
      <c r="D95" s="60"/>
      <c r="E95" s="212"/>
      <c r="F95" s="212"/>
      <c r="H95" s="81"/>
    </row>
    <row r="96" spans="1:18" x14ac:dyDescent="0.2">
      <c r="A96" s="35" t="s">
        <v>74</v>
      </c>
      <c r="B96" s="46" t="s">
        <v>0</v>
      </c>
      <c r="C96" s="204"/>
      <c r="D96" s="205" t="s">
        <v>143</v>
      </c>
      <c r="E96" s="62">
        <v>0</v>
      </c>
      <c r="F96" s="213"/>
    </row>
    <row r="97" spans="1:8" x14ac:dyDescent="0.2">
      <c r="A97" s="35" t="s">
        <v>74</v>
      </c>
      <c r="B97" s="46" t="s">
        <v>1</v>
      </c>
      <c r="C97" s="204"/>
      <c r="D97" s="91" t="s">
        <v>144</v>
      </c>
      <c r="E97" s="65">
        <v>0</v>
      </c>
      <c r="F97" s="214"/>
    </row>
    <row r="98" spans="1:8" x14ac:dyDescent="0.2">
      <c r="A98" s="35" t="s">
        <v>74</v>
      </c>
      <c r="B98" s="46" t="s">
        <v>2</v>
      </c>
      <c r="C98" s="204"/>
      <c r="D98" s="91" t="s">
        <v>145</v>
      </c>
      <c r="E98" s="65">
        <v>0</v>
      </c>
      <c r="F98" s="214"/>
    </row>
    <row r="99" spans="1:8" x14ac:dyDescent="0.2">
      <c r="A99" s="35" t="s">
        <v>74</v>
      </c>
      <c r="B99" s="46" t="s">
        <v>3</v>
      </c>
      <c r="C99" s="204"/>
      <c r="D99" s="91" t="s">
        <v>146</v>
      </c>
      <c r="E99" s="65">
        <v>0</v>
      </c>
      <c r="F99" s="214"/>
    </row>
    <row r="100" spans="1:8" x14ac:dyDescent="0.2">
      <c r="A100" s="35" t="s">
        <v>74</v>
      </c>
      <c r="B100" s="46" t="s">
        <v>4</v>
      </c>
      <c r="C100" s="204"/>
      <c r="D100" s="91" t="s">
        <v>147</v>
      </c>
      <c r="E100" s="65">
        <v>0</v>
      </c>
      <c r="F100" s="214"/>
    </row>
    <row r="101" spans="1:8" x14ac:dyDescent="0.2">
      <c r="A101" s="35" t="s">
        <v>74</v>
      </c>
      <c r="B101" s="46" t="s">
        <v>5</v>
      </c>
      <c r="C101" s="204"/>
      <c r="D101" s="91" t="s">
        <v>148</v>
      </c>
      <c r="E101" s="206">
        <v>100000</v>
      </c>
      <c r="F101" s="207">
        <v>0</v>
      </c>
    </row>
    <row r="102" spans="1:8" ht="18" customHeight="1" x14ac:dyDescent="0.2">
      <c r="A102" s="35" t="s">
        <v>74</v>
      </c>
      <c r="B102" s="46" t="s">
        <v>6</v>
      </c>
      <c r="C102" s="215"/>
      <c r="D102" s="123" t="s">
        <v>149</v>
      </c>
      <c r="E102" s="206">
        <v>350000</v>
      </c>
      <c r="F102" s="207">
        <v>200000</v>
      </c>
    </row>
    <row r="103" spans="1:8" ht="18" customHeight="1" x14ac:dyDescent="0.2">
      <c r="A103" s="35" t="s">
        <v>74</v>
      </c>
      <c r="B103" s="46" t="s">
        <v>7</v>
      </c>
      <c r="C103" s="204"/>
      <c r="D103" s="197" t="s">
        <v>150</v>
      </c>
      <c r="E103" s="198">
        <v>0</v>
      </c>
      <c r="F103" s="199">
        <v>150000</v>
      </c>
    </row>
    <row r="104" spans="1:8" ht="18" customHeight="1" thickBot="1" x14ac:dyDescent="0.3">
      <c r="A104" s="35" t="s">
        <v>74</v>
      </c>
      <c r="B104" s="46" t="s">
        <v>8</v>
      </c>
      <c r="C104" s="196"/>
      <c r="D104" s="216" t="s">
        <v>151</v>
      </c>
      <c r="E104" s="210">
        <v>0</v>
      </c>
      <c r="F104" s="199">
        <v>300000</v>
      </c>
    </row>
    <row r="105" spans="1:8" ht="18" customHeight="1" thickBot="1" x14ac:dyDescent="0.3">
      <c r="A105" s="87"/>
      <c r="B105" s="203"/>
      <c r="C105" s="131"/>
      <c r="D105" s="200" t="s">
        <v>152</v>
      </c>
      <c r="E105" s="130">
        <f>SUM(E96:E104)</f>
        <v>450000</v>
      </c>
      <c r="F105" s="201">
        <f>SUM(F96:F104)</f>
        <v>650000</v>
      </c>
    </row>
    <row r="106" spans="1:8" s="203" customFormat="1" ht="9" customHeight="1" thickBot="1" x14ac:dyDescent="0.3">
      <c r="A106" s="51"/>
      <c r="C106" s="131"/>
      <c r="E106" s="34"/>
      <c r="F106" s="34"/>
      <c r="H106" s="34"/>
    </row>
    <row r="107" spans="1:8" ht="15.75" thickBot="1" x14ac:dyDescent="0.3">
      <c r="A107" s="217"/>
      <c r="B107" s="186" t="s">
        <v>153</v>
      </c>
      <c r="C107" s="187"/>
      <c r="D107" s="188"/>
      <c r="E107" s="130">
        <f>+E88+E94+E105</f>
        <v>60950000</v>
      </c>
      <c r="F107" s="201">
        <f>+F88+F94+F105</f>
        <v>54850000</v>
      </c>
    </row>
    <row r="108" spans="1:8" s="203" customFormat="1" ht="15" x14ac:dyDescent="0.25">
      <c r="A108" s="218"/>
      <c r="B108" s="31"/>
      <c r="C108" s="131"/>
      <c r="D108" s="131"/>
      <c r="E108" s="132"/>
      <c r="F108" s="132"/>
      <c r="H108" s="34"/>
    </row>
    <row r="109" spans="1:8" s="203" customFormat="1" ht="15.75" x14ac:dyDescent="0.25">
      <c r="A109" s="135"/>
      <c r="B109" s="25" t="s">
        <v>154</v>
      </c>
      <c r="C109" s="219"/>
      <c r="D109" s="219"/>
      <c r="E109" s="220"/>
      <c r="F109" s="221"/>
      <c r="H109" s="34"/>
    </row>
    <row r="110" spans="1:8" s="203" customFormat="1" ht="9" customHeight="1" thickBot="1" x14ac:dyDescent="0.3">
      <c r="A110" s="222"/>
      <c r="B110" s="31"/>
      <c r="C110" s="14"/>
      <c r="D110" s="14"/>
      <c r="E110" s="223"/>
      <c r="F110" s="202"/>
      <c r="H110" s="34"/>
    </row>
    <row r="111" spans="1:8" ht="15" x14ac:dyDescent="0.25">
      <c r="A111" s="35" t="s">
        <v>74</v>
      </c>
      <c r="B111" s="224" t="s">
        <v>0</v>
      </c>
      <c r="C111" s="47"/>
      <c r="D111" s="225" t="s">
        <v>20</v>
      </c>
      <c r="E111" s="226"/>
      <c r="F111" s="227"/>
    </row>
    <row r="112" spans="1:8" x14ac:dyDescent="0.2">
      <c r="A112" s="35" t="s">
        <v>74</v>
      </c>
      <c r="B112" s="47" t="s">
        <v>0</v>
      </c>
      <c r="C112" s="228" t="s">
        <v>21</v>
      </c>
      <c r="D112" s="229" t="s">
        <v>22</v>
      </c>
      <c r="E112" s="230">
        <v>0</v>
      </c>
      <c r="F112" s="231"/>
    </row>
    <row r="113" spans="1:8" s="3" customFormat="1" x14ac:dyDescent="0.2">
      <c r="A113" s="35" t="s">
        <v>74</v>
      </c>
      <c r="B113" s="47" t="s">
        <v>1</v>
      </c>
      <c r="C113" s="228" t="s">
        <v>23</v>
      </c>
      <c r="D113" s="232" t="s">
        <v>155</v>
      </c>
      <c r="E113" s="233">
        <v>1773831</v>
      </c>
      <c r="F113" s="234">
        <v>1676000</v>
      </c>
      <c r="H113" s="4"/>
    </row>
    <row r="114" spans="1:8" x14ac:dyDescent="0.2">
      <c r="A114" s="35" t="s">
        <v>74</v>
      </c>
      <c r="B114" s="47" t="s">
        <v>2</v>
      </c>
      <c r="C114" s="228" t="s">
        <v>24</v>
      </c>
      <c r="D114" s="235" t="s">
        <v>25</v>
      </c>
      <c r="E114" s="233">
        <v>0</v>
      </c>
      <c r="F114" s="234"/>
    </row>
    <row r="115" spans="1:8" x14ac:dyDescent="0.2">
      <c r="A115" s="35" t="s">
        <v>74</v>
      </c>
      <c r="B115" s="47" t="s">
        <v>3</v>
      </c>
      <c r="C115" s="228" t="s">
        <v>26</v>
      </c>
      <c r="D115" s="236" t="s">
        <v>156</v>
      </c>
      <c r="E115" s="233">
        <v>0</v>
      </c>
      <c r="F115" s="234"/>
    </row>
    <row r="116" spans="1:8" x14ac:dyDescent="0.2">
      <c r="A116" s="35" t="s">
        <v>74</v>
      </c>
      <c r="B116" s="47" t="s">
        <v>4</v>
      </c>
      <c r="C116" s="228" t="s">
        <v>27</v>
      </c>
      <c r="D116" s="236" t="s">
        <v>28</v>
      </c>
      <c r="E116" s="233">
        <v>0</v>
      </c>
      <c r="F116" s="234"/>
    </row>
    <row r="117" spans="1:8" x14ac:dyDescent="0.2">
      <c r="A117" s="35" t="s">
        <v>74</v>
      </c>
      <c r="B117" s="47" t="s">
        <v>5</v>
      </c>
      <c r="C117" s="228" t="s">
        <v>29</v>
      </c>
      <c r="D117" s="236" t="s">
        <v>30</v>
      </c>
      <c r="E117" s="237">
        <v>0</v>
      </c>
      <c r="F117" s="234"/>
    </row>
    <row r="118" spans="1:8" x14ac:dyDescent="0.2">
      <c r="A118" s="35" t="s">
        <v>74</v>
      </c>
      <c r="B118" s="47" t="s">
        <v>6</v>
      </c>
      <c r="C118" s="238" t="s">
        <v>31</v>
      </c>
      <c r="D118" s="232" t="s">
        <v>32</v>
      </c>
      <c r="E118" s="233">
        <v>3660564</v>
      </c>
      <c r="F118" s="239">
        <v>3660564</v>
      </c>
    </row>
    <row r="119" spans="1:8" s="3" customFormat="1" x14ac:dyDescent="0.2">
      <c r="A119" s="35" t="s">
        <v>74</v>
      </c>
      <c r="B119" s="47" t="s">
        <v>7</v>
      </c>
      <c r="C119" s="238" t="s">
        <v>33</v>
      </c>
      <c r="D119" s="232" t="s">
        <v>157</v>
      </c>
      <c r="E119" s="233">
        <v>3913094</v>
      </c>
      <c r="F119" s="234">
        <v>3913094</v>
      </c>
      <c r="H119" s="4"/>
    </row>
    <row r="120" spans="1:8" s="3" customFormat="1" x14ac:dyDescent="0.2">
      <c r="A120" s="35" t="s">
        <v>74</v>
      </c>
      <c r="B120" s="47" t="s">
        <v>8</v>
      </c>
      <c r="C120" s="228" t="s">
        <v>34</v>
      </c>
      <c r="D120" s="236" t="s">
        <v>35</v>
      </c>
      <c r="E120" s="233">
        <v>0</v>
      </c>
      <c r="F120" s="234"/>
      <c r="H120" s="4"/>
    </row>
    <row r="121" spans="1:8" x14ac:dyDescent="0.2">
      <c r="A121" s="35" t="s">
        <v>74</v>
      </c>
      <c r="B121" s="47" t="s">
        <v>9</v>
      </c>
      <c r="C121" s="238" t="s">
        <v>36</v>
      </c>
      <c r="D121" s="240" t="s">
        <v>37</v>
      </c>
      <c r="E121" s="233">
        <v>1500000</v>
      </c>
      <c r="F121" s="234">
        <v>3500000</v>
      </c>
    </row>
    <row r="122" spans="1:8" x14ac:dyDescent="0.2">
      <c r="A122" s="35" t="s">
        <v>74</v>
      </c>
      <c r="B122" s="47" t="s">
        <v>11</v>
      </c>
      <c r="C122" s="228" t="s">
        <v>38</v>
      </c>
      <c r="D122" s="229" t="s">
        <v>39</v>
      </c>
      <c r="E122" s="233">
        <v>0</v>
      </c>
      <c r="F122" s="241"/>
    </row>
    <row r="123" spans="1:8" x14ac:dyDescent="0.2">
      <c r="A123" s="35" t="s">
        <v>74</v>
      </c>
      <c r="B123" s="47" t="s">
        <v>12</v>
      </c>
      <c r="C123" s="228" t="s">
        <v>40</v>
      </c>
      <c r="D123" s="242" t="s">
        <v>158</v>
      </c>
      <c r="E123" s="230">
        <v>0</v>
      </c>
      <c r="F123" s="234"/>
    </row>
    <row r="124" spans="1:8" x14ac:dyDescent="0.2">
      <c r="A124" s="35" t="s">
        <v>74</v>
      </c>
      <c r="B124" s="47" t="s">
        <v>13</v>
      </c>
      <c r="C124" s="228" t="s">
        <v>41</v>
      </c>
      <c r="D124" s="242" t="s">
        <v>42</v>
      </c>
      <c r="E124" s="230">
        <v>3384813</v>
      </c>
      <c r="F124" s="234">
        <v>3627503</v>
      </c>
    </row>
    <row r="125" spans="1:8" s="3" customFormat="1" x14ac:dyDescent="0.2">
      <c r="A125" s="35" t="s">
        <v>74</v>
      </c>
      <c r="B125" s="47" t="s">
        <v>14</v>
      </c>
      <c r="C125" s="228" t="s">
        <v>43</v>
      </c>
      <c r="D125" s="243" t="s">
        <v>44</v>
      </c>
      <c r="E125" s="230">
        <v>0</v>
      </c>
      <c r="F125" s="234"/>
      <c r="H125" s="4"/>
    </row>
    <row r="126" spans="1:8" s="3" customFormat="1" x14ac:dyDescent="0.2">
      <c r="A126" s="35" t="s">
        <v>74</v>
      </c>
      <c r="B126" s="47" t="s">
        <v>15</v>
      </c>
      <c r="C126" s="228" t="s">
        <v>45</v>
      </c>
      <c r="D126" s="244" t="s">
        <v>46</v>
      </c>
      <c r="E126" s="230">
        <v>1441732</v>
      </c>
      <c r="F126" s="234">
        <v>1064380</v>
      </c>
      <c r="H126" s="4"/>
    </row>
    <row r="127" spans="1:8" s="3" customFormat="1" x14ac:dyDescent="0.2">
      <c r="A127" s="35" t="s">
        <v>74</v>
      </c>
      <c r="B127" s="47" t="s">
        <v>16</v>
      </c>
      <c r="C127" s="228" t="s">
        <v>47</v>
      </c>
      <c r="D127" s="242" t="s">
        <v>48</v>
      </c>
      <c r="E127" s="230">
        <v>3357000</v>
      </c>
      <c r="F127" s="239">
        <v>3614400</v>
      </c>
      <c r="H127" s="4"/>
    </row>
    <row r="128" spans="1:8" s="3" customFormat="1" x14ac:dyDescent="0.2">
      <c r="A128" s="35" t="s">
        <v>74</v>
      </c>
      <c r="B128" s="47" t="s">
        <v>17</v>
      </c>
      <c r="C128" s="228" t="s">
        <v>49</v>
      </c>
      <c r="D128" s="236" t="s">
        <v>50</v>
      </c>
      <c r="E128" s="233">
        <v>0</v>
      </c>
      <c r="F128" s="231"/>
      <c r="H128" s="4"/>
    </row>
    <row r="129" spans="1:10" s="3" customFormat="1" x14ac:dyDescent="0.2">
      <c r="A129" s="35" t="s">
        <v>74</v>
      </c>
      <c r="B129" s="47" t="s">
        <v>18</v>
      </c>
      <c r="C129" s="228" t="s">
        <v>159</v>
      </c>
      <c r="D129" s="236" t="s">
        <v>160</v>
      </c>
      <c r="E129" s="230">
        <v>0</v>
      </c>
      <c r="F129" s="231"/>
      <c r="H129" s="4"/>
    </row>
    <row r="130" spans="1:10" s="3" customFormat="1" ht="15" thickBot="1" x14ac:dyDescent="0.25">
      <c r="A130" s="35" t="s">
        <v>74</v>
      </c>
      <c r="B130" s="47" t="s">
        <v>19</v>
      </c>
      <c r="C130" s="228" t="s">
        <v>51</v>
      </c>
      <c r="D130" s="236" t="s">
        <v>52</v>
      </c>
      <c r="E130" s="230"/>
      <c r="F130" s="231"/>
      <c r="H130" s="4"/>
    </row>
    <row r="131" spans="1:10" ht="15.75" thickBot="1" x14ac:dyDescent="0.3">
      <c r="A131" s="245"/>
      <c r="B131" s="246"/>
      <c r="C131" s="247"/>
      <c r="D131" s="248" t="s">
        <v>53</v>
      </c>
      <c r="E131" s="55">
        <f>SUM(E111:E130)</f>
        <v>19031034</v>
      </c>
      <c r="F131" s="55">
        <f>SUM(F111:F130)</f>
        <v>21055941</v>
      </c>
    </row>
    <row r="132" spans="1:10" ht="15" thickBot="1" x14ac:dyDescent="0.25">
      <c r="A132" s="249"/>
      <c r="B132" s="33"/>
      <c r="C132" s="33"/>
      <c r="D132" s="33"/>
      <c r="E132" s="72"/>
      <c r="F132" s="250"/>
    </row>
    <row r="133" spans="1:10" ht="15" x14ac:dyDescent="0.25">
      <c r="A133" s="251"/>
      <c r="B133" s="139" t="s">
        <v>1</v>
      </c>
      <c r="C133" s="252"/>
      <c r="D133" s="253" t="s">
        <v>161</v>
      </c>
      <c r="E133" s="106"/>
      <c r="F133" s="254"/>
    </row>
    <row r="134" spans="1:10" x14ac:dyDescent="0.2">
      <c r="A134" s="255" t="s">
        <v>54</v>
      </c>
      <c r="B134" s="256" t="s">
        <v>0</v>
      </c>
      <c r="C134" s="257" t="s">
        <v>162</v>
      </c>
      <c r="D134" s="258" t="s">
        <v>163</v>
      </c>
      <c r="E134" s="259">
        <v>758546</v>
      </c>
      <c r="F134" s="115">
        <v>1001535</v>
      </c>
    </row>
    <row r="135" spans="1:10" ht="15" x14ac:dyDescent="0.25">
      <c r="A135" s="255" t="s">
        <v>54</v>
      </c>
      <c r="B135" s="256" t="s">
        <v>1</v>
      </c>
      <c r="C135" s="257" t="s">
        <v>55</v>
      </c>
      <c r="D135" s="260" t="s">
        <v>56</v>
      </c>
      <c r="E135" s="261">
        <v>0</v>
      </c>
      <c r="F135" s="262"/>
    </row>
    <row r="136" spans="1:10" ht="15.75" thickBot="1" x14ac:dyDescent="0.3">
      <c r="A136" s="255" t="s">
        <v>54</v>
      </c>
      <c r="B136" s="256" t="s">
        <v>2</v>
      </c>
      <c r="C136" s="257" t="s">
        <v>57</v>
      </c>
      <c r="D136" s="263" t="s">
        <v>58</v>
      </c>
      <c r="E136" s="251">
        <v>0</v>
      </c>
      <c r="F136" s="264"/>
    </row>
    <row r="137" spans="1:10" ht="15.75" thickBot="1" x14ac:dyDescent="0.3">
      <c r="A137" s="265"/>
      <c r="B137" s="266"/>
      <c r="C137" s="252"/>
      <c r="D137" s="188" t="s">
        <v>59</v>
      </c>
      <c r="E137" s="129">
        <f>SUM(E134:E136)</f>
        <v>758546</v>
      </c>
      <c r="F137" s="129">
        <f>SUM(F134:F136)</f>
        <v>1001535</v>
      </c>
    </row>
    <row r="138" spans="1:10" s="3" customFormat="1" ht="15" thickBot="1" x14ac:dyDescent="0.25">
      <c r="A138" s="87"/>
      <c r="B138" s="203"/>
      <c r="C138" s="203"/>
      <c r="D138" s="203"/>
      <c r="E138" s="203"/>
      <c r="F138" s="34"/>
      <c r="H138" s="4"/>
    </row>
    <row r="139" spans="1:10" ht="15.75" thickBot="1" x14ac:dyDescent="0.3">
      <c r="A139" s="265"/>
      <c r="B139" s="186" t="s">
        <v>164</v>
      </c>
      <c r="C139" s="187"/>
      <c r="D139" s="267"/>
      <c r="E139" s="130">
        <f>E131+E137</f>
        <v>19789580</v>
      </c>
      <c r="F139" s="129">
        <f>F131+F137</f>
        <v>22057476</v>
      </c>
    </row>
    <row r="140" spans="1:10" ht="15" x14ac:dyDescent="0.25">
      <c r="A140" s="265"/>
      <c r="B140" s="31"/>
      <c r="C140" s="131"/>
      <c r="D140" s="131"/>
      <c r="E140" s="132"/>
      <c r="F140" s="131"/>
    </row>
    <row r="141" spans="1:10" ht="18" customHeight="1" x14ac:dyDescent="0.25">
      <c r="A141" s="268"/>
      <c r="B141" s="269" t="s">
        <v>165</v>
      </c>
      <c r="C141" s="219"/>
      <c r="D141" s="219"/>
      <c r="E141" s="270"/>
      <c r="F141" s="271"/>
    </row>
    <row r="142" spans="1:10" ht="9" customHeight="1" thickBot="1" x14ac:dyDescent="0.3">
      <c r="A142" s="268"/>
      <c r="B142" s="135"/>
      <c r="C142" s="272"/>
      <c r="D142" s="272"/>
      <c r="E142" s="137"/>
      <c r="F142" s="136"/>
      <c r="G142" s="34"/>
      <c r="H142" s="273"/>
      <c r="J142" s="11"/>
    </row>
    <row r="143" spans="1:10" ht="15" x14ac:dyDescent="0.25">
      <c r="A143" s="35" t="s">
        <v>74</v>
      </c>
      <c r="B143" s="274" t="s">
        <v>0</v>
      </c>
      <c r="C143" s="275"/>
      <c r="D143" s="91" t="s">
        <v>166</v>
      </c>
      <c r="E143" s="62"/>
      <c r="F143" s="93"/>
      <c r="G143" s="131"/>
      <c r="H143" s="276"/>
      <c r="J143" s="11"/>
    </row>
    <row r="144" spans="1:10" ht="15" x14ac:dyDescent="0.25">
      <c r="A144" s="122" t="s">
        <v>74</v>
      </c>
      <c r="B144" s="274" t="s">
        <v>1</v>
      </c>
      <c r="C144" s="275"/>
      <c r="D144" s="91" t="s">
        <v>167</v>
      </c>
      <c r="E144" s="277">
        <v>124800</v>
      </c>
      <c r="F144" s="207">
        <v>0</v>
      </c>
      <c r="G144" s="131"/>
      <c r="H144" s="276"/>
      <c r="J144" s="11"/>
    </row>
    <row r="145" spans="1:8" x14ac:dyDescent="0.2">
      <c r="A145" s="122" t="s">
        <v>74</v>
      </c>
      <c r="B145" s="274" t="s">
        <v>2</v>
      </c>
      <c r="C145" s="275"/>
      <c r="D145" s="91" t="s">
        <v>168</v>
      </c>
      <c r="E145" s="277"/>
      <c r="F145" s="207"/>
    </row>
    <row r="146" spans="1:8" x14ac:dyDescent="0.2">
      <c r="A146" s="122" t="s">
        <v>74</v>
      </c>
      <c r="B146" s="274" t="s">
        <v>3</v>
      </c>
      <c r="C146" s="275"/>
      <c r="D146" s="91" t="s">
        <v>169</v>
      </c>
      <c r="E146" s="277"/>
      <c r="F146" s="207"/>
    </row>
    <row r="147" spans="1:8" ht="15" thickBot="1" x14ac:dyDescent="0.25">
      <c r="A147" s="122" t="s">
        <v>74</v>
      </c>
      <c r="B147" s="274" t="s">
        <v>4</v>
      </c>
      <c r="C147" s="275"/>
      <c r="D147" s="205" t="s">
        <v>170</v>
      </c>
      <c r="E147" s="278"/>
      <c r="F147" s="279"/>
    </row>
    <row r="148" spans="1:8" ht="15.75" thickBot="1" x14ac:dyDescent="0.3">
      <c r="A148" s="87"/>
      <c r="B148" s="51"/>
      <c r="C148" s="131"/>
      <c r="D148" s="193"/>
      <c r="E148" s="131"/>
      <c r="F148" s="131"/>
    </row>
    <row r="149" spans="1:8" ht="15.75" thickBot="1" x14ac:dyDescent="0.3">
      <c r="A149" s="87"/>
      <c r="B149" s="186" t="s">
        <v>171</v>
      </c>
      <c r="C149" s="187"/>
      <c r="D149" s="267"/>
      <c r="E149" s="130">
        <f>SUM(E143:E147)</f>
        <v>124800</v>
      </c>
      <c r="F149" s="129">
        <f>SUM(F143:F147)</f>
        <v>0</v>
      </c>
    </row>
    <row r="150" spans="1:8" ht="15" x14ac:dyDescent="0.25">
      <c r="A150" s="87"/>
      <c r="B150" s="31"/>
      <c r="C150" s="131"/>
      <c r="D150" s="131"/>
      <c r="E150" s="132"/>
      <c r="F150" s="132"/>
    </row>
    <row r="151" spans="1:8" ht="15.75" x14ac:dyDescent="0.25">
      <c r="A151" s="189"/>
      <c r="B151" s="25" t="s">
        <v>172</v>
      </c>
      <c r="C151" s="190"/>
      <c r="D151" s="25"/>
      <c r="E151" s="192"/>
      <c r="F151" s="192"/>
    </row>
    <row r="152" spans="1:8" ht="9" customHeight="1" thickBot="1" x14ac:dyDescent="0.3">
      <c r="A152" s="127"/>
      <c r="B152" s="31"/>
      <c r="C152" s="126"/>
      <c r="D152" s="31"/>
      <c r="E152" s="89"/>
      <c r="F152" s="89"/>
    </row>
    <row r="153" spans="1:8" ht="15" x14ac:dyDescent="0.25">
      <c r="A153" s="35"/>
      <c r="B153" s="280" t="s">
        <v>173</v>
      </c>
      <c r="C153" s="281"/>
      <c r="D153" s="282"/>
      <c r="E153" s="62"/>
      <c r="F153" s="213"/>
    </row>
    <row r="154" spans="1:8" ht="15.75" thickBot="1" x14ac:dyDescent="0.3">
      <c r="A154" s="35" t="s">
        <v>74</v>
      </c>
      <c r="B154" s="46" t="s">
        <v>0</v>
      </c>
      <c r="C154" s="283"/>
      <c r="D154" s="284" t="s">
        <v>174</v>
      </c>
      <c r="E154" s="198">
        <v>0</v>
      </c>
      <c r="F154" s="285"/>
    </row>
    <row r="155" spans="1:8" ht="15.75" thickBot="1" x14ac:dyDescent="0.3">
      <c r="A155" s="35"/>
      <c r="B155" s="286"/>
      <c r="C155" s="287"/>
      <c r="D155" s="288" t="s">
        <v>175</v>
      </c>
      <c r="E155" s="98">
        <f>SUM(E154)</f>
        <v>0</v>
      </c>
      <c r="F155" s="173"/>
    </row>
    <row r="156" spans="1:8" s="203" customFormat="1" ht="15.75" thickBot="1" x14ac:dyDescent="0.3">
      <c r="A156" s="51"/>
      <c r="B156" s="193" t="s">
        <v>176</v>
      </c>
      <c r="C156" s="289"/>
      <c r="E156" s="34"/>
      <c r="F156" s="202"/>
      <c r="H156" s="34"/>
    </row>
    <row r="157" spans="1:8" x14ac:dyDescent="0.2">
      <c r="A157" s="35" t="s">
        <v>74</v>
      </c>
      <c r="B157" s="46" t="s">
        <v>0</v>
      </c>
      <c r="C157" s="290">
        <v>86010</v>
      </c>
      <c r="D157" s="291" t="s">
        <v>177</v>
      </c>
      <c r="E157" s="292">
        <v>0</v>
      </c>
      <c r="F157" s="213"/>
    </row>
    <row r="158" spans="1:8" ht="15.75" thickBot="1" x14ac:dyDescent="0.3">
      <c r="A158" s="35" t="s">
        <v>74</v>
      </c>
      <c r="B158" s="46" t="s">
        <v>1</v>
      </c>
      <c r="C158" s="287"/>
      <c r="D158" s="197"/>
      <c r="E158" s="293"/>
      <c r="F158" s="294"/>
    </row>
    <row r="159" spans="1:8" ht="15.75" thickBot="1" x14ac:dyDescent="0.3">
      <c r="A159" s="35"/>
      <c r="B159" s="193"/>
      <c r="C159" s="287"/>
      <c r="D159" s="200" t="s">
        <v>178</v>
      </c>
      <c r="E159" s="188">
        <f>SUM(E154:E158)</f>
        <v>0</v>
      </c>
      <c r="F159" s="201">
        <f>SUM(F154:F158)</f>
        <v>0</v>
      </c>
    </row>
    <row r="160" spans="1:8" ht="15" x14ac:dyDescent="0.25">
      <c r="A160" s="127"/>
      <c r="B160" s="31"/>
      <c r="C160" s="131"/>
      <c r="D160" s="131"/>
      <c r="E160" s="132"/>
      <c r="F160" s="132"/>
    </row>
    <row r="161" spans="1:10" ht="17.25" customHeight="1" x14ac:dyDescent="0.25">
      <c r="A161" s="189"/>
      <c r="B161" s="25" t="s">
        <v>179</v>
      </c>
      <c r="C161" s="190"/>
      <c r="D161" s="25"/>
      <c r="E161" s="192"/>
      <c r="F161" s="192"/>
    </row>
    <row r="162" spans="1:10" ht="6.75" customHeight="1" thickBot="1" x14ac:dyDescent="0.3">
      <c r="A162" s="127"/>
      <c r="B162" s="31"/>
      <c r="C162" s="126"/>
      <c r="D162" s="31"/>
      <c r="E162" s="89"/>
      <c r="F162" s="89"/>
    </row>
    <row r="163" spans="1:10" ht="15" x14ac:dyDescent="0.25">
      <c r="A163" s="35"/>
      <c r="B163" s="280" t="s">
        <v>180</v>
      </c>
      <c r="C163" s="281"/>
      <c r="D163" s="295"/>
      <c r="E163" s="92"/>
      <c r="F163" s="213"/>
    </row>
    <row r="164" spans="1:10" x14ac:dyDescent="0.2">
      <c r="A164" s="122" t="s">
        <v>74</v>
      </c>
      <c r="B164" s="36" t="s">
        <v>0</v>
      </c>
      <c r="C164" s="296" t="s">
        <v>26</v>
      </c>
      <c r="D164" s="123" t="s">
        <v>181</v>
      </c>
      <c r="E164" s="159">
        <v>0</v>
      </c>
      <c r="F164" s="42">
        <v>0</v>
      </c>
    </row>
    <row r="165" spans="1:10" ht="15.75" thickBot="1" x14ac:dyDescent="0.3">
      <c r="A165" s="122" t="s">
        <v>74</v>
      </c>
      <c r="B165" s="46" t="s">
        <v>1</v>
      </c>
      <c r="C165" s="287"/>
      <c r="D165" s="48"/>
      <c r="E165" s="210">
        <v>0</v>
      </c>
      <c r="F165" s="297"/>
    </row>
    <row r="166" spans="1:10" ht="15.75" thickBot="1" x14ac:dyDescent="0.3">
      <c r="A166" s="35"/>
      <c r="B166" s="286"/>
      <c r="C166" s="287"/>
      <c r="D166" s="248" t="s">
        <v>182</v>
      </c>
      <c r="E166" s="130">
        <f>SUM(E164:E165)</f>
        <v>0</v>
      </c>
      <c r="F166" s="129">
        <f>SUM(F164:F165)</f>
        <v>0</v>
      </c>
    </row>
    <row r="167" spans="1:10" ht="15.75" thickBot="1" x14ac:dyDescent="0.3">
      <c r="A167" s="35"/>
      <c r="B167" s="280" t="s">
        <v>183</v>
      </c>
      <c r="C167" s="281"/>
      <c r="D167" s="298"/>
      <c r="E167" s="202"/>
      <c r="F167" s="202"/>
      <c r="G167" s="3"/>
      <c r="H167" s="4"/>
      <c r="I167" s="3"/>
      <c r="J167" s="3"/>
    </row>
    <row r="168" spans="1:10" x14ac:dyDescent="0.2">
      <c r="A168" s="35" t="s">
        <v>74</v>
      </c>
      <c r="B168" s="46" t="s">
        <v>0</v>
      </c>
      <c r="C168" s="299" t="s">
        <v>26</v>
      </c>
      <c r="D168" s="300" t="s">
        <v>184</v>
      </c>
      <c r="E168" s="176">
        <v>2458000</v>
      </c>
      <c r="F168" s="93">
        <v>2458000</v>
      </c>
      <c r="G168" s="3"/>
      <c r="H168" s="4"/>
      <c r="I168" s="3"/>
      <c r="J168" s="3"/>
    </row>
    <row r="169" spans="1:10" ht="15" thickBot="1" x14ac:dyDescent="0.25">
      <c r="A169" s="35" t="s">
        <v>74</v>
      </c>
      <c r="B169" s="46" t="s">
        <v>1</v>
      </c>
      <c r="C169" s="296" t="s">
        <v>26</v>
      </c>
      <c r="D169" s="301" t="s">
        <v>185</v>
      </c>
      <c r="E169" s="206">
        <v>3683000</v>
      </c>
      <c r="F169" s="302">
        <v>3683000</v>
      </c>
      <c r="G169" s="3"/>
      <c r="H169" s="4"/>
      <c r="I169" s="3"/>
      <c r="J169" s="3"/>
    </row>
    <row r="170" spans="1:10" ht="15.75" thickBot="1" x14ac:dyDescent="0.3">
      <c r="A170" s="35"/>
      <c r="B170" s="193"/>
      <c r="C170" s="287"/>
      <c r="D170" s="248" t="s">
        <v>186</v>
      </c>
      <c r="E170" s="129">
        <f>SUM(E168:E169)</f>
        <v>6141000</v>
      </c>
      <c r="F170" s="201">
        <f>SUM(F168:F169)</f>
        <v>6141000</v>
      </c>
      <c r="G170" s="3"/>
      <c r="H170" s="4"/>
      <c r="I170" s="3"/>
      <c r="J170" s="3"/>
    </row>
    <row r="171" spans="1:10" ht="15.75" thickBot="1" x14ac:dyDescent="0.3">
      <c r="A171" s="35"/>
      <c r="B171" s="193"/>
      <c r="C171" s="289"/>
      <c r="D171" s="193"/>
      <c r="E171" s="34"/>
      <c r="F171" s="202"/>
      <c r="G171" s="3"/>
      <c r="H171" s="4"/>
      <c r="I171" s="3"/>
      <c r="J171" s="3"/>
    </row>
    <row r="172" spans="1:10" ht="15.75" thickBot="1" x14ac:dyDescent="0.3">
      <c r="A172" s="87"/>
      <c r="B172" s="51"/>
      <c r="C172" s="66"/>
      <c r="D172" s="67" t="s">
        <v>187</v>
      </c>
      <c r="E172" s="68">
        <f>SUM(E166,E170)</f>
        <v>6141000</v>
      </c>
      <c r="F172" s="69">
        <f>SUM(F166,F170)</f>
        <v>6141000</v>
      </c>
      <c r="G172" s="3"/>
      <c r="H172" s="4"/>
      <c r="I172" s="3"/>
      <c r="J172" s="3"/>
    </row>
    <row r="173" spans="1:10" ht="15.75" thickBot="1" x14ac:dyDescent="0.3">
      <c r="A173" s="87"/>
      <c r="B173" s="51"/>
      <c r="C173" s="66"/>
      <c r="D173" s="88"/>
      <c r="E173" s="66"/>
      <c r="F173" s="66"/>
    </row>
    <row r="174" spans="1:10" ht="16.5" thickBot="1" x14ac:dyDescent="0.3">
      <c r="A174" s="303" t="s">
        <v>188</v>
      </c>
      <c r="B174" s="304"/>
      <c r="C174" s="304"/>
      <c r="D174" s="305"/>
      <c r="E174" s="306">
        <f>E50+E81+E107+E139+E149+E159+E172</f>
        <v>191690916</v>
      </c>
      <c r="F174" s="307">
        <f>F50+F81+F107+F139+F149+F159+F172</f>
        <v>710121339</v>
      </c>
    </row>
    <row r="175" spans="1:10" ht="15" x14ac:dyDescent="0.25">
      <c r="A175" s="308"/>
      <c r="B175" s="309"/>
      <c r="C175" s="310"/>
      <c r="D175" s="310"/>
      <c r="E175" s="132"/>
      <c r="F175" s="132"/>
    </row>
    <row r="176" spans="1:10" ht="15.75" x14ac:dyDescent="0.25">
      <c r="A176" s="311"/>
      <c r="B176" s="269" t="s">
        <v>189</v>
      </c>
      <c r="C176" s="312"/>
      <c r="D176" s="312"/>
      <c r="E176" s="133"/>
      <c r="F176" s="133"/>
    </row>
    <row r="177" spans="1:9" ht="15.75" x14ac:dyDescent="0.25">
      <c r="A177" s="311"/>
      <c r="B177" s="222" t="s">
        <v>190</v>
      </c>
      <c r="C177" s="88" t="s">
        <v>191</v>
      </c>
      <c r="D177" s="103"/>
      <c r="E177" s="132"/>
      <c r="F177" s="132"/>
    </row>
    <row r="178" spans="1:9" ht="16.5" thickBot="1" x14ac:dyDescent="0.3">
      <c r="A178" s="311"/>
      <c r="B178" s="222" t="s">
        <v>192</v>
      </c>
      <c r="C178" s="88"/>
      <c r="D178" s="103"/>
      <c r="E178" s="132"/>
      <c r="F178" s="132"/>
    </row>
    <row r="179" spans="1:9" ht="15" thickBot="1" x14ac:dyDescent="0.25">
      <c r="A179" s="122" t="s">
        <v>74</v>
      </c>
      <c r="B179" s="313" t="s">
        <v>0</v>
      </c>
      <c r="C179" s="314"/>
      <c r="D179" s="315" t="s">
        <v>193</v>
      </c>
      <c r="E179" s="316">
        <v>11972500</v>
      </c>
      <c r="F179" s="40">
        <v>5448976</v>
      </c>
    </row>
    <row r="180" spans="1:9" ht="15" thickBot="1" x14ac:dyDescent="0.25">
      <c r="A180" s="317" t="s">
        <v>194</v>
      </c>
      <c r="B180" s="313" t="s">
        <v>1</v>
      </c>
      <c r="C180" s="318"/>
      <c r="D180" s="319" t="s">
        <v>193</v>
      </c>
      <c r="E180" s="320">
        <v>0</v>
      </c>
      <c r="F180" s="121"/>
    </row>
    <row r="181" spans="1:9" ht="15.75" thickBot="1" x14ac:dyDescent="0.3">
      <c r="A181" s="321"/>
      <c r="B181" s="322"/>
      <c r="C181" s="323" t="s">
        <v>195</v>
      </c>
      <c r="D181" s="324"/>
      <c r="E181" s="79">
        <f>SUM(E179:E180)</f>
        <v>11972500</v>
      </c>
      <c r="F181" s="325">
        <f>SUM(F179:F180)</f>
        <v>5448976</v>
      </c>
    </row>
    <row r="182" spans="1:9" s="203" customFormat="1" ht="15.75" thickBot="1" x14ac:dyDescent="0.3">
      <c r="A182" s="14"/>
      <c r="B182" s="222" t="s">
        <v>196</v>
      </c>
      <c r="C182" s="326"/>
      <c r="D182" s="327"/>
      <c r="E182" s="328"/>
      <c r="F182" s="328"/>
      <c r="H182" s="34"/>
    </row>
    <row r="183" spans="1:9" x14ac:dyDescent="0.2">
      <c r="A183" s="122" t="s">
        <v>74</v>
      </c>
      <c r="B183" s="329" t="s">
        <v>0</v>
      </c>
      <c r="C183" s="314"/>
      <c r="D183" s="330" t="s">
        <v>197</v>
      </c>
      <c r="E183" s="331">
        <v>206225623</v>
      </c>
      <c r="F183" s="40">
        <v>207201357</v>
      </c>
      <c r="I183" s="11"/>
    </row>
    <row r="184" spans="1:9" ht="15" thickBot="1" x14ac:dyDescent="0.25">
      <c r="A184" s="317" t="s">
        <v>194</v>
      </c>
      <c r="B184" s="332" t="s">
        <v>1</v>
      </c>
      <c r="C184" s="318"/>
      <c r="D184" s="319" t="s">
        <v>197</v>
      </c>
      <c r="E184" s="333"/>
      <c r="F184" s="50"/>
    </row>
    <row r="185" spans="1:9" ht="15.75" thickBot="1" x14ac:dyDescent="0.3">
      <c r="A185" s="321"/>
      <c r="B185" s="334"/>
      <c r="C185" s="323" t="s">
        <v>198</v>
      </c>
      <c r="D185" s="324"/>
      <c r="E185" s="79">
        <f>SUM(E183:E184)</f>
        <v>206225623</v>
      </c>
      <c r="F185" s="325">
        <f>SUM(F183:F184)</f>
        <v>207201357</v>
      </c>
    </row>
    <row r="186" spans="1:9" s="203" customFormat="1" ht="15.75" thickBot="1" x14ac:dyDescent="0.3">
      <c r="A186" s="14"/>
      <c r="B186" s="222" t="s">
        <v>199</v>
      </c>
      <c r="C186" s="326"/>
      <c r="D186" s="327"/>
      <c r="E186" s="335"/>
      <c r="F186" s="335"/>
      <c r="H186" s="34"/>
    </row>
    <row r="187" spans="1:9" ht="15" thickBot="1" x14ac:dyDescent="0.25">
      <c r="A187" s="35" t="s">
        <v>74</v>
      </c>
      <c r="B187" s="329" t="s">
        <v>0</v>
      </c>
      <c r="C187" s="336"/>
      <c r="D187" s="315" t="s">
        <v>200</v>
      </c>
      <c r="E187" s="337">
        <v>3421265</v>
      </c>
      <c r="F187" s="338">
        <v>3817813</v>
      </c>
    </row>
    <row r="188" spans="1:9" ht="15.75" thickBot="1" x14ac:dyDescent="0.3">
      <c r="A188" s="321"/>
      <c r="B188" s="339"/>
      <c r="C188" s="323" t="s">
        <v>201</v>
      </c>
      <c r="D188" s="324"/>
      <c r="E188" s="79">
        <f>SUM(E187:E187)</f>
        <v>3421265</v>
      </c>
      <c r="F188" s="325">
        <f>SUM(F187:F187)</f>
        <v>3817813</v>
      </c>
    </row>
    <row r="189" spans="1:9" ht="15.75" thickBot="1" x14ac:dyDescent="0.3">
      <c r="A189" s="340"/>
      <c r="B189" s="341" t="s">
        <v>202</v>
      </c>
      <c r="C189" s="342"/>
      <c r="D189" s="343"/>
      <c r="E189" s="344">
        <f>SUM(E181+E185+E187)</f>
        <v>221619388</v>
      </c>
      <c r="F189" s="345">
        <f>SUM(F181,F185,F188)</f>
        <v>216468146</v>
      </c>
    </row>
    <row r="190" spans="1:9" ht="15" x14ac:dyDescent="0.25">
      <c r="A190" s="340"/>
      <c r="B190" s="327"/>
      <c r="C190" s="327"/>
      <c r="D190" s="346"/>
      <c r="E190" s="73"/>
      <c r="F190" s="347"/>
    </row>
    <row r="191" spans="1:9" ht="15.75" thickBot="1" x14ac:dyDescent="0.3">
      <c r="A191" s="35"/>
      <c r="B191" s="222" t="s">
        <v>203</v>
      </c>
      <c r="C191" s="88"/>
      <c r="D191" s="88"/>
      <c r="E191" s="132"/>
      <c r="F191" s="347"/>
    </row>
    <row r="192" spans="1:9" ht="15.75" thickBot="1" x14ac:dyDescent="0.3">
      <c r="A192" s="35" t="s">
        <v>74</v>
      </c>
      <c r="B192" s="274" t="s">
        <v>0</v>
      </c>
      <c r="C192" s="196"/>
      <c r="D192" s="348" t="s">
        <v>204</v>
      </c>
      <c r="E192" s="98">
        <v>0</v>
      </c>
      <c r="F192" s="349"/>
    </row>
    <row r="193" spans="1:13" ht="15.75" thickBot="1" x14ac:dyDescent="0.3">
      <c r="A193" s="35"/>
      <c r="B193" s="274"/>
      <c r="C193" s="266"/>
      <c r="D193" s="200" t="s">
        <v>205</v>
      </c>
      <c r="E193" s="130">
        <f>SUM(E192)</f>
        <v>0</v>
      </c>
      <c r="F193" s="350"/>
    </row>
    <row r="194" spans="1:13" ht="15" x14ac:dyDescent="0.25">
      <c r="A194" s="340"/>
      <c r="B194" s="327"/>
      <c r="C194" s="327"/>
      <c r="D194" s="346"/>
      <c r="E194" s="73"/>
      <c r="F194" s="347"/>
    </row>
    <row r="195" spans="1:13" ht="15.75" thickBot="1" x14ac:dyDescent="0.3">
      <c r="A195" s="35" t="s">
        <v>74</v>
      </c>
      <c r="B195" s="222" t="s">
        <v>206</v>
      </c>
      <c r="C195" s="88"/>
      <c r="D195" s="88"/>
      <c r="E195" s="132"/>
      <c r="F195" s="132"/>
    </row>
    <row r="196" spans="1:13" ht="15.75" thickBot="1" x14ac:dyDescent="0.3">
      <c r="A196" s="35"/>
      <c r="B196" s="274" t="s">
        <v>0</v>
      </c>
      <c r="C196" s="196"/>
      <c r="D196" s="348" t="s">
        <v>207</v>
      </c>
      <c r="E196" s="98">
        <v>0</v>
      </c>
      <c r="F196" s="173"/>
    </row>
    <row r="197" spans="1:13" ht="15.75" thickBot="1" x14ac:dyDescent="0.3">
      <c r="A197" s="35"/>
      <c r="B197" s="274"/>
      <c r="C197" s="196"/>
      <c r="D197" s="200" t="s">
        <v>208</v>
      </c>
      <c r="E197" s="98">
        <f>SUM(E196)</f>
        <v>0</v>
      </c>
      <c r="F197" s="99">
        <f>SUM(F196)</f>
        <v>0</v>
      </c>
    </row>
    <row r="198" spans="1:13" ht="15" x14ac:dyDescent="0.25">
      <c r="A198" s="35"/>
      <c r="B198" s="218"/>
      <c r="C198" s="131"/>
      <c r="D198" s="193"/>
      <c r="E198" s="34"/>
      <c r="F198" s="202"/>
    </row>
    <row r="199" spans="1:13" ht="15.75" thickBot="1" x14ac:dyDescent="0.3">
      <c r="A199" s="35" t="s">
        <v>74</v>
      </c>
      <c r="B199" s="222" t="s">
        <v>209</v>
      </c>
      <c r="C199" s="351"/>
      <c r="D199" s="351"/>
      <c r="E199" s="335"/>
      <c r="F199" s="335"/>
      <c r="M199" s="203"/>
    </row>
    <row r="200" spans="1:13" ht="15.75" thickBot="1" x14ac:dyDescent="0.3">
      <c r="A200" s="35"/>
      <c r="B200" s="352" t="s">
        <v>0</v>
      </c>
      <c r="C200" s="353"/>
      <c r="D200" s="354" t="s">
        <v>210</v>
      </c>
      <c r="E200" s="76">
        <v>200000000</v>
      </c>
      <c r="F200" s="77">
        <v>161000000</v>
      </c>
      <c r="M200" s="203"/>
    </row>
    <row r="201" spans="1:13" ht="15.75" thickBot="1" x14ac:dyDescent="0.3">
      <c r="A201" s="35"/>
      <c r="B201" s="352"/>
      <c r="C201" s="355"/>
      <c r="D201" s="82" t="s">
        <v>211</v>
      </c>
      <c r="E201" s="79">
        <f>SUM(E200)</f>
        <v>200000000</v>
      </c>
      <c r="F201" s="325">
        <f>SUM(F200)</f>
        <v>161000000</v>
      </c>
    </row>
    <row r="202" spans="1:13" ht="15.75" thickBot="1" x14ac:dyDescent="0.3">
      <c r="A202" s="35"/>
      <c r="B202" s="356"/>
      <c r="C202" s="328"/>
      <c r="D202" s="31"/>
      <c r="E202" s="81"/>
      <c r="F202" s="250"/>
    </row>
    <row r="203" spans="1:13" ht="15.75" thickBot="1" x14ac:dyDescent="0.3">
      <c r="A203" s="35"/>
      <c r="B203" s="357" t="s">
        <v>212</v>
      </c>
      <c r="C203" s="187"/>
      <c r="D203" s="358"/>
      <c r="E203" s="129">
        <f>+E189+E197+E201</f>
        <v>421619388</v>
      </c>
      <c r="F203" s="201">
        <f>+F189+F197+F201</f>
        <v>377468146</v>
      </c>
    </row>
    <row r="204" spans="1:13" ht="15" x14ac:dyDescent="0.25">
      <c r="A204" s="340"/>
      <c r="B204" s="327"/>
      <c r="C204" s="327"/>
      <c r="D204" s="346"/>
      <c r="E204" s="73"/>
      <c r="F204" s="347"/>
    </row>
    <row r="205" spans="1:13" ht="15.75" thickBot="1" x14ac:dyDescent="0.3">
      <c r="A205" s="35" t="s">
        <v>74</v>
      </c>
      <c r="B205" s="222" t="s">
        <v>213</v>
      </c>
      <c r="C205" s="88"/>
      <c r="D205" s="88"/>
      <c r="E205" s="131"/>
      <c r="F205" s="132"/>
    </row>
    <row r="206" spans="1:13" ht="15" x14ac:dyDescent="0.25">
      <c r="A206" s="35"/>
      <c r="B206" s="274" t="s">
        <v>0</v>
      </c>
      <c r="C206" s="196"/>
      <c r="D206" s="359" t="s">
        <v>214</v>
      </c>
      <c r="E206" s="62">
        <v>0</v>
      </c>
      <c r="F206" s="213"/>
    </row>
    <row r="207" spans="1:13" ht="15.75" thickBot="1" x14ac:dyDescent="0.3">
      <c r="A207" s="35"/>
      <c r="B207" s="274"/>
      <c r="C207" s="196"/>
      <c r="D207" s="170" t="s">
        <v>215</v>
      </c>
      <c r="E207" s="360">
        <f>SUM(E206)</f>
        <v>0</v>
      </c>
      <c r="F207" s="361">
        <f>SUM(F206)</f>
        <v>0</v>
      </c>
    </row>
    <row r="208" spans="1:13" ht="15.75" thickBot="1" x14ac:dyDescent="0.3">
      <c r="A208" s="87"/>
      <c r="B208" s="31"/>
      <c r="C208" s="131"/>
      <c r="D208" s="131"/>
      <c r="E208" s="131"/>
      <c r="F208" s="132"/>
    </row>
    <row r="209" spans="1:6" ht="16.5" thickBot="1" x14ac:dyDescent="0.3">
      <c r="A209" s="362" t="s">
        <v>216</v>
      </c>
      <c r="B209" s="363"/>
      <c r="C209" s="364"/>
      <c r="D209" s="365"/>
      <c r="E209" s="366">
        <f>+E203+E207</f>
        <v>421619388</v>
      </c>
      <c r="F209" s="367">
        <f>+F203+F207</f>
        <v>377468146</v>
      </c>
    </row>
    <row r="210" spans="1:6" ht="15.75" thickBot="1" x14ac:dyDescent="0.3">
      <c r="A210" s="368"/>
      <c r="B210" s="51"/>
      <c r="C210" s="31"/>
      <c r="D210" s="369"/>
      <c r="E210" s="370"/>
      <c r="F210" s="371"/>
    </row>
    <row r="211" spans="1:6" ht="17.25" thickBot="1" x14ac:dyDescent="0.3">
      <c r="A211" s="372" t="s">
        <v>217</v>
      </c>
      <c r="B211" s="373"/>
      <c r="C211" s="373"/>
      <c r="D211" s="374"/>
      <c r="E211" s="375">
        <f>SUM(E174,E209)</f>
        <v>613310304</v>
      </c>
      <c r="F211" s="376">
        <f>SUM(F174,F209)</f>
        <v>1087589485</v>
      </c>
    </row>
    <row r="213" spans="1:6" x14ac:dyDescent="0.2">
      <c r="F213" s="10">
        <v>1086587950</v>
      </c>
    </row>
    <row r="214" spans="1:6" x14ac:dyDescent="0.2">
      <c r="F214" s="11"/>
    </row>
    <row r="215" spans="1:6" x14ac:dyDescent="0.2">
      <c r="F215" s="11">
        <f>F211-F213</f>
        <v>1001535</v>
      </c>
    </row>
    <row r="216" spans="1:6" x14ac:dyDescent="0.2">
      <c r="F216" s="11"/>
    </row>
    <row r="217" spans="1:6" x14ac:dyDescent="0.2">
      <c r="F217" s="11"/>
    </row>
    <row r="218" spans="1:6" x14ac:dyDescent="0.2">
      <c r="F218" s="11"/>
    </row>
    <row r="219" spans="1:6" x14ac:dyDescent="0.2">
      <c r="F219" s="11"/>
    </row>
    <row r="220" spans="1:6" x14ac:dyDescent="0.2">
      <c r="F220" s="11"/>
    </row>
    <row r="221" spans="1:6" x14ac:dyDescent="0.2">
      <c r="F221" s="11"/>
    </row>
    <row r="222" spans="1:6" x14ac:dyDescent="0.2">
      <c r="F222" s="11"/>
    </row>
    <row r="223" spans="1:6" x14ac:dyDescent="0.2">
      <c r="F223" s="11"/>
    </row>
  </sheetData>
  <mergeCells count="8">
    <mergeCell ref="A174:D174"/>
    <mergeCell ref="B189:D189"/>
    <mergeCell ref="A211:D211"/>
    <mergeCell ref="A1:F1"/>
    <mergeCell ref="A2:F2"/>
    <mergeCell ref="A3:F3"/>
    <mergeCell ref="B23:D23"/>
    <mergeCell ref="C59:D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2018-02-27T13:51:22Z</dcterms:modified>
</cp:coreProperties>
</file>