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9\Bazsi\05.27\beszámoló\Rendelet\"/>
    </mc:Choice>
  </mc:AlternateContent>
  <xr:revisionPtr revIDLastSave="0" documentId="13_ncr:1_{D60BA46C-6AD5-4903-8D2E-BE2322B77658}" xr6:coauthVersionLast="43" xr6:coauthVersionMax="43" xr10:uidLastSave="{00000000-0000-0000-0000-000000000000}"/>
  <bookViews>
    <workbookView xWindow="-120" yWindow="-120" windowWidth="20730" windowHeight="11160" firstSheet="9" activeTab="14" xr2:uid="{00000000-000D-0000-FFFF-FFFF00000000}"/>
  </bookViews>
  <sheets>
    <sheet name="1. melléklet" sheetId="13" r:id="rId1"/>
    <sheet name="2. melléklet " sheetId="1" r:id="rId2"/>
    <sheet name="3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melléklet" sheetId="12" r:id="rId8"/>
    <sheet name="9. melléklet" sheetId="3" r:id="rId9"/>
    <sheet name="10 melléklet" sheetId="10" r:id="rId10"/>
    <sheet name="11. melléklet" sheetId="11" r:id="rId11"/>
    <sheet name="12. melléklet" sheetId="14" r:id="rId12"/>
    <sheet name="13. melléklet" sheetId="15" r:id="rId13"/>
    <sheet name="14. melléklet" sheetId="16" r:id="rId14"/>
    <sheet name="15.melléklet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3" i="16" l="1"/>
  <c r="C84" i="16"/>
  <c r="B84" i="16"/>
  <c r="L35" i="11"/>
  <c r="K35" i="11"/>
  <c r="F35" i="11"/>
  <c r="E35" i="11"/>
  <c r="D35" i="11"/>
  <c r="C35" i="11"/>
  <c r="K24" i="11"/>
  <c r="K16" i="11"/>
  <c r="L15" i="11"/>
  <c r="K15" i="11"/>
  <c r="D14" i="11"/>
  <c r="C14" i="11"/>
  <c r="N28" i="10"/>
  <c r="M28" i="10"/>
  <c r="N18" i="10"/>
  <c r="M18" i="10"/>
  <c r="J17" i="10"/>
  <c r="H56" i="3"/>
  <c r="G56" i="3"/>
  <c r="H15" i="3"/>
  <c r="G15" i="3"/>
  <c r="H31" i="12"/>
  <c r="G31" i="12"/>
  <c r="M33" i="2"/>
  <c r="L33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8" i="2"/>
  <c r="L18" i="2"/>
  <c r="M17" i="2"/>
  <c r="L17" i="2"/>
  <c r="M16" i="2"/>
  <c r="L16" i="2"/>
  <c r="M15" i="2"/>
  <c r="L15" i="2"/>
  <c r="K33" i="2"/>
  <c r="J33" i="2"/>
  <c r="H48" i="6"/>
  <c r="G48" i="6"/>
  <c r="I58" i="5"/>
  <c r="H58" i="5"/>
  <c r="I43" i="5"/>
  <c r="H43" i="5"/>
  <c r="I28" i="5"/>
  <c r="I14" i="5"/>
  <c r="I45" i="9"/>
  <c r="O28" i="4"/>
  <c r="N28" i="4"/>
  <c r="O25" i="4"/>
  <c r="N25" i="4"/>
  <c r="O21" i="4"/>
  <c r="N21" i="4"/>
  <c r="O20" i="4"/>
  <c r="N20" i="4"/>
  <c r="O17" i="4"/>
  <c r="N17" i="4"/>
  <c r="F48" i="1"/>
  <c r="F47" i="1"/>
  <c r="F45" i="1"/>
  <c r="F39" i="1"/>
  <c r="F31" i="1"/>
  <c r="F21" i="1"/>
  <c r="I33" i="17" l="1"/>
  <c r="J27" i="17"/>
  <c r="J33" i="17" s="1"/>
  <c r="I26" i="17"/>
  <c r="I40" i="17" s="1"/>
  <c r="H26" i="17"/>
  <c r="H40" i="17" s="1"/>
  <c r="G26" i="17"/>
  <c r="G40" i="17" s="1"/>
  <c r="J20" i="17"/>
  <c r="J19" i="17"/>
  <c r="J26" i="17" s="1"/>
  <c r="J40" i="17" l="1"/>
  <c r="B93" i="16" l="1"/>
  <c r="C80" i="16"/>
  <c r="B80" i="16"/>
  <c r="C75" i="16"/>
  <c r="C85" i="16" s="1"/>
  <c r="B75" i="16"/>
  <c r="B85" i="16" s="1"/>
  <c r="C70" i="16"/>
  <c r="C95" i="16" s="1"/>
  <c r="B70" i="16"/>
  <c r="B95" i="16" s="1"/>
  <c r="C57" i="16"/>
  <c r="B57" i="16"/>
  <c r="C50" i="16"/>
  <c r="B50" i="16"/>
  <c r="C43" i="16"/>
  <c r="C51" i="16" s="1"/>
  <c r="B43" i="16"/>
  <c r="C35" i="16"/>
  <c r="B35" i="16"/>
  <c r="C30" i="16"/>
  <c r="B30" i="16"/>
  <c r="C22" i="16"/>
  <c r="B22" i="16"/>
  <c r="C18" i="16"/>
  <c r="B18" i="16"/>
  <c r="C14" i="16"/>
  <c r="C23" i="16" s="1"/>
  <c r="C59" i="16" s="1"/>
  <c r="B14" i="16"/>
  <c r="B23" i="16" s="1"/>
  <c r="B59" i="16" s="1"/>
  <c r="C41" i="15" l="1"/>
  <c r="C36" i="15"/>
  <c r="C28" i="15"/>
  <c r="C24" i="15"/>
  <c r="C14" i="15"/>
  <c r="C11" i="15"/>
  <c r="C42" i="15" l="1"/>
  <c r="C31" i="15"/>
  <c r="C20" i="14"/>
  <c r="C17" i="14"/>
  <c r="C21" i="14" s="1"/>
  <c r="C13" i="14"/>
  <c r="C10" i="14"/>
  <c r="C43" i="15" l="1"/>
  <c r="C14" i="14"/>
  <c r="C24" i="14" s="1"/>
  <c r="C22" i="14"/>
  <c r="K30" i="11" l="1"/>
  <c r="L30" i="11"/>
  <c r="L31" i="11"/>
  <c r="K25" i="11"/>
  <c r="L25" i="11"/>
  <c r="L26" i="11"/>
  <c r="L16" i="11"/>
  <c r="K29" i="11"/>
  <c r="K14" i="11"/>
  <c r="F24" i="11"/>
  <c r="F29" i="11"/>
  <c r="L29" i="11" s="1"/>
  <c r="F14" i="11"/>
  <c r="L14" i="11" s="1"/>
  <c r="D24" i="11"/>
  <c r="N13" i="10"/>
  <c r="N24" i="10"/>
  <c r="N17" i="10"/>
  <c r="I33" i="2"/>
  <c r="G33" i="2"/>
  <c r="F33" i="2"/>
  <c r="G15" i="6"/>
  <c r="G58" i="5"/>
  <c r="H28" i="5"/>
  <c r="H14" i="5"/>
  <c r="H26" i="9"/>
  <c r="H18" i="9"/>
  <c r="H13" i="9"/>
  <c r="H35" i="9"/>
  <c r="H45" i="9"/>
  <c r="E28" i="4"/>
  <c r="F28" i="4"/>
  <c r="G28" i="4"/>
  <c r="H28" i="4"/>
  <c r="I28" i="4"/>
  <c r="J28" i="4"/>
  <c r="K28" i="4"/>
  <c r="L28" i="4"/>
  <c r="M28" i="4"/>
  <c r="D28" i="4"/>
  <c r="E45" i="1"/>
  <c r="E39" i="1"/>
  <c r="E31" i="1"/>
  <c r="E21" i="1"/>
  <c r="E47" i="1" s="1"/>
  <c r="L24" i="11" l="1"/>
  <c r="E48" i="1"/>
  <c r="D45" i="1"/>
  <c r="D39" i="1"/>
  <c r="D31" i="1"/>
  <c r="D48" i="1" s="1"/>
  <c r="D21" i="1"/>
  <c r="D47" i="1" s="1"/>
  <c r="G26" i="9" l="1"/>
  <c r="G35" i="9"/>
  <c r="H33" i="2" l="1"/>
  <c r="G14" i="5"/>
  <c r="G28" i="5"/>
  <c r="F15" i="3"/>
  <c r="F56" i="3" s="1"/>
  <c r="G13" i="9"/>
  <c r="G18" i="9"/>
  <c r="G45" i="9" l="1"/>
</calcChain>
</file>

<file path=xl/sharedStrings.xml><?xml version="1.0" encoding="utf-8"?>
<sst xmlns="http://schemas.openxmlformats.org/spreadsheetml/2006/main" count="723" uniqueCount="466">
  <si>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</si>
  <si>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</si>
  <si>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</si>
  <si>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</si>
  <si>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</si>
  <si>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</si>
  <si>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</si>
  <si>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</si>
  <si>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</si>
  <si>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</si>
  <si>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</si>
  <si>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</si>
  <si>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</si>
  <si>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</si>
  <si>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</si>
  <si>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</si>
  <si>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</si>
  <si>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</si>
  <si>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</si>
  <si>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</si>
  <si>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</si>
  <si>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</si>
  <si>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</si>
  <si>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</si>
  <si>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</si>
  <si>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</si>
  <si>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</si>
  <si>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</si>
  <si>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</si>
  <si>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</si>
  <si>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</si>
  <si>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</si>
  <si>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</si>
  <si>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</si>
  <si>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</si>
  <si>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</si>
  <si>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</si>
  <si>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</si>
  <si>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</si>
  <si>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</si>
  <si>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</si>
  <si>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</si>
  <si>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</si>
  <si>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</si>
  <si>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</si>
  <si>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</si>
  <si>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</si>
  <si>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</si>
  <si>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</si>
  <si>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</si>
  <si>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</si>
  <si>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</si>
  <si>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</si>
  <si>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</si>
  <si>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</si>
  <si>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</si>
  <si>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</si>
  <si>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</si>
  <si>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</si>
  <si>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</si>
  <si>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</si>
  <si>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</si>
  <si>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</si>
  <si>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</si>
  <si>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</si>
  <si>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</si>
  <si>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</si>
  <si>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</si>
  <si>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</si>
  <si>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</si>
  <si>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</si>
  <si>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</si>
  <si>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</si>
  <si>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</si>
  <si>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</si>
  <si>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</si>
  <si>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</si>
  <si>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</si>
  <si>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</si>
  <si>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</si>
  <si>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</si>
  <si>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</si>
  <si>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</si>
  <si>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</si>
  <si>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</si>
  <si>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</si>
  <si>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</si>
  <si>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</si>
  <si>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</si>
  <si>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</si>
  <si>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</si>
  <si>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</si>
  <si>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</si>
  <si>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</si>
  <si>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</si>
  <si>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</si>
  <si>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</si>
  <si>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</si>
  <si>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</si>
  <si>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</si>
  <si>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</si>
  <si>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</si>
  <si>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</si>
  <si>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</si>
  <si>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</si>
  <si>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</si>
  <si>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</si>
  <si>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</si>
  <si>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</si>
  <si>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</si>
  <si>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</si>
  <si>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</si>
  <si>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</si>
  <si>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</si>
  <si>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</si>
  <si>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</si>
  <si>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</si>
  <si>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</si>
  <si>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</si>
  <si>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</si>
  <si>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</si>
  <si>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</si>
  <si>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</si>
  <si>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</si>
  <si>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</si>
  <si>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</si>
  <si>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</si>
  <si>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</si>
  <si>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</si>
  <si>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</si>
  <si>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</si>
  <si>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</si>
  <si>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TÁMOGATÁSÉRTÉKŰ MŰKÖDÉSI KIADÁSOK</t>
  </si>
  <si>
    <t>Támogatásértékű működési bevétel</t>
  </si>
  <si>
    <t>107060</t>
  </si>
  <si>
    <t>Közvetített szolg. áh-on kívülről</t>
  </si>
  <si>
    <t>köztemető fenntartásának támogatása</t>
  </si>
  <si>
    <t>041237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</si>
  <si>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</si>
  <si>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</si>
  <si>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</si>
  <si>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</si>
  <si>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</si>
  <si>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</si>
  <si>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</si>
  <si>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</si>
  <si>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</si>
  <si>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</si>
  <si>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</si>
  <si>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1628 Ft/fő/év</t>
  </si>
  <si>
    <t>4711 Ft/fő/év</t>
  </si>
  <si>
    <t>50000 Ft/fő/év</t>
  </si>
  <si>
    <t>m.adót terh. járulék</t>
  </si>
  <si>
    <t>018030</t>
  </si>
  <si>
    <t>041233</t>
  </si>
  <si>
    <t>Védőnői szolgálat</t>
  </si>
  <si>
    <t>Sümeg Önkormányzat</t>
  </si>
  <si>
    <t>Támogatási célú finansz. műv.</t>
  </si>
  <si>
    <t>018030 Tám. finansz. műv.</t>
  </si>
  <si>
    <t>Polgármesteri illetmény támogatása</t>
  </si>
  <si>
    <t>8fő</t>
  </si>
  <si>
    <t>011130 Önkorm. Igazg. tevék.</t>
  </si>
  <si>
    <t>Gógánfai KÖH</t>
  </si>
  <si>
    <t>369Ft/fő</t>
  </si>
  <si>
    <t>83Ft/fő</t>
  </si>
  <si>
    <t>1612Ft/fő</t>
  </si>
  <si>
    <t>382Ft/fő</t>
  </si>
  <si>
    <t>350Ft/fő</t>
  </si>
  <si>
    <t>Közös Hiv.</t>
  </si>
  <si>
    <t>módosított</t>
  </si>
  <si>
    <t>Egyéb működési bevételek</t>
  </si>
  <si>
    <t>Elszámolásból származó bevételek</t>
  </si>
  <si>
    <t>Bérkompenzáció támogatása</t>
  </si>
  <si>
    <t>Előző évi elszámolásból származó visszafiz.</t>
  </si>
  <si>
    <t>ELLÁTOTTAK PÉNZBENI JUTTATÁSAI</t>
  </si>
  <si>
    <t>I.Önkorm.</t>
  </si>
  <si>
    <t>Egyéb szoc. pénzbeli és term. ellátás</t>
  </si>
  <si>
    <t>Települési támogatás</t>
  </si>
  <si>
    <t>Iskolakezdési tám.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</si>
  <si>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</si>
  <si>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</si>
  <si>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</si>
  <si>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</si>
  <si>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</si>
  <si>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</si>
  <si>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</si>
  <si>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</si>
  <si>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</si>
  <si>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Hosszabb időtartamú közfoglalkoztatás</t>
  </si>
  <si>
    <t>Közutak, hidak, alagutak üzemeltetési, fenntartása</t>
  </si>
  <si>
    <t>Nem veszélyes települési hulladék begyűjtése, szállítása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</si>
  <si>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</si>
  <si>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</si>
  <si>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</si>
  <si>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</si>
  <si>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</si>
  <si>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Könyvtári szolgáltatások</t>
  </si>
  <si>
    <t>Múzeumi kiállítási tevékenység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</si>
  <si>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</si>
  <si>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</si>
  <si>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</si>
  <si>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</si>
  <si>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</si>
  <si>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104051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</si>
  <si>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</si>
  <si>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</si>
  <si>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</si>
  <si>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MARADVÁNYKIMUTATÁS</t>
  </si>
  <si>
    <t>(Forint)</t>
  </si>
  <si>
    <t xml:space="preserve">Összeg </t>
  </si>
  <si>
    <t>01 Alaptevékenység költségvetési bevételei</t>
  </si>
  <si>
    <t>02 Alaptevékenység költségvetési kiadásai</t>
  </si>
  <si>
    <t>I. Alaptevékenység költségvetési egyenlege (=01-02)</t>
  </si>
  <si>
    <t>03 Alaptevékenység finanszírozási bevételei</t>
  </si>
  <si>
    <t>04 Alaptevékenység finanszírozási kiadásai</t>
  </si>
  <si>
    <t>II. Alaptevékenység finanszírozási egyenlege (=03-04)</t>
  </si>
  <si>
    <t>A) Alaptevékenység maradványa (=±I±II)</t>
  </si>
  <si>
    <t>05 Vállalkozási tevékenység költségvetési bevételei</t>
  </si>
  <si>
    <t>06 Vállalkozási tevékenység költségvetési kiadásai</t>
  </si>
  <si>
    <t>III. Vállalkozási tevékenység költségvetési egyenlege (=05-06)</t>
  </si>
  <si>
    <t>07 Vállalkozási tevékenység finanszírozási bevételei</t>
  </si>
  <si>
    <t>08 Vállalkozási tevékenység finanszírozási kiadásai</t>
  </si>
  <si>
    <t>IV. Vállalkozási tevékenység finanszírozási egyenlege (=07-08)</t>
  </si>
  <si>
    <t>B) Vállalkozási tevékenység maradványa (=±III±IV)</t>
  </si>
  <si>
    <t>C) Összes maradvány (=A+B)</t>
  </si>
  <si>
    <t>D) Alaptevékenység kötelezettségvállalással terhelt maradványa</t>
  </si>
  <si>
    <t>E) Alaptevékenység szabad maradványa (=A-D)</t>
  </si>
  <si>
    <t>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</si>
  <si>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</si>
  <si>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</si>
  <si>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</si>
  <si>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 xml:space="preserve">I. Tevékenység nettó eredményszemléletű bevétele (=01+02+03) </t>
  </si>
  <si>
    <t>04 Saját termelésű készletek állományváltozása</t>
  </si>
  <si>
    <t>05 Saját előállítású eszközök aktivált értéke</t>
  </si>
  <si>
    <t xml:space="preserve">II. Aktivált saját teljesítmények értéke (=±04+05) 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</si>
  <si>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</si>
  <si>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</si>
  <si>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</si>
  <si>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</si>
  <si>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 xml:space="preserve">III. Egyéb eredményszemléletű bevételek (=06+07+08) 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</si>
  <si>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</si>
  <si>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</si>
  <si>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</si>
  <si>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</si>
  <si>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IV. Anyagjellegű ráfordítások (=09+10+11+12) (16=12+...+15)</t>
  </si>
  <si>
    <t>14 Bérköltség</t>
  </si>
  <si>
    <t>15 Személyi jellegű egyéb kifizetések</t>
  </si>
  <si>
    <t>16 Bérjárulékok</t>
  </si>
  <si>
    <t>V. Személyi jellegű ráfordítások (=13+14+15)</t>
  </si>
  <si>
    <t>VI. Értékcsökkenési leírás</t>
  </si>
  <si>
    <t>VII. Egyéb ráfordítások</t>
  </si>
  <si>
    <t>A) TEVÉKENYSÉGEK EREDMÉNYE (=I±II+III-IV-V-VI-VII)</t>
  </si>
  <si>
    <t>17 Kapott (járó) osztalék és részesedés</t>
  </si>
  <si>
    <t>18 Kapott (járó) kamatok és kamatjellegű eredményszemléletű bevételek</t>
  </si>
  <si>
    <t>19 Pénzügyi műveletek egyéb eredményszemléletű bevételei (&gt;=19a)</t>
  </si>
  <si>
    <t>19a - ebből: árfolyamnyereség</t>
  </si>
  <si>
    <t xml:space="preserve">VIII. Pénzügyi műveletek eredményszemléletű bevételei (=16+17+18) </t>
  </si>
  <si>
    <t>20 Fizetendő kamatok és kamatjellegű ráfordítások</t>
  </si>
  <si>
    <t>21 Részesedések, értékpapírok, pénzeszközök értékvesztése</t>
  </si>
  <si>
    <t>22 Pénzügyi műveletek egyéb ráfordításai (&gt;=21a)</t>
  </si>
  <si>
    <t>22a - ebből: árfolyamveszteség</t>
  </si>
  <si>
    <t xml:space="preserve">IX. Pénzügyi műveletek ráfordításai (=19+20+21) </t>
  </si>
  <si>
    <t xml:space="preserve">B) PÉNZÜGYI MŰVELETEK EREDMÉNYE (=VIII-IX) </t>
  </si>
  <si>
    <t xml:space="preserve">C) MÉRLEG SZERINTI EREDMÉNY (=±A±B) </t>
  </si>
  <si>
    <t xml:space="preserve">                                   BAZSI KÖZSÉG ÖNKORMÁNYZATA</t>
  </si>
  <si>
    <t>ESZKÖZÖK</t>
  </si>
  <si>
    <t>Előző időszak</t>
  </si>
  <si>
    <t>Tárgyi időszak</t>
  </si>
  <si>
    <t>A/I. Immateriális javak</t>
  </si>
  <si>
    <t xml:space="preserve">    1. Ingatlanok és kapcsolódó vagyon értékű jogok</t>
  </si>
  <si>
    <t xml:space="preserve">    2. Gépek, berendezések, felszerelések, járművek</t>
  </si>
  <si>
    <t xml:space="preserve">    3. Beruházások, felújítások</t>
  </si>
  <si>
    <t>A/II. Tárgyi eszközök</t>
  </si>
  <si>
    <t xml:space="preserve">    1. Tartós részesedések</t>
  </si>
  <si>
    <t>A/III. Befektetett pénzügyi eszközök</t>
  </si>
  <si>
    <t xml:space="preserve">    1. Koncesszióba, vagyonkezelésbe adott eszk.</t>
  </si>
  <si>
    <t>A/IV. Koncesszióba, vagyonkezelésbe adott eszk.</t>
  </si>
  <si>
    <t>A) NEMZETI VAGYONBA TARTOZÓ BEFEKTETETT ESZKÖZÖK</t>
  </si>
  <si>
    <t>B/I. Készletek</t>
  </si>
  <si>
    <t xml:space="preserve">    1. Növendék-hízó és egyéb állatok</t>
  </si>
  <si>
    <t>B/II. Értékpapírok</t>
  </si>
  <si>
    <t>B) NEMZETI VAGYONBA TARTOZÓ FORGÓESZKÖZÖK</t>
  </si>
  <si>
    <t xml:space="preserve">    1. Pénztárak, csekkek, betétkönyvek</t>
  </si>
  <si>
    <t xml:space="preserve">    2. Forintszámlák</t>
  </si>
  <si>
    <t>C) PÉNZESZKÖZÖK</t>
  </si>
  <si>
    <t xml:space="preserve">    1. Ktgvetési évben esedékes köv-ek műk. célú tám. bevételeire áh. belülről</t>
  </si>
  <si>
    <t xml:space="preserve">    2. Ktgvetési évben esedékes köv-ek közhatalmi bevételre</t>
  </si>
  <si>
    <t xml:space="preserve">    3. Ktgvetési évben esedékes köv-ek működési bevételre</t>
  </si>
  <si>
    <t xml:space="preserve">    4. Ktgvetési évben esedékes köv-ek műk. célú átvett pénzeszközre</t>
  </si>
  <si>
    <t xml:space="preserve">    5. Ktgvetési évben esedékes köv-ek felhalmozási célú átvett pénzeszközre</t>
  </si>
  <si>
    <t>D/I. Ktgvetési évben esedékes követelések</t>
  </si>
  <si>
    <t>D/II. Ktgvetési évet követően esedékes követelések</t>
  </si>
  <si>
    <t xml:space="preserve">    1. Adott előlegek</t>
  </si>
  <si>
    <t xml:space="preserve">    2. Forgótőke elszámolása</t>
  </si>
  <si>
    <t>D/III. Követelés jellegű sajátos elszámolások</t>
  </si>
  <si>
    <t>D) KÖVETELÉSEK</t>
  </si>
  <si>
    <t>E) EGYÉB SAJÁTOS ESZKÖZOLDALI ELSZÁMOLÁSOK</t>
  </si>
  <si>
    <t xml:space="preserve">    1. Eredményszemléletű bevételek aktív időbeli elhatárolása</t>
  </si>
  <si>
    <t>F) AKTÍV IDŐBELI ELHATÁROLÁSOK</t>
  </si>
  <si>
    <t>ESZKÖZÖK ÖSSZESEN</t>
  </si>
  <si>
    <t>FORRÁSOK</t>
  </si>
  <si>
    <t>(E-Forintban)</t>
  </si>
  <si>
    <t xml:space="preserve">    1. Nemzeti vagyon induláskori értéke</t>
  </si>
  <si>
    <t xml:space="preserve">    2. Egyéb eszközök induláskori értéke és változásai</t>
  </si>
  <si>
    <t xml:space="preserve">    3. Felhalmozott eredmény</t>
  </si>
  <si>
    <t xml:space="preserve">    4. Mérleg szerinti eredmény</t>
  </si>
  <si>
    <t>G) SAJÁT TŐKE</t>
  </si>
  <si>
    <t xml:space="preserve">    1. Ktgvetési évben esedékes köt-ek dologi kiadásokra</t>
  </si>
  <si>
    <t xml:space="preserve">    2. Ktgvetési évben esedékes köt-ek egyéb műk. célú kiadások</t>
  </si>
  <si>
    <t xml:space="preserve">    3. Ktgvetési évben esedékes köt-ek felújításokra</t>
  </si>
  <si>
    <t>H/I. Ktgvetési évben esedékes kötelezettségek</t>
  </si>
  <si>
    <t xml:space="preserve">    1. Ktgvetési évet követően esedékes köt-ek egyéb műk. célú kiadásokra</t>
  </si>
  <si>
    <t xml:space="preserve">    2. Ktgvetési évet követően esedékes köt-ek finanszírozási kiadásokra</t>
  </si>
  <si>
    <t>H/II. Ktgvetési évet követően esedékes kötelezettségek</t>
  </si>
  <si>
    <t xml:space="preserve">    1. Kapott előlegek</t>
  </si>
  <si>
    <t>H/III. Kötelezettség jellegű sajátos elszámolások</t>
  </si>
  <si>
    <t>H) KÖTELEZETTSÉGEK</t>
  </si>
  <si>
    <t>I) EGYÉB SAJÁTOS FORRÁSOLDALI ELSZÁMOLÁSOK</t>
  </si>
  <si>
    <t>J) KINCSTÁRI SZÁMLAVEZETÉSSEL KAPCSOLATOS ELSZÁMOLÁSOK</t>
  </si>
  <si>
    <t xml:space="preserve">    1. Költségek, ráfordítások passzív időbeli elhatárolása</t>
  </si>
  <si>
    <t>K) PASSZÍV IDŐBELI ELHATÁROLÁSOK</t>
  </si>
  <si>
    <t>FORRÁSOK ÖSSZESEN</t>
  </si>
  <si>
    <t>VAGYONKIMUTATÁS (Forintban)</t>
  </si>
  <si>
    <t>Forg. Képtelen</t>
  </si>
  <si>
    <t>Sor</t>
  </si>
  <si>
    <t>Korl.fkép.</t>
  </si>
  <si>
    <t>Forg.képes</t>
  </si>
  <si>
    <t>Összesen</t>
  </si>
  <si>
    <t>1.</t>
  </si>
  <si>
    <t>Alapítás-átszervezés aktivált értéke</t>
  </si>
  <si>
    <t>01</t>
  </si>
  <si>
    <t>2.</t>
  </si>
  <si>
    <t>Kísérleti fejlesztés aktivált értéke</t>
  </si>
  <si>
    <t>02</t>
  </si>
  <si>
    <t>3.</t>
  </si>
  <si>
    <t>Vagyoni értékű jogok (1113., 1114.)</t>
  </si>
  <si>
    <t>03</t>
  </si>
  <si>
    <t>4.</t>
  </si>
  <si>
    <t>Szellemi termékek (1114., 1124.)</t>
  </si>
  <si>
    <t>04</t>
  </si>
  <si>
    <t>5.</t>
  </si>
  <si>
    <t>Immateriális javakra adott előlegek</t>
  </si>
  <si>
    <t>05</t>
  </si>
  <si>
    <t>6.</t>
  </si>
  <si>
    <t>Immateriális javak értékhelyesbítése</t>
  </si>
  <si>
    <t>06</t>
  </si>
  <si>
    <t>Immateriális javak összesen (01+.+06)</t>
  </si>
  <si>
    <t>07</t>
  </si>
  <si>
    <t>Ingatlanok és vagyoni értékű jogok</t>
  </si>
  <si>
    <t>08</t>
  </si>
  <si>
    <t>Gépek, berendezések, felszerelések, járművek</t>
  </si>
  <si>
    <t>09</t>
  </si>
  <si>
    <t>Tenyészállatok (141.,142-ből)</t>
  </si>
  <si>
    <t>11</t>
  </si>
  <si>
    <t>Beruházások, felújítások</t>
  </si>
  <si>
    <t>12</t>
  </si>
  <si>
    <t>Beruházásra adott előlegek</t>
  </si>
  <si>
    <t>13</t>
  </si>
  <si>
    <t>Állami készletek, tartalékok</t>
  </si>
  <si>
    <t>14</t>
  </si>
  <si>
    <t>7.</t>
  </si>
  <si>
    <t>Tárgyi eszközök értékhelyesbítése</t>
  </si>
  <si>
    <t>15</t>
  </si>
  <si>
    <t>II.</t>
  </si>
  <si>
    <t>Tárgyi eszközök összesen (08+.+15)</t>
  </si>
  <si>
    <t>16</t>
  </si>
  <si>
    <t>Egyéb tartós részesedés (171.,1751.)</t>
  </si>
  <si>
    <t>17</t>
  </si>
  <si>
    <t>Tartós hitelviszonyt m. értékpapír</t>
  </si>
  <si>
    <t>18</t>
  </si>
  <si>
    <t>Tartósan adott kölcsön</t>
  </si>
  <si>
    <t>19</t>
  </si>
  <si>
    <t>Hosszú lejáratú bankbetétek (178.)</t>
  </si>
  <si>
    <t>20</t>
  </si>
  <si>
    <t>Egyéb hosszú lejáratú követelések</t>
  </si>
  <si>
    <t>21</t>
  </si>
  <si>
    <t>Befektetett pénzügyi eszközök éh.</t>
  </si>
  <si>
    <t>22</t>
  </si>
  <si>
    <t>III.</t>
  </si>
  <si>
    <t>Befektetett pénzügyi eszközök össz.</t>
  </si>
  <si>
    <t>23</t>
  </si>
  <si>
    <t>Üzemeltetésre, kezelésre átadott e.</t>
  </si>
  <si>
    <t>24</t>
  </si>
  <si>
    <t>Koncesszióba adott eszközök</t>
  </si>
  <si>
    <t>25</t>
  </si>
  <si>
    <t>Vagyonkezelésbe adott eszközök</t>
  </si>
  <si>
    <t>26</t>
  </si>
  <si>
    <t>Vagyonkezelésbe vett eszközök</t>
  </si>
  <si>
    <t>27</t>
  </si>
  <si>
    <t>Üzem., k.átadott, v. vett eszközök</t>
  </si>
  <si>
    <t>28</t>
  </si>
  <si>
    <t>IV.</t>
  </si>
  <si>
    <t>Üzemeltetésre, kezelésre (24+.+28)</t>
  </si>
  <si>
    <t>29</t>
  </si>
  <si>
    <t>A)</t>
  </si>
  <si>
    <t>BEFEKTETETT ESZKÖZÖK ÖSSZESEN</t>
  </si>
  <si>
    <t>30</t>
  </si>
  <si>
    <t>H</t>
  </si>
  <si>
    <t>Hosszabb időtartamú közfogl.</t>
  </si>
  <si>
    <t>teljesítés</t>
  </si>
  <si>
    <t>Önkorm.funkc.nem sor.bev.</t>
  </si>
  <si>
    <t>Közműv.köz. és társ.részv. Fejl.</t>
  </si>
  <si>
    <t>Kamatbevétel</t>
  </si>
  <si>
    <t>092091</t>
  </si>
  <si>
    <t>Közműv. köz. és társ.részv.feljl</t>
  </si>
  <si>
    <t>terembérlet</t>
  </si>
  <si>
    <t>Önk. Funkc.nem sor bev áh-h kívülr</t>
  </si>
  <si>
    <t>Egyéb működési bevétel (ker,kül)</t>
  </si>
  <si>
    <t>Egyéb közhatalmi bev (kés.ptl, tal.ter)</t>
  </si>
  <si>
    <t>MVH földalapú tám.</t>
  </si>
  <si>
    <t>Egyéb műk.célú átvett pénzeszk.</t>
  </si>
  <si>
    <t>Hosszabb időtart. közfoglalkoztatás</t>
  </si>
  <si>
    <t>Diakámunka támogatás</t>
  </si>
  <si>
    <t>Önk.és társ. igazg.tev.</t>
  </si>
  <si>
    <t>SKTCT-től visszakapott pénzeszk.</t>
  </si>
  <si>
    <t>Önk. Elszámolásai kp-i ktgvetéssel</t>
  </si>
  <si>
    <t>Természetbeni ellátás (Erzsébet utv.)</t>
  </si>
  <si>
    <t>Általámos működési támogatás</t>
  </si>
  <si>
    <t>Szociális tűzifa</t>
  </si>
  <si>
    <t>Szociális tűzifa kiegészítő támogatása</t>
  </si>
  <si>
    <t>Rezsicsökkentés</t>
  </si>
  <si>
    <t>Lakossági víz- és csatorna szolg. tám.</t>
  </si>
  <si>
    <t>Szoc. ágazati pótlék</t>
  </si>
  <si>
    <t>összesen</t>
  </si>
  <si>
    <t>Önk.elsz. kp-i ktgvel</t>
  </si>
  <si>
    <t>Egyéb szoc. ellátás</t>
  </si>
  <si>
    <t>Önk. Elszámolásai kp-i költségvetéssel</t>
  </si>
  <si>
    <t>Családi támogatások</t>
  </si>
  <si>
    <t>Gyermekvédelmi pénzbeli és term. ellátás</t>
  </si>
  <si>
    <t>Erzsébet utalvány</t>
  </si>
  <si>
    <t>Arculati kézik, rendezési terv</t>
  </si>
  <si>
    <t>Támogatás célú finansz. műv.</t>
  </si>
  <si>
    <t>Város és község gazd.</t>
  </si>
  <si>
    <t>telj.</t>
  </si>
  <si>
    <t>066020 Város és község gazd.</t>
  </si>
  <si>
    <t>Zártkert pályázat</t>
  </si>
  <si>
    <t>018010 Önk. Elszámolásai kp ktgv-sel</t>
  </si>
  <si>
    <t>Közműv. érdekeltségnövelő tám.</t>
  </si>
  <si>
    <t>Ingatlan vásárlás</t>
  </si>
  <si>
    <t>Polgármesteri hivatal felújítás</t>
  </si>
  <si>
    <t>041233 Hosszabb időt. közfogl.</t>
  </si>
  <si>
    <t>fűnyíró vásárlás</t>
  </si>
  <si>
    <t>041237 Közfogl. mintapr.</t>
  </si>
  <si>
    <t>tárgyi eszköz beszerzés</t>
  </si>
  <si>
    <t>Fűkasza vásárlás</t>
  </si>
  <si>
    <t>Fodrászüzlet felújítás</t>
  </si>
  <si>
    <t>Közösségi ház felújítás</t>
  </si>
  <si>
    <t>2018.</t>
  </si>
  <si>
    <t xml:space="preserve">                                2018. ÉVI MÉRLEG</t>
  </si>
  <si>
    <t xml:space="preserve">    1.Más szervezetet megillető bevételek elszámolása</t>
  </si>
  <si>
    <t xml:space="preserve">    1. Halasztott eredményszemléletű bevételek</t>
  </si>
  <si>
    <t>2018. 12. havi záróállapot szerint</t>
  </si>
  <si>
    <t>1. melléklet Bazsi Község Önkormányzata Képviselő-testületének 5/2019.(V.30.) önkormányzati rendelethez</t>
  </si>
  <si>
    <t>2. melléklet Bazsi Község Önkormányzat Képviselő-testületének 5/2019.(V.30.) önkormányzati rendelethez</t>
  </si>
  <si>
    <t>3. melléklet Bazsi Község Önkormányzat Képviselő-testületének 5/2019.(V.30.) önkormányzati rendelethez</t>
  </si>
  <si>
    <t>4. melléklet Bazsi Község Önkormányzat Képviselő-testületének 5/2019.(V.30.) önkormányzati rendelethez</t>
  </si>
  <si>
    <t>5. melléklet Bazsi Község Önkormányzat Képviselő-testületének  5/2019.(V.30.) önkormányzati rendelethez</t>
  </si>
  <si>
    <t>6. melléklet Bazsi Község Önkormányzat Képviselő-testületének 5/2019.(V.30.) önkormányzati rendelethez</t>
  </si>
  <si>
    <t>7. melléklet Bazsi Község Önkormányzat Képviselő-testületének 5/2019.(V.30.) önkormányzati rendelethez</t>
  </si>
  <si>
    <t>9. melléklet Bazsi Község Önkormányzat Képviselő-testületének 5/2019.(V.30.) önkormányzati rendelethez</t>
  </si>
  <si>
    <t>10. melléklet Bazsi Község Önkormányzat Képviselő-testületének 5/2019.(V.30.) önkormányzati rendelethez</t>
  </si>
  <si>
    <t>11. melléklet Bazsi Község Önkormányzat Képviselő-testületének 5/2019.(V.30.) önkormányzati rendelethez</t>
  </si>
  <si>
    <t>12. melléklet Bazsi Község Önkormányzat Képviselő-testületének 5/2019.(V.30.) önkormányzati rendeletéhez</t>
  </si>
  <si>
    <t>13. melléklet Bazsi Község Önkormányzat Képviselő-testületének 5/2019.(V.30.) önkormányzati rendeletéhez</t>
  </si>
  <si>
    <t>14. melléklet Bazsi Község Önkormányzat Képviselő-testületének 5/2019.(V.30.) önkormányzati rendeletéhez</t>
  </si>
  <si>
    <t>15. melléklet Bazsi Község Önkormányzata Képviselő-testületének 5/2019.(V.30.)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</si>
</sst>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4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name val="Arial CE"/>
      <charset val="238"/>
    </font>
    <font>
      <b/>
      <sz val="7"/>
      <name val="Arial CE"/>
      <charset val="238"/>
    </font>
    <font>
      <i/>
      <sz val="9"/>
      <name val="Arial CE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.5"/>
      <name val="Arial CE"/>
      <family val="2"/>
      <charset val="238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u/>
      <sz val="10"/>
      <name val="Arial CE"/>
      <family val="2"/>
      <charset val="238"/>
    </font>
    <font>
      <sz val="10"/>
      <name val="Courier New"/>
      <family val="3"/>
    </font>
    <font>
      <b/>
      <sz val="9.5"/>
      <name val="Arial CE"/>
      <family val="2"/>
      <charset val="238"/>
    </font>
    <font>
      <b/>
      <sz val="11"/>
      <name val="Courier New"/>
      <family val="3"/>
      <charset val="238"/>
    </font>
    <font>
      <b/>
      <sz val="10"/>
      <name val="Courier New"/>
      <family val="3"/>
      <charset val="238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03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4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2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2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6" xfId="0" applyBorder="1"/>
    <xf numFmtId="0" fontId="0" fillId="0" borderId="57" xfId="0" applyBorder="1"/>
    <xf numFmtId="0" fontId="6" fillId="0" borderId="58" xfId="0" applyFont="1" applyBorder="1"/>
    <xf numFmtId="0" fontId="2" fillId="0" borderId="51" xfId="0" applyFont="1" applyBorder="1"/>
    <xf numFmtId="0" fontId="2" fillId="0" borderId="24" xfId="0" applyFont="1" applyBorder="1"/>
    <xf numFmtId="0" fontId="9" fillId="0" borderId="26" xfId="0" applyFont="1" applyBorder="1"/>
    <xf numFmtId="0" fontId="2" fillId="0" borderId="19" xfId="0" applyFont="1" applyBorder="1"/>
    <xf numFmtId="0" fontId="2" fillId="0" borderId="42" xfId="0" applyFont="1" applyBorder="1"/>
    <xf numFmtId="0" fontId="0" fillId="0" borderId="38" xfId="0" applyBorder="1"/>
    <xf numFmtId="0" fontId="0" fillId="0" borderId="28" xfId="0" applyBorder="1"/>
    <xf numFmtId="0" fontId="0" fillId="0" borderId="10" xfId="0" applyBorder="1"/>
    <xf numFmtId="0" fontId="14" fillId="0" borderId="2" xfId="0" applyFont="1" applyBorder="1"/>
    <xf numFmtId="0" fontId="14" fillId="0" borderId="12" xfId="0" applyFont="1" applyBorder="1"/>
    <xf numFmtId="0" fontId="0" fillId="0" borderId="12" xfId="0" applyBorder="1"/>
    <xf numFmtId="0" fontId="0" fillId="0" borderId="36" xfId="0" applyBorder="1"/>
    <xf numFmtId="0" fontId="0" fillId="0" borderId="11" xfId="0" applyBorder="1"/>
    <xf numFmtId="0" fontId="0" fillId="0" borderId="50" xfId="0" applyBorder="1"/>
    <xf numFmtId="0" fontId="0" fillId="0" borderId="22" xfId="0" applyBorder="1"/>
    <xf numFmtId="0" fontId="0" fillId="0" borderId="51" xfId="0" applyBorder="1"/>
    <xf numFmtId="0" fontId="0" fillId="0" borderId="60" xfId="0" applyBorder="1"/>
    <xf numFmtId="0" fontId="12" fillId="0" borderId="0" xfId="0" applyFont="1" applyBorder="1"/>
    <xf numFmtId="0" fontId="4" fillId="0" borderId="0" xfId="0" applyFont="1" applyBorder="1"/>
    <xf numFmtId="0" fontId="6" fillId="0" borderId="48" xfId="0" applyFont="1" applyBorder="1"/>
    <xf numFmtId="0" fontId="9" fillId="0" borderId="27" xfId="0" applyFont="1" applyBorder="1"/>
    <xf numFmtId="0" fontId="0" fillId="0" borderId="8" xfId="0" applyBorder="1"/>
    <xf numFmtId="0" fontId="0" fillId="0" borderId="34" xfId="0" applyBorder="1"/>
    <xf numFmtId="0" fontId="0" fillId="0" borderId="35" xfId="0" applyBorder="1"/>
    <xf numFmtId="0" fontId="15" fillId="0" borderId="13" xfId="0" applyFont="1" applyBorder="1"/>
    <xf numFmtId="0" fontId="15" fillId="0" borderId="62" xfId="0" applyFont="1" applyBorder="1"/>
    <xf numFmtId="0" fontId="15" fillId="0" borderId="2" xfId="0" applyFont="1" applyBorder="1"/>
    <xf numFmtId="0" fontId="15" fillId="0" borderId="12" xfId="0" applyFont="1" applyBorder="1"/>
    <xf numFmtId="0" fontId="2" fillId="0" borderId="36" xfId="0" applyFont="1" applyBorder="1"/>
    <xf numFmtId="0" fontId="0" fillId="0" borderId="62" xfId="0" applyBorder="1"/>
    <xf numFmtId="0" fontId="6" fillId="0" borderId="62" xfId="0" applyFont="1" applyBorder="1"/>
    <xf numFmtId="0" fontId="6" fillId="0" borderId="12" xfId="0" applyFont="1" applyBorder="1"/>
    <xf numFmtId="0" fontId="0" fillId="0" borderId="62" xfId="0" applyFill="1" applyBorder="1"/>
    <xf numFmtId="0" fontId="16" fillId="0" borderId="13" xfId="0" applyFont="1" applyBorder="1"/>
    <xf numFmtId="0" fontId="16" fillId="0" borderId="2" xfId="0" applyFont="1" applyBorder="1"/>
    <xf numFmtId="0" fontId="16" fillId="0" borderId="12" xfId="0" applyFont="1" applyBorder="1"/>
    <xf numFmtId="0" fontId="16" fillId="0" borderId="62" xfId="0" applyFont="1" applyBorder="1"/>
    <xf numFmtId="0" fontId="17" fillId="0" borderId="13" xfId="0" applyFont="1" applyBorder="1"/>
    <xf numFmtId="0" fontId="4" fillId="0" borderId="13" xfId="0" applyFont="1" applyBorder="1"/>
    <xf numFmtId="0" fontId="0" fillId="0" borderId="64" xfId="0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9" fillId="0" borderId="46" xfId="0" applyFont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65" xfId="0" applyFont="1" applyBorder="1"/>
    <xf numFmtId="0" fontId="2" fillId="0" borderId="1" xfId="0" applyFont="1" applyBorder="1"/>
    <xf numFmtId="0" fontId="2" fillId="0" borderId="11" xfId="0" applyFont="1" applyBorder="1"/>
    <xf numFmtId="0" fontId="0" fillId="0" borderId="36" xfId="0" applyBorder="1" applyAlignment="1">
      <alignment horizontal="right"/>
    </xf>
    <xf numFmtId="0" fontId="0" fillId="0" borderId="67" xfId="0" applyBorder="1"/>
    <xf numFmtId="0" fontId="16" fillId="0" borderId="67" xfId="0" applyFont="1" applyBorder="1"/>
    <xf numFmtId="0" fontId="4" fillId="0" borderId="2" xfId="0" applyFont="1" applyBorder="1"/>
    <xf numFmtId="0" fontId="4" fillId="0" borderId="67" xfId="0" applyFont="1" applyBorder="1"/>
    <xf numFmtId="0" fontId="0" fillId="0" borderId="30" xfId="0" applyBorder="1"/>
    <xf numFmtId="0" fontId="13" fillId="0" borderId="16" xfId="0" applyFont="1" applyBorder="1"/>
    <xf numFmtId="0" fontId="13" fillId="0" borderId="17" xfId="0" applyFont="1" applyBorder="1"/>
    <xf numFmtId="0" fontId="0" fillId="0" borderId="17" xfId="0" applyBorder="1"/>
    <xf numFmtId="0" fontId="2" fillId="0" borderId="57" xfId="0" applyFont="1" applyBorder="1"/>
    <xf numFmtId="0" fontId="13" fillId="0" borderId="57" xfId="0" applyFont="1" applyBorder="1"/>
    <xf numFmtId="0" fontId="13" fillId="0" borderId="70" xfId="0" applyFont="1" applyBorder="1"/>
    <xf numFmtId="0" fontId="2" fillId="0" borderId="2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52" xfId="0" applyBorder="1"/>
    <xf numFmtId="0" fontId="0" fillId="0" borderId="6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50" xfId="0" applyFont="1" applyBorder="1"/>
    <xf numFmtId="0" fontId="2" fillId="0" borderId="45" xfId="0" applyFont="1" applyBorder="1"/>
    <xf numFmtId="0" fontId="0" fillId="0" borderId="65" xfId="0" applyBorder="1"/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2" fillId="0" borderId="56" xfId="0" applyFont="1" applyBorder="1"/>
    <xf numFmtId="0" fontId="2" fillId="0" borderId="71" xfId="0" applyFont="1" applyBorder="1"/>
    <xf numFmtId="0" fontId="2" fillId="0" borderId="70" xfId="0" applyFont="1" applyBorder="1"/>
    <xf numFmtId="0" fontId="2" fillId="0" borderId="51" xfId="0" applyFont="1" applyBorder="1" applyAlignment="1">
      <alignment horizontal="right"/>
    </xf>
    <xf numFmtId="0" fontId="2" fillId="0" borderId="54" xfId="0" applyFont="1" applyBorder="1"/>
    <xf numFmtId="0" fontId="2" fillId="0" borderId="55" xfId="0" applyFont="1" applyBorder="1"/>
    <xf numFmtId="0" fontId="2" fillId="0" borderId="34" xfId="0" applyFont="1" applyBorder="1"/>
    <xf numFmtId="0" fontId="2" fillId="0" borderId="35" xfId="0" applyFont="1" applyBorder="1"/>
    <xf numFmtId="0" fontId="15" fillId="0" borderId="3" xfId="0" applyFont="1" applyBorder="1"/>
    <xf numFmtId="0" fontId="0" fillId="0" borderId="3" xfId="0" applyBorder="1"/>
    <xf numFmtId="0" fontId="1" fillId="0" borderId="2" xfId="0" applyFont="1" applyBorder="1"/>
    <xf numFmtId="0" fontId="19" fillId="0" borderId="2" xfId="0" applyFont="1" applyBorder="1"/>
    <xf numFmtId="0" fontId="15" fillId="0" borderId="5" xfId="0" applyFont="1" applyBorder="1"/>
    <xf numFmtId="0" fontId="15" fillId="0" borderId="67" xfId="0" applyFont="1" applyBorder="1"/>
    <xf numFmtId="0" fontId="0" fillId="0" borderId="68" xfId="0" applyBorder="1"/>
    <xf numFmtId="0" fontId="0" fillId="0" borderId="33" xfId="0" applyBorder="1"/>
    <xf numFmtId="0" fontId="0" fillId="0" borderId="72" xfId="0" applyBorder="1"/>
    <xf numFmtId="0" fontId="2" fillId="0" borderId="74" xfId="0" applyFont="1" applyBorder="1"/>
    <xf numFmtId="0" fontId="2" fillId="0" borderId="75" xfId="0" applyFont="1" applyBorder="1"/>
    <xf numFmtId="0" fontId="15" fillId="0" borderId="11" xfId="0" applyFont="1" applyBorder="1"/>
    <xf numFmtId="0" fontId="6" fillId="0" borderId="3" xfId="0" applyFont="1" applyBorder="1"/>
    <xf numFmtId="0" fontId="18" fillId="0" borderId="69" xfId="0" applyFont="1" applyBorder="1"/>
    <xf numFmtId="0" fontId="18" fillId="0" borderId="6" xfId="0" applyFont="1" applyBorder="1"/>
    <xf numFmtId="0" fontId="18" fillId="0" borderId="23" xfId="0" applyFont="1" applyBorder="1"/>
    <xf numFmtId="0" fontId="4" fillId="0" borderId="3" xfId="0" applyFont="1" applyBorder="1"/>
    <xf numFmtId="0" fontId="4" fillId="0" borderId="11" xfId="0" applyFont="1" applyBorder="1"/>
    <xf numFmtId="0" fontId="6" fillId="0" borderId="47" xfId="0" applyFont="1" applyBorder="1"/>
    <xf numFmtId="0" fontId="13" fillId="0" borderId="11" xfId="0" applyFont="1" applyBorder="1"/>
    <xf numFmtId="0" fontId="0" fillId="0" borderId="45" xfId="0" applyBorder="1"/>
    <xf numFmtId="0" fontId="0" fillId="0" borderId="32" xfId="0" applyBorder="1"/>
    <xf numFmtId="0" fontId="0" fillId="0" borderId="29" xfId="0" applyBorder="1"/>
    <xf numFmtId="0" fontId="2" fillId="0" borderId="10" xfId="0" applyFont="1" applyBorder="1"/>
    <xf numFmtId="0" fontId="2" fillId="0" borderId="28" xfId="0" applyFont="1" applyBorder="1"/>
    <xf numFmtId="0" fontId="2" fillId="0" borderId="38" xfId="0" applyFont="1" applyBorder="1"/>
    <xf numFmtId="0" fontId="0" fillId="0" borderId="27" xfId="0" applyBorder="1"/>
    <xf numFmtId="0" fontId="0" fillId="0" borderId="48" xfId="0" applyBorder="1"/>
    <xf numFmtId="0" fontId="0" fillId="0" borderId="58" xfId="0" applyBorder="1"/>
    <xf numFmtId="0" fontId="0" fillId="0" borderId="71" xfId="0" applyBorder="1"/>
    <xf numFmtId="0" fontId="2" fillId="0" borderId="78" xfId="0" applyFont="1" applyBorder="1"/>
    <xf numFmtId="0" fontId="2" fillId="0" borderId="60" xfId="0" applyFont="1" applyBorder="1"/>
    <xf numFmtId="0" fontId="2" fillId="0" borderId="33" xfId="0" applyFont="1" applyBorder="1"/>
    <xf numFmtId="0" fontId="0" fillId="0" borderId="79" xfId="0" applyBorder="1"/>
    <xf numFmtId="0" fontId="0" fillId="0" borderId="78" xfId="0" applyBorder="1"/>
    <xf numFmtId="0" fontId="0" fillId="0" borderId="70" xfId="0" applyBorder="1"/>
    <xf numFmtId="0" fontId="15" fillId="0" borderId="80" xfId="0" applyFont="1" applyBorder="1"/>
    <xf numFmtId="0" fontId="0" fillId="0" borderId="9" xfId="0" applyBorder="1"/>
    <xf numFmtId="0" fontId="0" fillId="0" borderId="63" xfId="0" applyBorder="1" applyAlignment="1">
      <alignment horizontal="left"/>
    </xf>
    <xf numFmtId="0" fontId="0" fillId="0" borderId="23" xfId="0" applyBorder="1"/>
    <xf numFmtId="0" fontId="10" fillId="0" borderId="43" xfId="0" applyFont="1" applyBorder="1" applyAlignment="1">
      <alignment horizontal="left"/>
    </xf>
    <xf numFmtId="0" fontId="18" fillId="0" borderId="62" xfId="0" applyFont="1" applyBorder="1" applyAlignment="1">
      <alignment horizontal="left"/>
    </xf>
    <xf numFmtId="0" fontId="18" fillId="0" borderId="3" xfId="0" applyFont="1" applyBorder="1"/>
    <xf numFmtId="0" fontId="18" fillId="0" borderId="63" xfId="0" applyFont="1" applyBorder="1" applyAlignment="1">
      <alignment horizontal="left"/>
    </xf>
    <xf numFmtId="0" fontId="0" fillId="0" borderId="80" xfId="0" applyBorder="1"/>
    <xf numFmtId="0" fontId="18" fillId="0" borderId="43" xfId="0" applyFont="1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2" fillId="0" borderId="52" xfId="0" applyFont="1" applyBorder="1"/>
    <xf numFmtId="0" fontId="0" fillId="0" borderId="62" xfId="0" applyFont="1" applyBorder="1"/>
    <xf numFmtId="0" fontId="4" fillId="0" borderId="0" xfId="0" applyFont="1" applyBorder="1" applyAlignment="1">
      <alignment horizontal="center"/>
    </xf>
    <xf numFmtId="0" fontId="2" fillId="0" borderId="71" xfId="0" applyFont="1" applyBorder="1" applyAlignment="1"/>
    <xf numFmtId="0" fontId="2" fillId="0" borderId="57" xfId="0" applyFont="1" applyBorder="1" applyAlignment="1"/>
    <xf numFmtId="0" fontId="20" fillId="0" borderId="0" xfId="0" applyFont="1" applyBorder="1"/>
    <xf numFmtId="0" fontId="4" fillId="0" borderId="62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3" xfId="0" applyFont="1" applyBorder="1"/>
    <xf numFmtId="0" fontId="0" fillId="0" borderId="47" xfId="0" applyBorder="1"/>
    <xf numFmtId="0" fontId="8" fillId="0" borderId="2" xfId="0" applyFont="1" applyBorder="1"/>
    <xf numFmtId="49" fontId="6" fillId="0" borderId="6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63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2" xfId="0" applyFont="1" applyBorder="1"/>
    <xf numFmtId="3" fontId="0" fillId="0" borderId="36" xfId="0" applyNumberForma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5" fillId="0" borderId="36" xfId="0" applyNumberFormat="1" applyFont="1" applyBorder="1"/>
    <xf numFmtId="3" fontId="2" fillId="0" borderId="36" xfId="0" applyNumberFormat="1" applyFont="1" applyBorder="1"/>
    <xf numFmtId="3" fontId="0" fillId="0" borderId="36" xfId="0" applyNumberFormat="1" applyBorder="1"/>
    <xf numFmtId="3" fontId="0" fillId="0" borderId="39" xfId="0" applyNumberFormat="1" applyBorder="1"/>
    <xf numFmtId="3" fontId="2" fillId="0" borderId="40" xfId="0" applyNumberFormat="1" applyFont="1" applyBorder="1"/>
    <xf numFmtId="49" fontId="0" fillId="0" borderId="30" xfId="0" applyNumberFormat="1" applyBorder="1"/>
    <xf numFmtId="49" fontId="16" fillId="0" borderId="2" xfId="0" applyNumberFormat="1" applyFont="1" applyBorder="1" applyAlignment="1">
      <alignment horizontal="left"/>
    </xf>
    <xf numFmtId="49" fontId="16" fillId="0" borderId="2" xfId="0" applyNumberFormat="1" applyFont="1" applyBorder="1"/>
    <xf numFmtId="3" fontId="4" fillId="0" borderId="36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7" xfId="0" applyNumberFormat="1" applyBorder="1"/>
    <xf numFmtId="3" fontId="7" fillId="0" borderId="36" xfId="0" applyNumberFormat="1" applyFont="1" applyBorder="1"/>
    <xf numFmtId="0" fontId="7" fillId="0" borderId="5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5" xfId="0" applyFont="1" applyBorder="1"/>
    <xf numFmtId="0" fontId="6" fillId="0" borderId="79" xfId="0" applyFont="1" applyBorder="1"/>
    <xf numFmtId="0" fontId="17" fillId="0" borderId="67" xfId="0" applyFont="1" applyBorder="1"/>
    <xf numFmtId="0" fontId="16" fillId="0" borderId="13" xfId="0" applyFont="1" applyBorder="1" applyAlignment="1">
      <alignment horizontal="left"/>
    </xf>
    <xf numFmtId="49" fontId="16" fillId="0" borderId="13" xfId="0" applyNumberFormat="1" applyFont="1" applyBorder="1" applyAlignment="1">
      <alignment horizontal="left"/>
    </xf>
    <xf numFmtId="3" fontId="17" fillId="0" borderId="36" xfId="0" applyNumberFormat="1" applyFont="1" applyBorder="1"/>
    <xf numFmtId="3" fontId="7" fillId="0" borderId="40" xfId="0" applyNumberFormat="1" applyFont="1" applyBorder="1"/>
    <xf numFmtId="3" fontId="8" fillId="0" borderId="36" xfId="0" applyNumberFormat="1" applyFont="1" applyBorder="1"/>
    <xf numFmtId="3" fontId="5" fillId="0" borderId="39" xfId="0" applyNumberFormat="1" applyFont="1" applyBorder="1"/>
    <xf numFmtId="3" fontId="8" fillId="0" borderId="40" xfId="0" applyNumberFormat="1" applyFont="1" applyBorder="1"/>
    <xf numFmtId="0" fontId="17" fillId="0" borderId="2" xfId="0" applyFont="1" applyBorder="1"/>
    <xf numFmtId="0" fontId="17" fillId="0" borderId="12" xfId="0" applyFont="1" applyBorder="1"/>
    <xf numFmtId="0" fontId="2" fillId="0" borderId="51" xfId="0" applyFont="1" applyBorder="1" applyAlignment="1">
      <alignment horizontal="left"/>
    </xf>
    <xf numFmtId="0" fontId="0" fillId="0" borderId="46" xfId="0" applyBorder="1"/>
    <xf numFmtId="0" fontId="2" fillId="0" borderId="70" xfId="0" applyFont="1" applyBorder="1" applyAlignment="1"/>
    <xf numFmtId="0" fontId="0" fillId="0" borderId="55" xfId="0" applyBorder="1"/>
    <xf numFmtId="0" fontId="2" fillId="0" borderId="0" xfId="0" applyFont="1" applyBorder="1" applyAlignment="1">
      <alignment horizontal="right"/>
    </xf>
    <xf numFmtId="0" fontId="5" fillId="0" borderId="62" xfId="0" applyFont="1" applyBorder="1"/>
    <xf numFmtId="3" fontId="5" fillId="0" borderId="36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6" xfId="0" applyNumberFormat="1" applyFont="1" applyFill="1" applyBorder="1"/>
    <xf numFmtId="3" fontId="8" fillId="0" borderId="52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5" fillId="0" borderId="52" xfId="0" applyNumberFormat="1" applyFont="1" applyBorder="1"/>
    <xf numFmtId="3" fontId="5" fillId="0" borderId="53" xfId="0" applyNumberFormat="1" applyFont="1" applyBorder="1"/>
    <xf numFmtId="3" fontId="5" fillId="0" borderId="37" xfId="0" applyNumberFormat="1" applyFont="1" applyBorder="1" applyAlignment="1">
      <alignment horizontal="right"/>
    </xf>
    <xf numFmtId="3" fontId="5" fillId="0" borderId="22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5" fillId="0" borderId="22" xfId="0" applyNumberFormat="1" applyFont="1" applyBorder="1"/>
    <xf numFmtId="3" fontId="5" fillId="0" borderId="39" xfId="0" applyNumberFormat="1" applyFont="1" applyBorder="1" applyAlignment="1">
      <alignment horizontal="right"/>
    </xf>
    <xf numFmtId="3" fontId="5" fillId="0" borderId="32" xfId="0" applyNumberFormat="1" applyFont="1" applyBorder="1"/>
    <xf numFmtId="3" fontId="8" fillId="0" borderId="45" xfId="0" applyNumberFormat="1" applyFont="1" applyBorder="1"/>
    <xf numFmtId="3" fontId="8" fillId="2" borderId="40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4" xfId="0" applyBorder="1"/>
    <xf numFmtId="0" fontId="9" fillId="0" borderId="15" xfId="0" applyFont="1" applyBorder="1"/>
    <xf numFmtId="0" fontId="2" fillId="0" borderId="54" xfId="0" applyFont="1" applyBorder="1" applyAlignment="1">
      <alignment horizontal="right"/>
    </xf>
    <xf numFmtId="49" fontId="5" fillId="0" borderId="62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3" xfId="0" applyNumberFormat="1" applyFont="1" applyBorder="1" applyAlignment="1">
      <alignment horizontal="left"/>
    </xf>
    <xf numFmtId="0" fontId="5" fillId="0" borderId="63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3" xfId="0" applyFont="1" applyBorder="1" applyAlignment="1">
      <alignment horizontal="left"/>
    </xf>
    <xf numFmtId="0" fontId="8" fillId="0" borderId="15" xfId="0" applyFont="1" applyBorder="1"/>
    <xf numFmtId="0" fontId="13" fillId="0" borderId="59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right"/>
    </xf>
    <xf numFmtId="0" fontId="2" fillId="0" borderId="43" xfId="0" applyFont="1" applyBorder="1"/>
    <xf numFmtId="0" fontId="8" fillId="0" borderId="60" xfId="0" applyFont="1" applyBorder="1"/>
    <xf numFmtId="0" fontId="0" fillId="0" borderId="0" xfId="0" applyAlignment="1">
      <alignment horizontal="right"/>
    </xf>
    <xf numFmtId="0" fontId="15" fillId="0" borderId="61" xfId="0" applyFont="1" applyBorder="1" applyAlignment="1">
      <alignment horizontal="left"/>
    </xf>
    <xf numFmtId="0" fontId="4" fillId="0" borderId="36" xfId="0" applyFont="1" applyBorder="1" applyAlignment="1">
      <alignment horizontal="right"/>
    </xf>
    <xf numFmtId="0" fontId="15" fillId="0" borderId="36" xfId="0" applyFont="1" applyBorder="1" applyAlignment="1">
      <alignment horizontal="left"/>
    </xf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6" xfId="0" applyNumberFormat="1" applyBorder="1"/>
    <xf numFmtId="3" fontId="2" fillId="0" borderId="73" xfId="0" applyNumberFormat="1" applyFont="1" applyBorder="1"/>
    <xf numFmtId="0" fontId="9" fillId="0" borderId="59" xfId="0" applyFont="1" applyBorder="1" applyAlignment="1">
      <alignment horizontal="center"/>
    </xf>
    <xf numFmtId="0" fontId="15" fillId="0" borderId="36" xfId="0" applyFont="1" applyBorder="1"/>
    <xf numFmtId="0" fontId="9" fillId="0" borderId="36" xfId="0" applyFont="1" applyBorder="1"/>
    <xf numFmtId="49" fontId="15" fillId="0" borderId="61" xfId="0" applyNumberFormat="1" applyFont="1" applyBorder="1"/>
    <xf numFmtId="0" fontId="8" fillId="0" borderId="48" xfId="0" applyFont="1" applyBorder="1"/>
    <xf numFmtId="0" fontId="8" fillId="0" borderId="27" xfId="0" applyFont="1" applyBorder="1"/>
    <xf numFmtId="0" fontId="22" fillId="0" borderId="2" xfId="0" applyFont="1" applyBorder="1"/>
    <xf numFmtId="0" fontId="6" fillId="0" borderId="3" xfId="0" applyFont="1" applyBorder="1" applyAlignment="1">
      <alignment horizontal="right"/>
    </xf>
    <xf numFmtId="3" fontId="15" fillId="0" borderId="11" xfId="0" applyNumberFormat="1" applyFont="1" applyBorder="1"/>
    <xf numFmtId="3" fontId="0" fillId="0" borderId="33" xfId="0" applyNumberFormat="1" applyFill="1" applyBorder="1"/>
    <xf numFmtId="3" fontId="0" fillId="0" borderId="11" xfId="0" applyNumberFormat="1" applyBorder="1"/>
    <xf numFmtId="3" fontId="16" fillId="0" borderId="5" xfId="0" applyNumberFormat="1" applyFont="1" applyBorder="1"/>
    <xf numFmtId="3" fontId="16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1" xfId="0" applyNumberFormat="1" applyBorder="1"/>
    <xf numFmtId="3" fontId="0" fillId="0" borderId="53" xfId="0" applyNumberFormat="1" applyBorder="1"/>
    <xf numFmtId="3" fontId="12" fillId="0" borderId="77" xfId="0" applyNumberFormat="1" applyFont="1" applyBorder="1"/>
    <xf numFmtId="3" fontId="15" fillId="0" borderId="67" xfId="0" applyNumberFormat="1" applyFont="1" applyBorder="1"/>
    <xf numFmtId="3" fontId="15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7" xfId="0" applyNumberFormat="1" applyBorder="1"/>
    <xf numFmtId="3" fontId="16" fillId="0" borderId="67" xfId="0" applyNumberFormat="1" applyFont="1" applyBorder="1"/>
    <xf numFmtId="3" fontId="1" fillId="0" borderId="67" xfId="0" applyNumberFormat="1" applyFont="1" applyBorder="1"/>
    <xf numFmtId="3" fontId="4" fillId="0" borderId="67" xfId="0" applyNumberFormat="1" applyFont="1" applyBorder="1"/>
    <xf numFmtId="3" fontId="0" fillId="0" borderId="68" xfId="0" applyNumberFormat="1" applyBorder="1"/>
    <xf numFmtId="3" fontId="0" fillId="0" borderId="53" xfId="0" applyNumberFormat="1" applyFill="1" applyBorder="1"/>
    <xf numFmtId="0" fontId="6" fillId="0" borderId="6" xfId="0" applyFont="1" applyBorder="1"/>
    <xf numFmtId="3" fontId="2" fillId="0" borderId="5" xfId="0" applyNumberFormat="1" applyFont="1" applyBorder="1"/>
    <xf numFmtId="0" fontId="5" fillId="0" borderId="7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7" fillId="0" borderId="68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7" fillId="0" borderId="6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3" fontId="22" fillId="0" borderId="76" xfId="0" applyNumberFormat="1" applyFont="1" applyBorder="1" applyAlignment="1">
      <alignment horizontal="right"/>
    </xf>
    <xf numFmtId="3" fontId="22" fillId="0" borderId="76" xfId="0" applyNumberFormat="1" applyFont="1" applyBorder="1"/>
    <xf numFmtId="3" fontId="7" fillId="0" borderId="76" xfId="0" applyNumberFormat="1" applyFont="1" applyBorder="1" applyAlignment="1">
      <alignment horizontal="right"/>
    </xf>
    <xf numFmtId="3" fontId="22" fillId="0" borderId="45" xfId="0" applyNumberFormat="1" applyFont="1" applyBorder="1" applyAlignment="1">
      <alignment horizontal="right"/>
    </xf>
    <xf numFmtId="3" fontId="10" fillId="0" borderId="28" xfId="0" applyNumberFormat="1" applyFont="1" applyBorder="1" applyAlignment="1">
      <alignment horizontal="right"/>
    </xf>
    <xf numFmtId="3" fontId="10" fillId="0" borderId="28" xfId="0" applyNumberFormat="1" applyFont="1" applyBorder="1"/>
    <xf numFmtId="3" fontId="10" fillId="0" borderId="10" xfId="0" applyNumberFormat="1" applyFont="1" applyBorder="1"/>
    <xf numFmtId="3" fontId="10" fillId="0" borderId="21" xfId="0" applyNumberFormat="1" applyFont="1" applyBorder="1" applyAlignment="1">
      <alignment horizontal="right"/>
    </xf>
    <xf numFmtId="3" fontId="10" fillId="0" borderId="21" xfId="0" applyNumberFormat="1" applyFont="1" applyBorder="1"/>
    <xf numFmtId="3" fontId="10" fillId="0" borderId="22" xfId="0" applyNumberFormat="1" applyFont="1" applyBorder="1"/>
    <xf numFmtId="3" fontId="10" fillId="0" borderId="34" xfId="0" applyNumberFormat="1" applyFont="1" applyBorder="1" applyAlignment="1">
      <alignment horizontal="right"/>
    </xf>
    <xf numFmtId="3" fontId="10" fillId="0" borderId="34" xfId="0" applyNumberFormat="1" applyFont="1" applyBorder="1"/>
    <xf numFmtId="3" fontId="10" fillId="0" borderId="35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6" xfId="0" applyNumberFormat="1" applyFont="1" applyBorder="1"/>
    <xf numFmtId="3" fontId="7" fillId="0" borderId="45" xfId="0" applyNumberFormat="1" applyFont="1" applyBorder="1"/>
    <xf numFmtId="3" fontId="10" fillId="0" borderId="5" xfId="0" applyNumberFormat="1" applyFont="1" applyBorder="1"/>
    <xf numFmtId="3" fontId="10" fillId="0" borderId="66" xfId="0" applyNumberFormat="1" applyFont="1" applyBorder="1" applyAlignment="1">
      <alignment horizontal="right"/>
    </xf>
    <xf numFmtId="3" fontId="10" fillId="0" borderId="66" xfId="0" applyNumberFormat="1" applyFont="1" applyBorder="1"/>
    <xf numFmtId="3" fontId="10" fillId="0" borderId="53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8" fillId="0" borderId="76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0" xfId="0" applyNumberFormat="1" applyFont="1" applyBorder="1"/>
    <xf numFmtId="3" fontId="17" fillId="0" borderId="76" xfId="0" applyNumberFormat="1" applyFont="1" applyBorder="1" applyAlignment="1">
      <alignment horizontal="right"/>
    </xf>
    <xf numFmtId="3" fontId="17" fillId="0" borderId="76" xfId="0" applyNumberFormat="1" applyFont="1" applyBorder="1"/>
    <xf numFmtId="3" fontId="5" fillId="0" borderId="28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5" fillId="0" borderId="21" xfId="0" applyNumberFormat="1" applyFont="1" applyBorder="1" applyAlignment="1">
      <alignment horizontal="right"/>
    </xf>
    <xf numFmtId="3" fontId="5" fillId="0" borderId="21" xfId="0" applyNumberFormat="1" applyFont="1" applyBorder="1"/>
    <xf numFmtId="3" fontId="5" fillId="0" borderId="34" xfId="0" applyNumberFormat="1" applyFont="1" applyBorder="1" applyAlignment="1">
      <alignment horizontal="right"/>
    </xf>
    <xf numFmtId="3" fontId="5" fillId="0" borderId="34" xfId="0" applyNumberFormat="1" applyFont="1" applyBorder="1"/>
    <xf numFmtId="3" fontId="5" fillId="0" borderId="3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6" xfId="0" applyNumberFormat="1" applyFont="1" applyBorder="1"/>
    <xf numFmtId="3" fontId="5" fillId="0" borderId="5" xfId="0" applyNumberFormat="1" applyFont="1" applyBorder="1"/>
    <xf numFmtId="3" fontId="5" fillId="0" borderId="66" xfId="0" applyNumberFormat="1" applyFont="1" applyBorder="1" applyAlignment="1">
      <alignment horizontal="right"/>
    </xf>
    <xf numFmtId="3" fontId="5" fillId="0" borderId="66" xfId="0" applyNumberFormat="1" applyFont="1" applyBorder="1"/>
    <xf numFmtId="3" fontId="8" fillId="0" borderId="8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6" xfId="0" applyFont="1" applyBorder="1" applyAlignment="1">
      <alignment horizontal="center"/>
    </xf>
    <xf numFmtId="0" fontId="2" fillId="0" borderId="20" xfId="0" applyFont="1" applyBorder="1"/>
    <xf numFmtId="0" fontId="2" fillId="0" borderId="49" xfId="0" applyFont="1" applyBorder="1"/>
    <xf numFmtId="0" fontId="0" fillId="0" borderId="61" xfId="0" applyBorder="1"/>
    <xf numFmtId="0" fontId="13" fillId="0" borderId="4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8" fillId="0" borderId="18" xfId="0" applyNumberFormat="1" applyFont="1" applyBorder="1"/>
    <xf numFmtId="49" fontId="17" fillId="0" borderId="36" xfId="0" applyNumberFormat="1" applyFont="1" applyBorder="1" applyAlignment="1">
      <alignment horizontal="left"/>
    </xf>
    <xf numFmtId="0" fontId="25" fillId="0" borderId="2" xfId="0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3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8" xfId="0" applyNumberFormat="1" applyFont="1" applyBorder="1" applyAlignment="1">
      <alignment horizontal="right"/>
    </xf>
    <xf numFmtId="0" fontId="26" fillId="0" borderId="0" xfId="0" applyFont="1"/>
    <xf numFmtId="0" fontId="10" fillId="0" borderId="62" xfId="0" applyFont="1" applyBorder="1" applyAlignment="1">
      <alignment horizontal="left"/>
    </xf>
    <xf numFmtId="0" fontId="8" fillId="0" borderId="67" xfId="0" applyFont="1" applyBorder="1"/>
    <xf numFmtId="3" fontId="6" fillId="0" borderId="2" xfId="0" applyNumberFormat="1" applyFont="1" applyBorder="1" applyAlignment="1">
      <alignment horizontal="right"/>
    </xf>
    <xf numFmtId="49" fontId="22" fillId="0" borderId="15" xfId="0" applyNumberFormat="1" applyFont="1" applyBorder="1" applyAlignment="1">
      <alignment horizontal="left"/>
    </xf>
    <xf numFmtId="3" fontId="0" fillId="0" borderId="37" xfId="0" applyNumberFormat="1" applyBorder="1" applyAlignment="1">
      <alignment horizontal="right"/>
    </xf>
    <xf numFmtId="3" fontId="0" fillId="0" borderId="61" xfId="0" applyNumberFormat="1" applyFill="1" applyBorder="1" applyAlignment="1">
      <alignment horizontal="right"/>
    </xf>
    <xf numFmtId="3" fontId="0" fillId="0" borderId="36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61" xfId="0" applyNumberFormat="1" applyFont="1" applyBorder="1" applyAlignment="1">
      <alignment horizontal="right"/>
    </xf>
    <xf numFmtId="3" fontId="5" fillId="0" borderId="36" xfId="0" applyNumberFormat="1" applyFont="1" applyFill="1" applyBorder="1"/>
    <xf numFmtId="0" fontId="22" fillId="0" borderId="15" xfId="0" applyFont="1" applyBorder="1" applyAlignment="1">
      <alignment horizontal="left"/>
    </xf>
    <xf numFmtId="0" fontId="5" fillId="0" borderId="0" xfId="0" applyFont="1" applyAlignment="1"/>
    <xf numFmtId="0" fontId="8" fillId="0" borderId="26" xfId="0" applyFont="1" applyBorder="1"/>
    <xf numFmtId="0" fontId="0" fillId="0" borderId="11" xfId="0" applyFont="1" applyBorder="1"/>
    <xf numFmtId="0" fontId="8" fillId="0" borderId="11" xfId="0" applyFont="1" applyBorder="1"/>
    <xf numFmtId="0" fontId="0" fillId="0" borderId="32" xfId="0" applyFont="1" applyBorder="1"/>
    <xf numFmtId="0" fontId="4" fillId="0" borderId="18" xfId="0" applyFont="1" applyBorder="1"/>
    <xf numFmtId="3" fontId="0" fillId="0" borderId="28" xfId="0" applyNumberFormat="1" applyBorder="1"/>
    <xf numFmtId="3" fontId="0" fillId="0" borderId="31" xfId="0" applyNumberFormat="1" applyFont="1" applyBorder="1"/>
    <xf numFmtId="3" fontId="4" fillId="0" borderId="40" xfId="0" applyNumberFormat="1" applyFont="1" applyBorder="1"/>
    <xf numFmtId="49" fontId="15" fillId="0" borderId="13" xfId="0" applyNumberFormat="1" applyFont="1" applyBorder="1" applyAlignment="1">
      <alignment horizontal="left"/>
    </xf>
    <xf numFmtId="0" fontId="23" fillId="0" borderId="0" xfId="0" applyFont="1" applyAlignment="1"/>
    <xf numFmtId="0" fontId="22" fillId="0" borderId="7" xfId="0" applyFont="1" applyBorder="1" applyAlignment="1">
      <alignment horizontal="left"/>
    </xf>
    <xf numFmtId="0" fontId="15" fillId="0" borderId="9" xfId="0" applyFont="1" applyBorder="1"/>
    <xf numFmtId="3" fontId="7" fillId="0" borderId="28" xfId="0" applyNumberFormat="1" applyFont="1" applyBorder="1" applyAlignment="1">
      <alignment horizontal="right"/>
    </xf>
    <xf numFmtId="3" fontId="7" fillId="0" borderId="28" xfId="0" applyNumberFormat="1" applyFont="1" applyBorder="1"/>
    <xf numFmtId="3" fontId="22" fillId="0" borderId="10" xfId="0" applyNumberFormat="1" applyFont="1" applyBorder="1" applyAlignment="1">
      <alignment horizontal="right"/>
    </xf>
    <xf numFmtId="0" fontId="18" fillId="0" borderId="29" xfId="0" applyFont="1" applyBorder="1" applyAlignment="1">
      <alignment horizontal="left"/>
    </xf>
    <xf numFmtId="0" fontId="18" fillId="0" borderId="88" xfId="0" applyFont="1" applyBorder="1"/>
    <xf numFmtId="3" fontId="10" fillId="0" borderId="31" xfId="0" applyNumberFormat="1" applyFont="1" applyBorder="1" applyAlignment="1">
      <alignment horizontal="right"/>
    </xf>
    <xf numFmtId="3" fontId="10" fillId="0" borderId="31" xfId="0" applyNumberFormat="1" applyFont="1" applyBorder="1"/>
    <xf numFmtId="3" fontId="10" fillId="0" borderId="32" xfId="0" applyNumberFormat="1" applyFont="1" applyBorder="1"/>
    <xf numFmtId="3" fontId="7" fillId="0" borderId="89" xfId="0" applyNumberFormat="1" applyFont="1" applyBorder="1" applyAlignment="1">
      <alignment horizontal="right"/>
    </xf>
    <xf numFmtId="3" fontId="8" fillId="0" borderId="45" xfId="0" applyNumberFormat="1" applyFont="1" applyBorder="1" applyAlignment="1">
      <alignment horizontal="right"/>
    </xf>
    <xf numFmtId="3" fontId="8" fillId="0" borderId="89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49" fontId="16" fillId="0" borderId="36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28" fillId="0" borderId="0" xfId="0" applyFont="1"/>
    <xf numFmtId="0" fontId="4" fillId="0" borderId="47" xfId="0" applyFont="1" applyBorder="1"/>
    <xf numFmtId="0" fontId="29" fillId="0" borderId="58" xfId="0" applyFont="1" applyBorder="1"/>
    <xf numFmtId="0" fontId="29" fillId="0" borderId="79" xfId="0" applyFont="1" applyBorder="1"/>
    <xf numFmtId="0" fontId="9" fillId="0" borderId="48" xfId="0" applyFont="1" applyBorder="1"/>
    <xf numFmtId="14" fontId="9" fillId="0" borderId="26" xfId="0" applyNumberFormat="1" applyFont="1" applyBorder="1"/>
    <xf numFmtId="14" fontId="9" fillId="0" borderId="84" xfId="0" applyNumberFormat="1" applyFont="1" applyBorder="1"/>
    <xf numFmtId="14" fontId="9" fillId="0" borderId="27" xfId="0" applyNumberFormat="1" applyFont="1" applyBorder="1"/>
    <xf numFmtId="0" fontId="2" fillId="0" borderId="7" xfId="0" applyFont="1" applyBorder="1" applyAlignment="1">
      <alignment horizontal="right"/>
    </xf>
    <xf numFmtId="0" fontId="9" fillId="0" borderId="28" xfId="0" applyFont="1" applyBorder="1" applyAlignment="1">
      <alignment horizontal="center"/>
    </xf>
    <xf numFmtId="14" fontId="9" fillId="0" borderId="10" xfId="0" applyNumberFormat="1" applyFont="1" applyBorder="1"/>
    <xf numFmtId="3" fontId="2" fillId="0" borderId="34" xfId="0" applyNumberFormat="1" applyFont="1" applyBorder="1"/>
    <xf numFmtId="3" fontId="0" fillId="0" borderId="3" xfId="0" applyNumberFormat="1" applyFont="1" applyBorder="1"/>
    <xf numFmtId="0" fontId="0" fillId="0" borderId="36" xfId="0" applyBorder="1" applyAlignment="1">
      <alignment horizontal="left"/>
    </xf>
    <xf numFmtId="0" fontId="0" fillId="0" borderId="36" xfId="0" applyFont="1" applyBorder="1" applyAlignment="1">
      <alignment horizontal="right"/>
    </xf>
    <xf numFmtId="0" fontId="0" fillId="0" borderId="3" xfId="0" applyFont="1" applyBorder="1"/>
    <xf numFmtId="0" fontId="4" fillId="0" borderId="52" xfId="0" applyFont="1" applyBorder="1" applyAlignment="1">
      <alignment horizontal="right"/>
    </xf>
    <xf numFmtId="0" fontId="30" fillId="0" borderId="2" xfId="0" applyFont="1" applyBorder="1"/>
    <xf numFmtId="9" fontId="30" fillId="0" borderId="2" xfId="0" applyNumberFormat="1" applyFont="1" applyBorder="1"/>
    <xf numFmtId="0" fontId="19" fillId="0" borderId="3" xfId="0" applyFont="1" applyBorder="1"/>
    <xf numFmtId="0" fontId="0" fillId="0" borderId="5" xfId="0" applyBorder="1"/>
    <xf numFmtId="0" fontId="1" fillId="0" borderId="11" xfId="0" applyFont="1" applyBorder="1"/>
    <xf numFmtId="0" fontId="0" fillId="0" borderId="39" xfId="0" applyBorder="1" applyAlignment="1">
      <alignment horizontal="left"/>
    </xf>
    <xf numFmtId="0" fontId="2" fillId="0" borderId="25" xfId="0" applyFont="1" applyBorder="1"/>
    <xf numFmtId="3" fontId="12" fillId="0" borderId="26" xfId="0" applyNumberFormat="1" applyFont="1" applyBorder="1"/>
    <xf numFmtId="0" fontId="2" fillId="0" borderId="27" xfId="0" applyFont="1" applyBorder="1"/>
    <xf numFmtId="0" fontId="0" fillId="0" borderId="66" xfId="0" applyBorder="1"/>
    <xf numFmtId="0" fontId="0" fillId="0" borderId="53" xfId="0" applyBorder="1"/>
    <xf numFmtId="0" fontId="12" fillId="0" borderId="77" xfId="0" applyFont="1" applyBorder="1"/>
    <xf numFmtId="0" fontId="6" fillId="0" borderId="0" xfId="0" applyFont="1" applyBorder="1" applyAlignment="1"/>
    <xf numFmtId="0" fontId="20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" fillId="0" borderId="21" xfId="0" applyFont="1" applyBorder="1"/>
    <xf numFmtId="0" fontId="2" fillId="0" borderId="69" xfId="0" applyFont="1" applyBorder="1"/>
    <xf numFmtId="0" fontId="2" fillId="0" borderId="23" xfId="0" applyFont="1" applyBorder="1"/>
    <xf numFmtId="0" fontId="2" fillId="0" borderId="6" xfId="0" applyFont="1" applyBorder="1"/>
    <xf numFmtId="0" fontId="2" fillId="0" borderId="66" xfId="0" applyFont="1" applyBorder="1"/>
    <xf numFmtId="0" fontId="2" fillId="0" borderId="68" xfId="0" applyFont="1" applyBorder="1"/>
    <xf numFmtId="0" fontId="20" fillId="0" borderId="34" xfId="0" applyFont="1" applyBorder="1"/>
    <xf numFmtId="0" fontId="20" fillId="0" borderId="1" xfId="0" applyFont="1" applyBorder="1"/>
    <xf numFmtId="0" fontId="0" fillId="0" borderId="4" xfId="0" applyBorder="1"/>
    <xf numFmtId="49" fontId="0" fillId="0" borderId="67" xfId="0" applyNumberFormat="1" applyBorder="1"/>
    <xf numFmtId="0" fontId="25" fillId="0" borderId="3" xfId="0" applyFont="1" applyBorder="1"/>
    <xf numFmtId="0" fontId="25" fillId="0" borderId="67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49" fontId="31" fillId="0" borderId="67" xfId="0" applyNumberFormat="1" applyFont="1" applyBorder="1"/>
    <xf numFmtId="49" fontId="0" fillId="0" borderId="67" xfId="0" applyNumberFormat="1" applyFill="1" applyBorder="1"/>
    <xf numFmtId="0" fontId="25" fillId="0" borderId="2" xfId="0" applyFont="1" applyFill="1" applyBorder="1"/>
    <xf numFmtId="0" fontId="32" fillId="0" borderId="2" xfId="0" applyFont="1" applyFill="1" applyBorder="1"/>
    <xf numFmtId="0" fontId="0" fillId="0" borderId="2" xfId="0" applyFill="1" applyBorder="1"/>
    <xf numFmtId="0" fontId="10" fillId="0" borderId="0" xfId="0" applyFont="1" applyAlignme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33" fillId="0" borderId="90" xfId="0" applyFont="1" applyBorder="1" applyAlignment="1">
      <alignment horizontal="center"/>
    </xf>
    <xf numFmtId="0" fontId="33" fillId="0" borderId="90" xfId="0" applyFont="1" applyBorder="1" applyAlignment="1">
      <alignment horizontal="right"/>
    </xf>
    <xf numFmtId="0" fontId="5" fillId="0" borderId="90" xfId="0" applyFont="1" applyFill="1" applyBorder="1" applyAlignment="1">
      <alignment horizontal="left" vertical="top" wrapText="1"/>
    </xf>
    <xf numFmtId="3" fontId="5" fillId="0" borderId="90" xfId="0" applyNumberFormat="1" applyFont="1" applyFill="1" applyBorder="1" applyAlignment="1">
      <alignment horizontal="right" vertical="top" wrapText="1"/>
    </xf>
    <xf numFmtId="0" fontId="8" fillId="0" borderId="90" xfId="0" applyFont="1" applyFill="1" applyBorder="1" applyAlignment="1">
      <alignment horizontal="left" vertical="top" wrapText="1"/>
    </xf>
    <xf numFmtId="3" fontId="7" fillId="0" borderId="9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33" fillId="0" borderId="18" xfId="0" applyFont="1" applyBorder="1" applyAlignment="1">
      <alignment horizontal="center"/>
    </xf>
    <xf numFmtId="0" fontId="33" fillId="0" borderId="18" xfId="0" applyFont="1" applyBorder="1" applyAlignment="1">
      <alignment horizontal="right"/>
    </xf>
    <xf numFmtId="0" fontId="34" fillId="0" borderId="18" xfId="0" applyFont="1" applyFill="1" applyBorder="1" applyAlignment="1">
      <alignment horizontal="left" vertical="top" wrapText="1"/>
    </xf>
    <xf numFmtId="3" fontId="34" fillId="0" borderId="18" xfId="0" applyNumberFormat="1" applyFont="1" applyFill="1" applyBorder="1" applyAlignment="1">
      <alignment horizontal="right" vertical="top" wrapText="1"/>
    </xf>
    <xf numFmtId="0" fontId="35" fillId="0" borderId="18" xfId="0" applyFont="1" applyFill="1" applyBorder="1" applyAlignment="1">
      <alignment horizontal="left" vertical="top" wrapText="1"/>
    </xf>
    <xf numFmtId="3" fontId="35" fillId="0" borderId="18" xfId="0" applyNumberFormat="1" applyFont="1" applyFill="1" applyBorder="1" applyAlignment="1">
      <alignment horizontal="right" vertical="top" wrapText="1"/>
    </xf>
    <xf numFmtId="0" fontId="36" fillId="0" borderId="0" xfId="0" applyFont="1"/>
    <xf numFmtId="0" fontId="33" fillId="0" borderId="5" xfId="0" applyFont="1" applyBorder="1"/>
    <xf numFmtId="3" fontId="33" fillId="0" borderId="5" xfId="0" applyNumberFormat="1" applyFont="1" applyBorder="1"/>
    <xf numFmtId="0" fontId="2" fillId="0" borderId="5" xfId="0" applyFont="1" applyBorder="1"/>
    <xf numFmtId="0" fontId="33" fillId="0" borderId="21" xfId="0" applyFont="1" applyBorder="1"/>
    <xf numFmtId="3" fontId="33" fillId="0" borderId="21" xfId="0" applyNumberFormat="1" applyFont="1" applyBorder="1"/>
    <xf numFmtId="0" fontId="33" fillId="0" borderId="18" xfId="0" applyFont="1" applyBorder="1"/>
    <xf numFmtId="3" fontId="33" fillId="0" borderId="18" xfId="0" applyNumberFormat="1" applyFont="1" applyBorder="1"/>
    <xf numFmtId="3" fontId="0" fillId="0" borderId="34" xfId="0" applyNumberFormat="1" applyBorder="1"/>
    <xf numFmtId="0" fontId="32" fillId="0" borderId="5" xfId="0" applyFont="1" applyBorder="1"/>
    <xf numFmtId="0" fontId="32" fillId="0" borderId="21" xfId="0" applyFont="1" applyBorder="1"/>
    <xf numFmtId="3" fontId="32" fillId="0" borderId="5" xfId="0" applyNumberFormat="1" applyFont="1" applyBorder="1"/>
    <xf numFmtId="0" fontId="0" fillId="0" borderId="21" xfId="0" applyBorder="1"/>
    <xf numFmtId="3" fontId="32" fillId="0" borderId="21" xfId="0" applyNumberFormat="1" applyFont="1" applyBorder="1"/>
    <xf numFmtId="0" fontId="1" fillId="0" borderId="0" xfId="2"/>
    <xf numFmtId="0" fontId="37" fillId="0" borderId="0" xfId="2" applyFont="1"/>
    <xf numFmtId="0" fontId="39" fillId="0" borderId="0" xfId="2" applyFont="1" applyAlignment="1"/>
    <xf numFmtId="0" fontId="39" fillId="0" borderId="0" xfId="2" applyFont="1" applyAlignment="1">
      <alignment horizontal="center"/>
    </xf>
    <xf numFmtId="0" fontId="40" fillId="0" borderId="0" xfId="2" applyFont="1" applyAlignment="1"/>
    <xf numFmtId="0" fontId="41" fillId="0" borderId="0" xfId="2" applyFont="1"/>
    <xf numFmtId="0" fontId="41" fillId="0" borderId="0" xfId="2" applyFont="1" applyAlignment="1">
      <alignment horizontal="center"/>
    </xf>
    <xf numFmtId="0" fontId="37" fillId="0" borderId="0" xfId="2" applyFont="1" applyAlignment="1">
      <alignment horizontal="center"/>
    </xf>
    <xf numFmtId="49" fontId="41" fillId="0" borderId="0" xfId="2" applyNumberFormat="1" applyFont="1" applyAlignment="1">
      <alignment horizontal="center"/>
    </xf>
    <xf numFmtId="3" fontId="41" fillId="0" borderId="0" xfId="2" applyNumberFormat="1" applyFont="1"/>
    <xf numFmtId="0" fontId="41" fillId="0" borderId="0" xfId="2" applyFont="1" applyAlignment="1">
      <alignment horizontal="left"/>
    </xf>
    <xf numFmtId="0" fontId="0" fillId="0" borderId="18" xfId="0" applyBorder="1"/>
    <xf numFmtId="0" fontId="11" fillId="0" borderId="18" xfId="0" applyFont="1" applyBorder="1" applyAlignment="1">
      <alignment horizontal="center"/>
    </xf>
    <xf numFmtId="0" fontId="2" fillId="0" borderId="18" xfId="0" applyFont="1" applyBorder="1"/>
    <xf numFmtId="0" fontId="5" fillId="0" borderId="18" xfId="0" applyFont="1" applyBorder="1"/>
    <xf numFmtId="3" fontId="5" fillId="0" borderId="18" xfId="0" applyNumberFormat="1" applyFont="1" applyBorder="1"/>
    <xf numFmtId="0" fontId="27" fillId="0" borderId="18" xfId="0" applyFont="1" applyBorder="1"/>
    <xf numFmtId="0" fontId="5" fillId="0" borderId="18" xfId="0" applyFont="1" applyBorder="1" applyAlignment="1">
      <alignment horizontal="left"/>
    </xf>
    <xf numFmtId="0" fontId="8" fillId="0" borderId="18" xfId="0" applyFont="1" applyBorder="1"/>
    <xf numFmtId="3" fontId="0" fillId="0" borderId="18" xfId="0" applyNumberFormat="1" applyBorder="1"/>
    <xf numFmtId="3" fontId="5" fillId="0" borderId="0" xfId="0" applyNumberFormat="1" applyFont="1" applyAlignment="1"/>
    <xf numFmtId="3" fontId="0" fillId="0" borderId="0" xfId="0" applyNumberFormat="1"/>
    <xf numFmtId="3" fontId="0" fillId="0" borderId="79" xfId="0" applyNumberFormat="1" applyBorder="1"/>
    <xf numFmtId="3" fontId="4" fillId="0" borderId="84" xfId="0" applyNumberFormat="1" applyFont="1" applyBorder="1" applyAlignment="1">
      <alignment vertical="center"/>
    </xf>
    <xf numFmtId="3" fontId="2" fillId="0" borderId="85" xfId="0" applyNumberFormat="1" applyFont="1" applyBorder="1"/>
    <xf numFmtId="3" fontId="0" fillId="0" borderId="86" xfId="0" applyNumberFormat="1" applyBorder="1"/>
    <xf numFmtId="3" fontId="4" fillId="0" borderId="41" xfId="0" applyNumberFormat="1" applyFont="1" applyBorder="1"/>
    <xf numFmtId="3" fontId="6" fillId="0" borderId="58" xfId="0" applyNumberFormat="1" applyFont="1" applyBorder="1"/>
    <xf numFmtId="3" fontId="9" fillId="0" borderId="26" xfId="0" applyNumberFormat="1" applyFont="1" applyBorder="1"/>
    <xf numFmtId="3" fontId="0" fillId="0" borderId="85" xfId="0" applyNumberFormat="1" applyBorder="1"/>
    <xf numFmtId="3" fontId="0" fillId="0" borderId="1" xfId="0" applyNumberFormat="1" applyBorder="1"/>
    <xf numFmtId="3" fontId="0" fillId="0" borderId="69" xfId="0" applyNumberFormat="1" applyBorder="1"/>
    <xf numFmtId="3" fontId="2" fillId="0" borderId="41" xfId="0" applyNumberFormat="1" applyFont="1" applyBorder="1"/>
    <xf numFmtId="3" fontId="0" fillId="0" borderId="57" xfId="0" applyNumberFormat="1" applyBorder="1"/>
    <xf numFmtId="3" fontId="0" fillId="0" borderId="0" xfId="0" applyNumberFormat="1" applyBorder="1"/>
    <xf numFmtId="3" fontId="4" fillId="0" borderId="0" xfId="0" applyNumberFormat="1" applyFont="1" applyBorder="1"/>
    <xf numFmtId="3" fontId="6" fillId="0" borderId="79" xfId="0" applyNumberFormat="1" applyFont="1" applyBorder="1"/>
    <xf numFmtId="3" fontId="9" fillId="0" borderId="84" xfId="0" applyNumberFormat="1" applyFont="1" applyBorder="1"/>
    <xf numFmtId="3" fontId="2" fillId="0" borderId="67" xfId="0" applyNumberFormat="1" applyFont="1" applyBorder="1"/>
    <xf numFmtId="3" fontId="0" fillId="0" borderId="67" xfId="0" applyNumberFormat="1" applyFont="1" applyBorder="1"/>
    <xf numFmtId="3" fontId="0" fillId="0" borderId="86" xfId="0" applyNumberFormat="1" applyFont="1" applyBorder="1"/>
    <xf numFmtId="3" fontId="4" fillId="0" borderId="15" xfId="0" applyNumberFormat="1" applyFont="1" applyBorder="1"/>
    <xf numFmtId="3" fontId="7" fillId="0" borderId="67" xfId="0" applyNumberFormat="1" applyFont="1" applyBorder="1"/>
    <xf numFmtId="49" fontId="16" fillId="0" borderId="13" xfId="0" applyNumberFormat="1" applyFont="1" applyBorder="1"/>
    <xf numFmtId="49" fontId="17" fillId="0" borderId="13" xfId="0" applyNumberFormat="1" applyFont="1" applyBorder="1"/>
    <xf numFmtId="49" fontId="4" fillId="0" borderId="13" xfId="0" applyNumberFormat="1" applyFont="1" applyBorder="1"/>
    <xf numFmtId="3" fontId="5" fillId="0" borderId="67" xfId="0" applyNumberFormat="1" applyFont="1" applyBorder="1"/>
    <xf numFmtId="165" fontId="2" fillId="0" borderId="18" xfId="1" applyNumberFormat="1" applyFont="1" applyBorder="1"/>
    <xf numFmtId="0" fontId="0" fillId="0" borderId="63" xfId="0" applyBorder="1" applyAlignment="1"/>
    <xf numFmtId="0" fontId="7" fillId="0" borderId="18" xfId="0" applyFont="1" applyBorder="1"/>
    <xf numFmtId="165" fontId="2" fillId="0" borderId="18" xfId="1" applyNumberFormat="1" applyFont="1" applyBorder="1" applyAlignment="1">
      <alignment horizontal="center"/>
    </xf>
    <xf numFmtId="3" fontId="7" fillId="0" borderId="18" xfId="0" applyNumberFormat="1" applyFont="1" applyBorder="1"/>
    <xf numFmtId="0" fontId="20" fillId="0" borderId="18" xfId="0" applyFont="1" applyBorder="1"/>
    <xf numFmtId="0" fontId="13" fillId="0" borderId="18" xfId="0" applyFont="1" applyBorder="1"/>
    <xf numFmtId="3" fontId="10" fillId="0" borderId="18" xfId="0" applyNumberFormat="1" applyFont="1" applyBorder="1"/>
    <xf numFmtId="3" fontId="24" fillId="0" borderId="18" xfId="0" applyNumberFormat="1" applyFont="1" applyBorder="1"/>
    <xf numFmtId="0" fontId="4" fillId="0" borderId="18" xfId="0" applyFont="1" applyBorder="1" applyAlignment="1"/>
    <xf numFmtId="0" fontId="17" fillId="0" borderId="18" xfId="0" applyFont="1" applyBorder="1" applyAlignment="1"/>
    <xf numFmtId="3" fontId="8" fillId="0" borderId="18" xfId="0" applyNumberFormat="1" applyFont="1" applyBorder="1" applyAlignment="1"/>
    <xf numFmtId="0" fontId="19" fillId="0" borderId="18" xfId="0" applyFont="1" applyBorder="1"/>
    <xf numFmtId="0" fontId="16" fillId="0" borderId="18" xfId="0" applyFont="1" applyBorder="1"/>
    <xf numFmtId="49" fontId="4" fillId="0" borderId="43" xfId="0" applyNumberFormat="1" applyFont="1" applyBorder="1"/>
    <xf numFmtId="0" fontId="5" fillId="0" borderId="15" xfId="0" applyFont="1" applyBorder="1"/>
    <xf numFmtId="0" fontId="25" fillId="0" borderId="16" xfId="0" applyFont="1" applyBorder="1"/>
    <xf numFmtId="0" fontId="10" fillId="0" borderId="17" xfId="0" applyFont="1" applyBorder="1"/>
    <xf numFmtId="0" fontId="20" fillId="0" borderId="15" xfId="0" applyFont="1" applyFill="1" applyBorder="1"/>
    <xf numFmtId="0" fontId="20" fillId="0" borderId="16" xfId="0" applyFont="1" applyBorder="1"/>
    <xf numFmtId="0" fontId="20" fillId="0" borderId="17" xfId="0" applyFont="1" applyBorder="1"/>
    <xf numFmtId="0" fontId="7" fillId="0" borderId="15" xfId="0" applyFont="1" applyBorder="1"/>
    <xf numFmtId="0" fontId="7" fillId="0" borderId="16" xfId="0" applyFont="1" applyBorder="1"/>
    <xf numFmtId="0" fontId="5" fillId="0" borderId="16" xfId="0" applyFont="1" applyBorder="1"/>
    <xf numFmtId="0" fontId="0" fillId="0" borderId="15" xfId="0" applyFont="1" applyBorder="1"/>
    <xf numFmtId="0" fontId="19" fillId="0" borderId="16" xfId="0" applyFont="1" applyBorder="1"/>
    <xf numFmtId="0" fontId="21" fillId="0" borderId="17" xfId="0" applyFont="1" applyBorder="1"/>
    <xf numFmtId="0" fontId="0" fillId="0" borderId="15" xfId="0" applyFont="1" applyFill="1" applyBorder="1"/>
    <xf numFmtId="0" fontId="19" fillId="0" borderId="17" xfId="0" applyFont="1" applyBorder="1"/>
    <xf numFmtId="0" fontId="19" fillId="0" borderId="15" xfId="0" applyFont="1" applyBorder="1"/>
    <xf numFmtId="0" fontId="4" fillId="0" borderId="15" xfId="0" applyFont="1" applyFill="1" applyBorder="1"/>
    <xf numFmtId="0" fontId="16" fillId="0" borderId="16" xfId="0" applyFont="1" applyBorder="1"/>
    <xf numFmtId="0" fontId="4" fillId="0" borderId="18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165" fontId="8" fillId="0" borderId="18" xfId="1" applyNumberFormat="1" applyFont="1" applyBorder="1" applyAlignment="1">
      <alignment horizontal="right"/>
    </xf>
    <xf numFmtId="165" fontId="8" fillId="0" borderId="18" xfId="1" applyNumberFormat="1" applyFont="1" applyBorder="1"/>
    <xf numFmtId="165" fontId="4" fillId="0" borderId="18" xfId="1" applyNumberFormat="1" applyFont="1" applyBorder="1"/>
    <xf numFmtId="3" fontId="5" fillId="0" borderId="61" xfId="0" applyNumberFormat="1" applyFont="1" applyFill="1" applyBorder="1"/>
    <xf numFmtId="0" fontId="9" fillId="0" borderId="34" xfId="0" applyFont="1" applyBorder="1" applyAlignment="1">
      <alignment horizontal="center"/>
    </xf>
    <xf numFmtId="14" fontId="9" fillId="0" borderId="35" xfId="0" applyNumberFormat="1" applyFont="1" applyBorder="1"/>
    <xf numFmtId="0" fontId="17" fillId="0" borderId="38" xfId="0" applyFont="1" applyBorder="1"/>
    <xf numFmtId="0" fontId="2" fillId="0" borderId="91" xfId="0" applyFont="1" applyBorder="1" applyAlignment="1">
      <alignment horizontal="right"/>
    </xf>
    <xf numFmtId="0" fontId="2" fillId="0" borderId="93" xfId="0" applyFont="1" applyBorder="1" applyAlignment="1">
      <alignment horizontal="right"/>
    </xf>
    <xf numFmtId="0" fontId="2" fillId="0" borderId="94" xfId="0" applyFont="1" applyBorder="1" applyAlignment="1">
      <alignment horizontal="right"/>
    </xf>
    <xf numFmtId="49" fontId="2" fillId="0" borderId="92" xfId="0" applyNumberFormat="1" applyFont="1" applyBorder="1" applyAlignment="1">
      <alignment horizontal="right"/>
    </xf>
    <xf numFmtId="0" fontId="0" fillId="0" borderId="1" xfId="0" applyFont="1" applyBorder="1"/>
    <xf numFmtId="3" fontId="9" fillId="0" borderId="34" xfId="0" applyNumberFormat="1" applyFont="1" applyBorder="1" applyAlignment="1">
      <alignment horizontal="center"/>
    </xf>
    <xf numFmtId="3" fontId="9" fillId="0" borderId="35" xfId="0" applyNumberFormat="1" applyFont="1" applyBorder="1"/>
    <xf numFmtId="3" fontId="4" fillId="0" borderId="34" xfId="0" applyNumberFormat="1" applyFont="1" applyBorder="1"/>
    <xf numFmtId="3" fontId="0" fillId="0" borderId="34" xfId="0" applyNumberFormat="1" applyFont="1" applyBorder="1"/>
    <xf numFmtId="3" fontId="4" fillId="0" borderId="28" xfId="0" applyNumberFormat="1" applyFont="1" applyBorder="1"/>
    <xf numFmtId="3" fontId="16" fillId="0" borderId="3" xfId="0" applyNumberFormat="1" applyFont="1" applyBorder="1"/>
    <xf numFmtId="3" fontId="4" fillId="0" borderId="26" xfId="0" applyNumberFormat="1" applyFont="1" applyBorder="1"/>
    <xf numFmtId="3" fontId="0" fillId="0" borderId="66" xfId="0" applyNumberFormat="1" applyFont="1" applyBorder="1"/>
    <xf numFmtId="3" fontId="4" fillId="0" borderId="73" xfId="0" applyNumberFormat="1" applyFont="1" applyBorder="1"/>
    <xf numFmtId="3" fontId="4" fillId="0" borderId="1" xfId="0" applyNumberFormat="1" applyFont="1" applyBorder="1"/>
    <xf numFmtId="3" fontId="0" fillId="0" borderId="1" xfId="0" applyNumberFormat="1" applyFont="1" applyBorder="1"/>
    <xf numFmtId="3" fontId="0" fillId="0" borderId="85" xfId="0" applyNumberFormat="1" applyFont="1" applyBorder="1"/>
    <xf numFmtId="3" fontId="19" fillId="0" borderId="3" xfId="0" applyNumberFormat="1" applyFont="1" applyBorder="1"/>
    <xf numFmtId="3" fontId="0" fillId="0" borderId="26" xfId="0" applyNumberFormat="1" applyFont="1" applyBorder="1"/>
    <xf numFmtId="3" fontId="0" fillId="0" borderId="73" xfId="0" applyNumberFormat="1" applyFont="1" applyBorder="1"/>
    <xf numFmtId="0" fontId="9" fillId="0" borderId="84" xfId="0" applyFont="1" applyBorder="1" applyAlignment="1">
      <alignment vertical="center"/>
    </xf>
    <xf numFmtId="3" fontId="2" fillId="0" borderId="87" xfId="0" applyNumberFormat="1" applyFont="1" applyBorder="1"/>
    <xf numFmtId="3" fontId="0" fillId="0" borderId="2" xfId="0" applyNumberFormat="1" applyFont="1" applyBorder="1"/>
    <xf numFmtId="3" fontId="17" fillId="0" borderId="21" xfId="0" applyNumberFormat="1" applyFont="1" applyBorder="1" applyAlignment="1">
      <alignment horizontal="right"/>
    </xf>
    <xf numFmtId="3" fontId="17" fillId="0" borderId="21" xfId="0" applyNumberFormat="1" applyFont="1" applyBorder="1"/>
    <xf numFmtId="3" fontId="5" fillId="0" borderId="96" xfId="0" applyNumberFormat="1" applyFont="1" applyBorder="1" applyAlignment="1">
      <alignment horizontal="right"/>
    </xf>
    <xf numFmtId="3" fontId="5" fillId="0" borderId="95" xfId="0" applyNumberFormat="1" applyFont="1" applyBorder="1"/>
    <xf numFmtId="0" fontId="5" fillId="0" borderId="60" xfId="0" applyFont="1" applyBorder="1" applyAlignment="1">
      <alignment horizontal="left"/>
    </xf>
    <xf numFmtId="0" fontId="18" fillId="0" borderId="33" xfId="0" applyFont="1" applyBorder="1"/>
    <xf numFmtId="3" fontId="17" fillId="0" borderId="66" xfId="0" applyNumberFormat="1" applyFont="1" applyBorder="1" applyAlignment="1">
      <alignment horizontal="right"/>
    </xf>
    <xf numFmtId="3" fontId="17" fillId="0" borderId="66" xfId="0" applyNumberFormat="1" applyFont="1" applyBorder="1"/>
    <xf numFmtId="3" fontId="5" fillId="0" borderId="97" xfId="0" applyNumberFormat="1" applyFont="1" applyBorder="1" applyAlignment="1">
      <alignment horizontal="right"/>
    </xf>
    <xf numFmtId="3" fontId="5" fillId="0" borderId="98" xfId="0" applyNumberFormat="1" applyFont="1" applyBorder="1"/>
    <xf numFmtId="49" fontId="8" fillId="0" borderId="15" xfId="0" applyNumberFormat="1" applyFont="1" applyBorder="1" applyAlignment="1">
      <alignment horizontal="left"/>
    </xf>
    <xf numFmtId="0" fontId="18" fillId="0" borderId="80" xfId="0" applyFont="1" applyBorder="1"/>
    <xf numFmtId="3" fontId="5" fillId="0" borderId="76" xfId="0" applyNumberFormat="1" applyFont="1" applyBorder="1" applyAlignment="1">
      <alignment horizontal="right"/>
    </xf>
    <xf numFmtId="3" fontId="5" fillId="0" borderId="99" xfId="0" applyNumberFormat="1" applyFont="1" applyBorder="1" applyAlignment="1">
      <alignment horizontal="right"/>
    </xf>
    <xf numFmtId="3" fontId="5" fillId="0" borderId="100" xfId="0" applyNumberFormat="1" applyFont="1" applyBorder="1"/>
    <xf numFmtId="0" fontId="18" fillId="0" borderId="60" xfId="0" applyFont="1" applyBorder="1" applyAlignment="1">
      <alignment horizontal="left"/>
    </xf>
    <xf numFmtId="3" fontId="8" fillId="0" borderId="76" xfId="0" applyNumberFormat="1" applyFont="1" applyBorder="1" applyAlignment="1">
      <alignment horizontal="right" vertical="top"/>
    </xf>
    <xf numFmtId="3" fontId="5" fillId="0" borderId="45" xfId="0" applyNumberFormat="1" applyFont="1" applyBorder="1"/>
    <xf numFmtId="0" fontId="25" fillId="0" borderId="67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4" fillId="0" borderId="51" xfId="0" applyFont="1" applyBorder="1" applyAlignment="1">
      <alignment horizontal="left"/>
    </xf>
    <xf numFmtId="0" fontId="0" fillId="0" borderId="56" xfId="0" applyBorder="1" applyAlignment="1">
      <alignment horizontal="center"/>
    </xf>
    <xf numFmtId="0" fontId="0" fillId="0" borderId="51" xfId="0" applyBorder="1" applyAlignment="1">
      <alignment horizontal="center"/>
    </xf>
    <xf numFmtId="0" fontId="5" fillId="0" borderId="6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65" xfId="0" applyFont="1" applyBorder="1" applyAlignment="1">
      <alignment horizontal="left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2" fillId="0" borderId="15" xfId="0" applyFont="1" applyBorder="1" applyAlignment="1">
      <alignment horizontal="left"/>
    </xf>
    <xf numFmtId="0" fontId="22" fillId="0" borderId="80" xfId="0" applyFont="1" applyBorder="1" applyAlignment="1">
      <alignment horizontal="left"/>
    </xf>
    <xf numFmtId="0" fontId="2" fillId="0" borderId="70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0" fontId="39" fillId="0" borderId="0" xfId="2" applyFont="1" applyAlignment="1">
      <alignment horizontal="center"/>
    </xf>
    <xf numFmtId="0" fontId="40" fillId="0" borderId="0" xfId="2" applyFont="1" applyAlignment="1">
      <alignment horizontal="center"/>
    </xf>
    <xf numFmtId="0" fontId="41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1" fillId="0" borderId="0" xfId="2" applyFont="1" applyAlignment="1">
      <alignment horizontal="center"/>
    </xf>
  </cellXfs>
  <cellStyles count="3">
    <cellStyle name="Ezres" xfId="1" builtinId="3"/>
    <cellStyle name="Normál" xfId="0" builtinId="0"/>
    <cellStyle name="Normál 2" xfId="2" xr:uid="{94EFA410-9FDB-483F-B8FE-66E00E31AB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22D0-B94C-4104-906D-50BD426D1B39}">
  <dimension ref="A1:I43"/>
  <sheetViews>
    <sheetView workbookViewId="0">
      <selection sqref="A1:I1"/>
    </sheetView>
  </sheetViews>
  <sheetFormatPr defaultRowHeight="12.75" x14ac:dyDescent="0.2"/>
  <cols>
    <col min="9" max="9" width="12" customWidth="1"/>
  </cols>
  <sheetData>
    <row r="1" spans="1:9" x14ac:dyDescent="0.2">
      <c r="A1" s="646" t="s">
        <v>452</v>
      </c>
      <c r="B1" s="646"/>
      <c r="C1" s="646"/>
      <c r="D1" s="646"/>
      <c r="E1" s="646"/>
      <c r="F1" s="646"/>
      <c r="G1" s="646"/>
      <c r="H1" s="646"/>
      <c r="I1" s="646"/>
    </row>
    <row r="2" spans="1:9" x14ac:dyDescent="0.2">
      <c r="A2" s="458"/>
      <c r="B2" s="458"/>
      <c r="C2" s="458"/>
      <c r="D2" s="458"/>
      <c r="E2" s="458"/>
      <c r="F2" s="458"/>
      <c r="G2" s="458"/>
      <c r="H2" s="458"/>
    </row>
    <row r="3" spans="1:9" x14ac:dyDescent="0.2">
      <c r="A3" s="459"/>
      <c r="B3" s="459"/>
      <c r="C3" s="647" t="s">
        <v>17</v>
      </c>
      <c r="D3" s="647"/>
      <c r="E3" s="647"/>
      <c r="F3" s="647"/>
    </row>
    <row r="4" spans="1:9" x14ac:dyDescent="0.2">
      <c r="A4" s="459"/>
      <c r="B4" s="459"/>
      <c r="C4" s="459"/>
    </row>
    <row r="5" spans="1:9" x14ac:dyDescent="0.2">
      <c r="C5" s="459"/>
      <c r="D5" s="647" t="s">
        <v>179</v>
      </c>
      <c r="E5" s="647"/>
      <c r="F5" s="459"/>
    </row>
    <row r="6" spans="1:9" x14ac:dyDescent="0.2">
      <c r="A6" s="460"/>
      <c r="C6" s="647" t="s">
        <v>180</v>
      </c>
      <c r="D6" s="647"/>
      <c r="E6" s="647"/>
      <c r="F6" s="647"/>
    </row>
    <row r="7" spans="1:9" x14ac:dyDescent="0.2">
      <c r="A7" s="460"/>
      <c r="C7" s="461"/>
      <c r="D7" s="647">
        <v>2018</v>
      </c>
      <c r="E7" s="647"/>
      <c r="F7" s="461"/>
    </row>
    <row r="8" spans="1:9" x14ac:dyDescent="0.2">
      <c r="D8" s="461"/>
    </row>
    <row r="9" spans="1:9" x14ac:dyDescent="0.2">
      <c r="A9" s="462" t="s">
        <v>21</v>
      </c>
      <c r="B9" s="463" t="s">
        <v>22</v>
      </c>
      <c r="C9" s="464"/>
      <c r="D9" s="465" t="s">
        <v>60</v>
      </c>
      <c r="E9" s="465"/>
      <c r="F9" s="465"/>
      <c r="G9" s="465"/>
      <c r="H9" s="23"/>
      <c r="I9" s="163"/>
    </row>
    <row r="10" spans="1:9" x14ac:dyDescent="0.2">
      <c r="A10" s="466"/>
      <c r="B10" s="467"/>
      <c r="C10" s="156"/>
      <c r="D10" s="6"/>
      <c r="E10" s="6"/>
      <c r="F10" s="6"/>
      <c r="G10" s="6"/>
      <c r="H10" s="1"/>
      <c r="I10" s="131"/>
    </row>
    <row r="11" spans="1:9" x14ac:dyDescent="0.2">
      <c r="A11" s="468" t="s">
        <v>24</v>
      </c>
      <c r="B11" s="469" t="s">
        <v>25</v>
      </c>
      <c r="C11" s="113"/>
      <c r="D11" s="470"/>
      <c r="E11" s="470"/>
      <c r="F11" s="470"/>
      <c r="G11" s="470"/>
      <c r="H11" s="470"/>
      <c r="I11" s="113"/>
    </row>
    <row r="12" spans="1:9" x14ac:dyDescent="0.2">
      <c r="A12" s="449"/>
      <c r="B12" s="471" t="s">
        <v>52</v>
      </c>
      <c r="C12" s="125"/>
      <c r="D12" s="379" t="s">
        <v>181</v>
      </c>
      <c r="E12" s="379"/>
      <c r="F12" s="379"/>
      <c r="G12" s="379"/>
      <c r="H12" s="379"/>
      <c r="I12" s="472"/>
    </row>
    <row r="13" spans="1:9" x14ac:dyDescent="0.2">
      <c r="A13" s="449"/>
      <c r="B13" s="471" t="s">
        <v>49</v>
      </c>
      <c r="C13" s="125"/>
      <c r="D13" s="643" t="s">
        <v>34</v>
      </c>
      <c r="E13" s="644"/>
      <c r="F13" s="644"/>
      <c r="G13" s="644"/>
      <c r="H13" s="644"/>
      <c r="I13" s="645"/>
    </row>
    <row r="14" spans="1:9" x14ac:dyDescent="0.2">
      <c r="A14" s="449"/>
      <c r="B14" s="471" t="s">
        <v>182</v>
      </c>
      <c r="C14" s="125"/>
      <c r="D14" s="473" t="s">
        <v>183</v>
      </c>
      <c r="E14" s="474"/>
      <c r="F14" s="474"/>
      <c r="G14" s="474"/>
      <c r="H14" s="474"/>
      <c r="I14" s="475"/>
    </row>
    <row r="15" spans="1:9" x14ac:dyDescent="0.2">
      <c r="A15" s="449"/>
      <c r="B15" s="476" t="s">
        <v>48</v>
      </c>
      <c r="C15" s="125"/>
      <c r="D15" s="473" t="s">
        <v>184</v>
      </c>
      <c r="E15" s="474"/>
      <c r="F15" s="474"/>
      <c r="G15" s="474"/>
      <c r="H15" s="474"/>
      <c r="I15" s="475"/>
    </row>
    <row r="16" spans="1:9" x14ac:dyDescent="0.2">
      <c r="A16" s="449"/>
      <c r="B16" s="476" t="s">
        <v>153</v>
      </c>
      <c r="C16" s="125"/>
      <c r="D16" s="473" t="s">
        <v>185</v>
      </c>
      <c r="E16" s="474"/>
      <c r="F16" s="474"/>
      <c r="G16" s="474"/>
      <c r="H16" s="474"/>
      <c r="I16" s="475"/>
    </row>
    <row r="17" spans="1:9" x14ac:dyDescent="0.2">
      <c r="A17" s="449"/>
      <c r="B17" s="476" t="s">
        <v>186</v>
      </c>
      <c r="C17" s="125"/>
      <c r="D17" s="473" t="s">
        <v>187</v>
      </c>
      <c r="E17" s="474"/>
      <c r="F17" s="474"/>
      <c r="G17" s="474"/>
      <c r="H17" s="474"/>
      <c r="I17" s="475"/>
    </row>
    <row r="18" spans="1:9" x14ac:dyDescent="0.2">
      <c r="A18" s="449"/>
      <c r="B18" s="471" t="s">
        <v>154</v>
      </c>
      <c r="C18" s="125"/>
      <c r="D18" s="643" t="s">
        <v>188</v>
      </c>
      <c r="E18" s="644"/>
      <c r="F18" s="644"/>
      <c r="G18" s="644"/>
      <c r="H18" s="644"/>
      <c r="I18" s="645"/>
    </row>
    <row r="19" spans="1:9" x14ac:dyDescent="0.2">
      <c r="A19" s="449"/>
      <c r="B19" s="471" t="s">
        <v>137</v>
      </c>
      <c r="C19" s="125"/>
      <c r="D19" s="473" t="s">
        <v>138</v>
      </c>
      <c r="E19" s="474"/>
      <c r="F19" s="474"/>
      <c r="G19" s="474"/>
      <c r="H19" s="474"/>
      <c r="I19" s="475"/>
    </row>
    <row r="20" spans="1:9" x14ac:dyDescent="0.2">
      <c r="A20" s="449"/>
      <c r="B20" s="476" t="s">
        <v>77</v>
      </c>
      <c r="C20" s="125"/>
      <c r="D20" s="643" t="s">
        <v>189</v>
      </c>
      <c r="E20" s="644"/>
      <c r="F20" s="644"/>
      <c r="G20" s="644"/>
      <c r="H20" s="644"/>
      <c r="I20" s="645"/>
    </row>
    <row r="21" spans="1:9" x14ac:dyDescent="0.2">
      <c r="A21" s="449"/>
      <c r="B21" s="471" t="s">
        <v>51</v>
      </c>
      <c r="C21" s="125"/>
      <c r="D21" s="643" t="s">
        <v>190</v>
      </c>
      <c r="E21" s="644"/>
      <c r="F21" s="644"/>
      <c r="G21" s="644"/>
      <c r="H21" s="644"/>
      <c r="I21" s="645"/>
    </row>
    <row r="22" spans="1:9" x14ac:dyDescent="0.2">
      <c r="A22" s="449"/>
      <c r="B22" s="471" t="s">
        <v>53</v>
      </c>
      <c r="C22" s="125"/>
      <c r="D22" s="379" t="s">
        <v>102</v>
      </c>
      <c r="E22" s="379"/>
      <c r="F22" s="379"/>
      <c r="G22" s="379"/>
      <c r="H22" s="379"/>
      <c r="I22" s="472"/>
    </row>
    <row r="23" spans="1:9" x14ac:dyDescent="0.2">
      <c r="A23" s="449"/>
      <c r="B23" s="476" t="s">
        <v>76</v>
      </c>
      <c r="C23" s="125"/>
      <c r="D23" s="379" t="s">
        <v>103</v>
      </c>
      <c r="E23" s="379"/>
      <c r="F23" s="379"/>
      <c r="G23" s="379"/>
      <c r="H23" s="379"/>
      <c r="I23" s="472"/>
    </row>
    <row r="24" spans="1:9" x14ac:dyDescent="0.2">
      <c r="A24" s="449"/>
      <c r="B24" s="477" t="s">
        <v>54</v>
      </c>
      <c r="C24" s="125"/>
      <c r="D24" s="478" t="s">
        <v>191</v>
      </c>
      <c r="E24" s="379"/>
      <c r="F24" s="379"/>
      <c r="G24" s="379"/>
      <c r="H24" s="379"/>
      <c r="I24" s="472"/>
    </row>
    <row r="25" spans="1:9" x14ac:dyDescent="0.2">
      <c r="A25" s="449"/>
      <c r="B25" s="477" t="s">
        <v>192</v>
      </c>
      <c r="C25" s="125"/>
      <c r="D25" s="478" t="s">
        <v>193</v>
      </c>
      <c r="E25" s="379"/>
      <c r="F25" s="379"/>
      <c r="G25" s="379"/>
      <c r="H25" s="379"/>
      <c r="I25" s="472"/>
    </row>
    <row r="26" spans="1:9" x14ac:dyDescent="0.2">
      <c r="A26" s="449"/>
      <c r="B26" s="477" t="s">
        <v>194</v>
      </c>
      <c r="C26" s="125"/>
      <c r="D26" s="478" t="s">
        <v>195</v>
      </c>
      <c r="E26" s="379"/>
      <c r="F26" s="379"/>
      <c r="G26" s="379"/>
      <c r="H26" s="379"/>
      <c r="I26" s="472"/>
    </row>
    <row r="27" spans="1:9" x14ac:dyDescent="0.2">
      <c r="A27" s="449"/>
      <c r="B27" s="471" t="s">
        <v>55</v>
      </c>
      <c r="C27" s="125"/>
      <c r="D27" s="379" t="s">
        <v>196</v>
      </c>
      <c r="E27" s="379"/>
      <c r="F27" s="379"/>
      <c r="G27" s="379"/>
      <c r="H27" s="379"/>
      <c r="I27" s="472"/>
    </row>
    <row r="28" spans="1:9" x14ac:dyDescent="0.2">
      <c r="A28" s="449"/>
      <c r="B28" s="476" t="s">
        <v>50</v>
      </c>
      <c r="C28" s="125"/>
      <c r="D28" s="379" t="s">
        <v>197</v>
      </c>
      <c r="E28" s="379"/>
      <c r="F28" s="379"/>
      <c r="G28" s="379"/>
      <c r="H28" s="379"/>
      <c r="I28" s="472"/>
    </row>
    <row r="29" spans="1:9" x14ac:dyDescent="0.2">
      <c r="A29" s="449"/>
      <c r="B29" s="471" t="s">
        <v>56</v>
      </c>
      <c r="C29" s="125"/>
      <c r="D29" s="379" t="s">
        <v>198</v>
      </c>
      <c r="E29" s="379"/>
      <c r="F29" s="379"/>
      <c r="G29" s="379"/>
      <c r="H29" s="379"/>
      <c r="I29" s="472"/>
    </row>
    <row r="30" spans="1:9" x14ac:dyDescent="0.2">
      <c r="A30" s="449"/>
      <c r="B30" s="471" t="s">
        <v>199</v>
      </c>
      <c r="C30" s="125"/>
      <c r="D30" s="379" t="s">
        <v>200</v>
      </c>
      <c r="E30" s="379"/>
      <c r="F30" s="379"/>
      <c r="G30" s="379"/>
      <c r="H30" s="379"/>
      <c r="I30" s="472"/>
    </row>
    <row r="31" spans="1:9" x14ac:dyDescent="0.2">
      <c r="A31" s="449"/>
      <c r="B31" s="471" t="s">
        <v>201</v>
      </c>
      <c r="C31" s="125"/>
      <c r="D31" s="379" t="s">
        <v>202</v>
      </c>
      <c r="E31" s="379"/>
      <c r="F31" s="379"/>
      <c r="G31" s="379"/>
      <c r="H31" s="379"/>
      <c r="I31" s="472"/>
    </row>
    <row r="32" spans="1:9" x14ac:dyDescent="0.2">
      <c r="A32" s="449"/>
      <c r="B32" s="471" t="s">
        <v>203</v>
      </c>
      <c r="C32" s="125"/>
      <c r="D32" s="379" t="s">
        <v>204</v>
      </c>
      <c r="E32" s="379"/>
      <c r="F32" s="379"/>
      <c r="G32" s="379"/>
      <c r="H32" s="379"/>
      <c r="I32" s="472"/>
    </row>
    <row r="33" spans="1:9" x14ac:dyDescent="0.2">
      <c r="A33" s="449"/>
      <c r="B33" s="471" t="s">
        <v>58</v>
      </c>
      <c r="C33" s="125"/>
      <c r="D33" s="379" t="s">
        <v>33</v>
      </c>
      <c r="E33" s="379"/>
      <c r="F33" s="379"/>
      <c r="G33" s="379"/>
      <c r="H33" s="379"/>
      <c r="I33" s="472"/>
    </row>
    <row r="34" spans="1:9" x14ac:dyDescent="0.2">
      <c r="A34" s="449"/>
      <c r="B34" s="476" t="s">
        <v>59</v>
      </c>
      <c r="C34" s="125"/>
      <c r="D34" s="379" t="s">
        <v>78</v>
      </c>
      <c r="E34" s="379"/>
      <c r="F34" s="379"/>
      <c r="G34" s="379"/>
      <c r="H34" s="379"/>
      <c r="I34" s="472"/>
    </row>
    <row r="35" spans="1:9" x14ac:dyDescent="0.2">
      <c r="A35" s="449"/>
      <c r="B35" s="476" t="s">
        <v>134</v>
      </c>
      <c r="C35" s="125"/>
      <c r="D35" s="379" t="s">
        <v>205</v>
      </c>
      <c r="E35" s="379"/>
      <c r="F35" s="379"/>
      <c r="G35" s="379"/>
      <c r="H35" s="379"/>
      <c r="I35" s="472"/>
    </row>
    <row r="36" spans="1:9" x14ac:dyDescent="0.2">
      <c r="A36" s="449"/>
      <c r="B36" s="476" t="s">
        <v>83</v>
      </c>
      <c r="C36" s="125"/>
      <c r="D36" s="379" t="s">
        <v>206</v>
      </c>
      <c r="E36" s="379"/>
      <c r="F36" s="379"/>
      <c r="G36" s="379"/>
      <c r="H36" s="379"/>
      <c r="I36" s="472"/>
    </row>
    <row r="37" spans="1:9" x14ac:dyDescent="0.2">
      <c r="A37" s="449"/>
      <c r="B37" s="471"/>
      <c r="C37" s="125"/>
      <c r="D37" s="379"/>
      <c r="E37" s="2"/>
      <c r="F37" s="2"/>
      <c r="G37" s="2"/>
      <c r="H37" s="2"/>
      <c r="I37" s="125"/>
    </row>
    <row r="38" spans="1:9" x14ac:dyDescent="0.2">
      <c r="A38" s="449"/>
      <c r="B38" s="95"/>
      <c r="C38" s="125"/>
      <c r="D38" s="2"/>
      <c r="E38" s="2"/>
      <c r="F38" s="2"/>
      <c r="G38" s="2"/>
      <c r="H38" s="2"/>
      <c r="I38" s="125"/>
    </row>
    <row r="39" spans="1:9" x14ac:dyDescent="0.2">
      <c r="A39" s="449"/>
      <c r="B39" s="95"/>
      <c r="C39" s="125"/>
      <c r="D39" s="479"/>
      <c r="E39" s="2"/>
      <c r="F39" s="2"/>
      <c r="G39" s="2"/>
      <c r="H39" s="2"/>
      <c r="I39" s="125"/>
    </row>
    <row r="40" spans="1:9" x14ac:dyDescent="0.2">
      <c r="A40" s="449"/>
      <c r="B40" s="95"/>
      <c r="C40" s="125"/>
      <c r="D40" s="479"/>
      <c r="E40" s="2"/>
      <c r="F40" s="2"/>
      <c r="G40" s="2"/>
      <c r="H40" s="2"/>
      <c r="I40" s="125"/>
    </row>
    <row r="41" spans="1:9" x14ac:dyDescent="0.2">
      <c r="A41" s="449"/>
      <c r="B41" s="471"/>
      <c r="C41" s="125"/>
      <c r="D41" s="480"/>
      <c r="E41" s="2"/>
      <c r="F41" s="2"/>
      <c r="G41" s="2"/>
      <c r="H41" s="2"/>
      <c r="I41" s="125"/>
    </row>
    <row r="42" spans="1:9" x14ac:dyDescent="0.2">
      <c r="A42" s="449"/>
      <c r="B42" s="95"/>
      <c r="C42" s="125"/>
      <c r="D42" s="480"/>
      <c r="E42" s="2"/>
      <c r="F42" s="2"/>
      <c r="G42" s="2"/>
      <c r="H42" s="2"/>
      <c r="I42" s="125"/>
    </row>
    <row r="43" spans="1:9" x14ac:dyDescent="0.2">
      <c r="A43" s="449"/>
      <c r="B43" s="471"/>
      <c r="C43" s="125"/>
      <c r="D43" s="480"/>
      <c r="E43" s="2"/>
      <c r="F43" s="2"/>
      <c r="G43" s="2"/>
      <c r="H43" s="2"/>
      <c r="I43" s="125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/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8" x14ac:dyDescent="0.2">
      <c r="A1" s="402" t="s">
        <v>453</v>
      </c>
    </row>
    <row r="3" spans="1:8" x14ac:dyDescent="0.2">
      <c r="A3" s="402"/>
      <c r="B3" s="402"/>
      <c r="C3" s="402"/>
      <c r="D3" s="402"/>
      <c r="E3" s="402"/>
      <c r="F3" s="402"/>
      <c r="G3" s="402"/>
      <c r="H3" s="402"/>
    </row>
    <row r="4" spans="1:8" x14ac:dyDescent="0.2">
      <c r="A4" s="181"/>
      <c r="B4" s="181"/>
      <c r="C4" s="181"/>
      <c r="D4" s="181"/>
      <c r="E4" s="181"/>
      <c r="F4" s="181"/>
      <c r="G4" s="181"/>
    </row>
    <row r="5" spans="1:8" x14ac:dyDescent="0.2">
      <c r="A5" s="4"/>
      <c r="B5" s="4"/>
      <c r="C5" s="4" t="s">
        <v>17</v>
      </c>
      <c r="D5" s="4"/>
      <c r="E5" s="4"/>
    </row>
    <row r="6" spans="1:8" x14ac:dyDescent="0.2">
      <c r="G6" s="7"/>
    </row>
    <row r="7" spans="1:8" x14ac:dyDescent="0.2">
      <c r="A7" s="654" t="s">
        <v>10</v>
      </c>
      <c r="B7" s="654"/>
      <c r="C7" s="654"/>
      <c r="D7" s="654"/>
      <c r="E7" s="654"/>
      <c r="F7" s="654"/>
      <c r="G7" s="7"/>
    </row>
    <row r="8" spans="1:8" x14ac:dyDescent="0.2">
      <c r="A8" s="7"/>
      <c r="B8" s="654" t="s">
        <v>42</v>
      </c>
      <c r="C8" s="654"/>
      <c r="D8" s="654"/>
      <c r="E8" s="654"/>
      <c r="F8" s="7"/>
      <c r="G8" s="6"/>
    </row>
    <row r="9" spans="1:8" x14ac:dyDescent="0.2">
      <c r="A9" s="6"/>
      <c r="B9" s="6"/>
      <c r="C9" s="241">
        <v>2018</v>
      </c>
      <c r="D9" s="6"/>
      <c r="E9" s="6"/>
      <c r="F9" s="6"/>
      <c r="G9" s="6"/>
    </row>
    <row r="10" spans="1:8" ht="13.5" thickBot="1" x14ac:dyDescent="0.25">
      <c r="A10" s="1"/>
      <c r="B10" s="1"/>
      <c r="C10" s="1"/>
      <c r="D10" s="1"/>
      <c r="E10" s="1"/>
      <c r="F10" s="1"/>
      <c r="G10" s="171" t="s">
        <v>127</v>
      </c>
    </row>
    <row r="11" spans="1:8" ht="13.5" thickBot="1" x14ac:dyDescent="0.25">
      <c r="A11" s="19"/>
      <c r="B11" s="20" t="s">
        <v>12</v>
      </c>
      <c r="C11" s="21"/>
      <c r="D11" s="22" t="s">
        <v>13</v>
      </c>
      <c r="E11" s="22" t="s">
        <v>14</v>
      </c>
      <c r="F11" s="22" t="s">
        <v>15</v>
      </c>
      <c r="G11" s="21" t="s">
        <v>11</v>
      </c>
    </row>
    <row r="12" spans="1:8" ht="14.25" customHeight="1" thickBot="1" x14ac:dyDescent="0.25">
      <c r="A12" s="648" t="s">
        <v>60</v>
      </c>
      <c r="B12" s="649"/>
      <c r="C12" s="650"/>
      <c r="D12" s="648">
        <v>2018</v>
      </c>
      <c r="E12" s="649"/>
      <c r="F12" s="649"/>
      <c r="G12" s="650"/>
    </row>
    <row r="13" spans="1:8" s="4" customFormat="1" ht="15" customHeight="1" x14ac:dyDescent="0.2">
      <c r="A13" s="60"/>
      <c r="B13" s="201" t="s">
        <v>0</v>
      </c>
      <c r="C13" s="201"/>
      <c r="D13" s="30"/>
      <c r="E13" s="31"/>
      <c r="F13" s="190"/>
      <c r="G13" s="191"/>
    </row>
    <row r="14" spans="1:8" s="4" customFormat="1" x14ac:dyDescent="0.2">
      <c r="A14" s="202" t="s">
        <v>2</v>
      </c>
      <c r="B14" s="95"/>
      <c r="C14" s="54"/>
      <c r="D14" s="371" t="s">
        <v>19</v>
      </c>
      <c r="E14" s="13" t="s">
        <v>169</v>
      </c>
      <c r="F14" s="13"/>
      <c r="G14" s="12"/>
    </row>
    <row r="15" spans="1:8" x14ac:dyDescent="0.2">
      <c r="A15" s="73" t="s">
        <v>66</v>
      </c>
      <c r="B15" s="2"/>
      <c r="C15" s="2"/>
      <c r="D15" s="203">
        <v>5744100</v>
      </c>
      <c r="E15" s="203">
        <v>6416270</v>
      </c>
      <c r="F15" s="383">
        <v>9921027</v>
      </c>
      <c r="G15" s="12"/>
    </row>
    <row r="16" spans="1:8" x14ac:dyDescent="0.2">
      <c r="A16" s="73" t="s">
        <v>61</v>
      </c>
      <c r="B16" s="2"/>
      <c r="C16" s="2"/>
      <c r="D16" s="203">
        <v>8250000</v>
      </c>
      <c r="E16" s="203">
        <v>9420000</v>
      </c>
      <c r="F16" s="383">
        <v>10998884</v>
      </c>
      <c r="G16" s="12"/>
    </row>
    <row r="17" spans="1:7" x14ac:dyDescent="0.2">
      <c r="A17" s="73" t="s">
        <v>67</v>
      </c>
      <c r="B17" s="2"/>
      <c r="C17" s="2"/>
      <c r="D17" s="203">
        <v>23354264</v>
      </c>
      <c r="E17" s="203">
        <v>27195233</v>
      </c>
      <c r="F17" s="383">
        <v>27195233</v>
      </c>
      <c r="G17" s="12"/>
    </row>
    <row r="18" spans="1:7" x14ac:dyDescent="0.2">
      <c r="A18" s="73" t="s">
        <v>133</v>
      </c>
      <c r="B18" s="2"/>
      <c r="C18" s="2"/>
      <c r="D18" s="203">
        <v>15600000</v>
      </c>
      <c r="E18" s="203">
        <v>20066810</v>
      </c>
      <c r="F18" s="383">
        <v>21215490</v>
      </c>
      <c r="G18" s="12"/>
    </row>
    <row r="19" spans="1:7" x14ac:dyDescent="0.2">
      <c r="A19" s="73" t="s">
        <v>68</v>
      </c>
      <c r="B19" s="188"/>
      <c r="C19" s="189"/>
      <c r="D19" s="203">
        <v>10008163</v>
      </c>
      <c r="E19" s="203">
        <v>10008163</v>
      </c>
      <c r="F19" s="383">
        <v>10008163</v>
      </c>
      <c r="G19" s="12"/>
    </row>
    <row r="20" spans="1:7" x14ac:dyDescent="0.2">
      <c r="A20" s="73" t="s">
        <v>69</v>
      </c>
      <c r="B20" s="2"/>
      <c r="C20" s="2"/>
      <c r="D20" s="203">
        <v>0</v>
      </c>
      <c r="E20" s="203">
        <v>4376510</v>
      </c>
      <c r="F20" s="383">
        <v>5506591</v>
      </c>
      <c r="G20" s="12"/>
    </row>
    <row r="21" spans="1:7" ht="13.5" customHeight="1" x14ac:dyDescent="0.2">
      <c r="A21" s="202" t="s">
        <v>1</v>
      </c>
      <c r="B21" s="3"/>
      <c r="C21" s="3"/>
      <c r="D21" s="204">
        <f>SUM(D15:D20)</f>
        <v>62956527</v>
      </c>
      <c r="E21" s="204">
        <f>SUM(E15:E20)</f>
        <v>77482986</v>
      </c>
      <c r="F21" s="384">
        <f>SUM(F15:F20)</f>
        <v>84845388</v>
      </c>
      <c r="G21" s="192"/>
    </row>
    <row r="22" spans="1:7" x14ac:dyDescent="0.2">
      <c r="A22" s="73"/>
      <c r="B22" s="2"/>
      <c r="C22" s="2"/>
      <c r="D22" s="94"/>
      <c r="E22" s="94"/>
      <c r="F22" s="385"/>
      <c r="G22" s="12"/>
    </row>
    <row r="23" spans="1:7" x14ac:dyDescent="0.2">
      <c r="A23" s="202" t="s">
        <v>3</v>
      </c>
      <c r="B23" s="2"/>
      <c r="C23" s="2"/>
      <c r="D23" s="94"/>
      <c r="E23" s="94"/>
      <c r="F23" s="385"/>
      <c r="G23" s="12"/>
    </row>
    <row r="24" spans="1:7" x14ac:dyDescent="0.2">
      <c r="A24" s="73" t="s">
        <v>64</v>
      </c>
      <c r="B24" s="2"/>
      <c r="C24" s="2"/>
      <c r="D24" s="203">
        <v>23092957</v>
      </c>
      <c r="E24" s="203">
        <v>26604868</v>
      </c>
      <c r="F24" s="383">
        <v>25737741</v>
      </c>
      <c r="G24" s="12"/>
    </row>
    <row r="25" spans="1:7" x14ac:dyDescent="0.2">
      <c r="A25" s="73" t="s">
        <v>75</v>
      </c>
      <c r="B25" s="2"/>
      <c r="C25" s="2"/>
      <c r="D25" s="203">
        <v>3665322</v>
      </c>
      <c r="E25" s="203">
        <v>4045850</v>
      </c>
      <c r="F25" s="383">
        <v>3933215</v>
      </c>
      <c r="G25" s="12"/>
    </row>
    <row r="26" spans="1:7" x14ac:dyDescent="0.2">
      <c r="A26" s="73" t="s">
        <v>70</v>
      </c>
      <c r="B26" s="2"/>
      <c r="C26" s="2"/>
      <c r="D26" s="395">
        <v>24039967</v>
      </c>
      <c r="E26" s="395">
        <v>31423935</v>
      </c>
      <c r="F26" s="383">
        <v>25313074</v>
      </c>
      <c r="G26" s="12"/>
    </row>
    <row r="27" spans="1:7" x14ac:dyDescent="0.2">
      <c r="A27" s="73" t="s">
        <v>44</v>
      </c>
      <c r="B27" s="2"/>
      <c r="C27" s="2"/>
      <c r="D27" s="397">
        <v>2200861</v>
      </c>
      <c r="E27" s="397">
        <v>2416861</v>
      </c>
      <c r="F27" s="383">
        <v>806500</v>
      </c>
      <c r="G27" s="12"/>
    </row>
    <row r="28" spans="1:7" x14ac:dyDescent="0.2">
      <c r="A28" s="175" t="s">
        <v>45</v>
      </c>
      <c r="B28" s="14"/>
      <c r="C28" s="14"/>
      <c r="D28" s="397">
        <v>7620137</v>
      </c>
      <c r="E28" s="397">
        <v>9485684</v>
      </c>
      <c r="F28" s="383">
        <v>9036549</v>
      </c>
      <c r="G28" s="12"/>
    </row>
    <row r="29" spans="1:7" x14ac:dyDescent="0.2">
      <c r="A29" s="73" t="s">
        <v>65</v>
      </c>
      <c r="B29" s="2"/>
      <c r="C29" s="2"/>
      <c r="D29" s="396">
        <v>1403113</v>
      </c>
      <c r="E29" s="396"/>
      <c r="F29" s="386"/>
      <c r="G29" s="12"/>
    </row>
    <row r="30" spans="1:7" x14ac:dyDescent="0.2">
      <c r="A30" s="651" t="s">
        <v>71</v>
      </c>
      <c r="B30" s="652"/>
      <c r="C30" s="653"/>
      <c r="D30" s="203">
        <v>934170</v>
      </c>
      <c r="E30" s="203">
        <v>5310680</v>
      </c>
      <c r="F30" s="383">
        <v>5310680</v>
      </c>
      <c r="G30" s="12"/>
    </row>
    <row r="31" spans="1:7" ht="13.5" customHeight="1" x14ac:dyDescent="0.2">
      <c r="A31" s="202" t="s">
        <v>6</v>
      </c>
      <c r="B31" s="3"/>
      <c r="C31" s="3"/>
      <c r="D31" s="204">
        <f>SUM(D24:D30)</f>
        <v>62956527</v>
      </c>
      <c r="E31" s="204">
        <f>SUM(E24:E30)</f>
        <v>79287878</v>
      </c>
      <c r="F31" s="384">
        <f>SUM(F24:F30)</f>
        <v>70137759</v>
      </c>
      <c r="G31" s="192"/>
    </row>
    <row r="32" spans="1:7" x14ac:dyDescent="0.2">
      <c r="A32" s="199"/>
      <c r="B32" s="23"/>
      <c r="C32" s="23"/>
      <c r="D32" s="109"/>
      <c r="E32" s="200"/>
      <c r="F32" s="109"/>
      <c r="G32" s="193"/>
    </row>
    <row r="33" spans="1:7" x14ac:dyDescent="0.2">
      <c r="A33" s="275"/>
      <c r="B33" s="196" t="s">
        <v>7</v>
      </c>
      <c r="C33" s="196"/>
      <c r="D33" s="205"/>
      <c r="E33" s="197"/>
      <c r="F33" s="205"/>
      <c r="G33" s="198"/>
    </row>
    <row r="34" spans="1:7" x14ac:dyDescent="0.2">
      <c r="A34" s="202"/>
      <c r="B34" s="8"/>
      <c r="C34" s="8"/>
      <c r="D34" s="206"/>
      <c r="E34" s="9"/>
      <c r="F34" s="206"/>
      <c r="G34" s="192"/>
    </row>
    <row r="35" spans="1:7" x14ac:dyDescent="0.2">
      <c r="A35" s="202" t="s">
        <v>2</v>
      </c>
      <c r="B35" s="2"/>
      <c r="C35" s="2"/>
      <c r="D35" s="371" t="s">
        <v>19</v>
      </c>
      <c r="E35" s="13" t="s">
        <v>169</v>
      </c>
      <c r="F35" s="385"/>
      <c r="G35" s="12"/>
    </row>
    <row r="36" spans="1:7" x14ac:dyDescent="0.2">
      <c r="A36" s="73" t="s">
        <v>68</v>
      </c>
      <c r="B36" s="2"/>
      <c r="C36" s="2"/>
      <c r="D36" s="203">
        <v>3920000</v>
      </c>
      <c r="E36" s="203">
        <v>3920000</v>
      </c>
      <c r="F36" s="383">
        <v>3920000</v>
      </c>
      <c r="G36" s="12"/>
    </row>
    <row r="37" spans="1:7" x14ac:dyDescent="0.2">
      <c r="A37" s="73" t="s">
        <v>62</v>
      </c>
      <c r="B37" s="2"/>
      <c r="C37" s="2"/>
      <c r="D37" s="203">
        <v>0</v>
      </c>
      <c r="E37" s="203">
        <v>974772</v>
      </c>
      <c r="F37" s="383">
        <v>7607000</v>
      </c>
      <c r="G37" s="12"/>
    </row>
    <row r="38" spans="1:7" x14ac:dyDescent="0.2">
      <c r="A38" s="73" t="s">
        <v>63</v>
      </c>
      <c r="B38" s="2"/>
      <c r="C38" s="2"/>
      <c r="D38" s="203">
        <v>0</v>
      </c>
      <c r="E38" s="203">
        <v>200000</v>
      </c>
      <c r="F38" s="383">
        <v>200000</v>
      </c>
      <c r="G38" s="12"/>
    </row>
    <row r="39" spans="1:7" ht="13.5" customHeight="1" x14ac:dyDescent="0.2">
      <c r="A39" s="202" t="s">
        <v>1</v>
      </c>
      <c r="B39" s="3"/>
      <c r="C39" s="3"/>
      <c r="D39" s="204">
        <f>SUM(D36:D38)</f>
        <v>3920000</v>
      </c>
      <c r="E39" s="204">
        <f>SUM(E36:E38)</f>
        <v>5094772</v>
      </c>
      <c r="F39" s="384">
        <f>SUM(F36:F38)</f>
        <v>11727000</v>
      </c>
      <c r="G39" s="192"/>
    </row>
    <row r="40" spans="1:7" x14ac:dyDescent="0.2">
      <c r="A40" s="73"/>
      <c r="B40" s="2"/>
      <c r="C40" s="2"/>
      <c r="D40" s="94"/>
      <c r="E40" s="94"/>
      <c r="F40" s="385"/>
      <c r="G40" s="12"/>
    </row>
    <row r="41" spans="1:7" x14ac:dyDescent="0.2">
      <c r="A41" s="202" t="s">
        <v>3</v>
      </c>
      <c r="B41" s="2"/>
      <c r="C41" s="2"/>
      <c r="D41" s="94"/>
      <c r="E41" s="94"/>
      <c r="F41" s="385"/>
      <c r="G41" s="12"/>
    </row>
    <row r="42" spans="1:7" x14ac:dyDescent="0.2">
      <c r="A42" s="73" t="s">
        <v>72</v>
      </c>
      <c r="B42" s="2"/>
      <c r="C42" s="2"/>
      <c r="D42" s="203">
        <v>0</v>
      </c>
      <c r="E42" s="203">
        <v>984000</v>
      </c>
      <c r="F42" s="383">
        <v>920500</v>
      </c>
      <c r="G42" s="12"/>
    </row>
    <row r="43" spans="1:7" x14ac:dyDescent="0.2">
      <c r="A43" s="73" t="s">
        <v>73</v>
      </c>
      <c r="B43" s="2"/>
      <c r="C43" s="2"/>
      <c r="D43" s="203">
        <v>3920000</v>
      </c>
      <c r="E43" s="203">
        <v>2305880</v>
      </c>
      <c r="F43" s="383">
        <v>1811732</v>
      </c>
      <c r="G43" s="12"/>
    </row>
    <row r="44" spans="1:7" x14ac:dyDescent="0.2">
      <c r="A44" s="73" t="s">
        <v>74</v>
      </c>
      <c r="B44" s="2"/>
      <c r="C44" s="2"/>
      <c r="D44" s="203">
        <v>0</v>
      </c>
      <c r="E44" s="203"/>
      <c r="F44" s="383"/>
      <c r="G44" s="12"/>
    </row>
    <row r="45" spans="1:7" ht="13.5" customHeight="1" x14ac:dyDescent="0.2">
      <c r="A45" s="202" t="s">
        <v>6</v>
      </c>
      <c r="B45" s="3"/>
      <c r="C45" s="3"/>
      <c r="D45" s="204">
        <f>SUM(D42:D44)</f>
        <v>3920000</v>
      </c>
      <c r="E45" s="204">
        <f>SUM(E42:E44)</f>
        <v>3289880</v>
      </c>
      <c r="F45" s="384">
        <f>SUM(F42:F44)</f>
        <v>2732232</v>
      </c>
      <c r="G45" s="192"/>
    </row>
    <row r="46" spans="1:7" ht="13.5" thickBot="1" x14ac:dyDescent="0.25">
      <c r="A46" s="199"/>
      <c r="B46" s="23"/>
      <c r="C46" s="23"/>
      <c r="D46" s="110"/>
      <c r="E46" s="110"/>
      <c r="F46" s="387"/>
      <c r="G46" s="193"/>
    </row>
    <row r="47" spans="1:7" ht="13.5" customHeight="1" x14ac:dyDescent="0.2">
      <c r="A47" s="25" t="s">
        <v>8</v>
      </c>
      <c r="B47" s="26"/>
      <c r="C47" s="26"/>
      <c r="D47" s="207">
        <f>D21+D39</f>
        <v>66876527</v>
      </c>
      <c r="E47" s="207">
        <f>E21+E39</f>
        <v>82577758</v>
      </c>
      <c r="F47" s="388">
        <f>F21+F39</f>
        <v>96572388</v>
      </c>
      <c r="G47" s="194"/>
    </row>
    <row r="48" spans="1:7" ht="14.25" customHeight="1" thickBot="1" x14ac:dyDescent="0.25">
      <c r="A48" s="27" t="s">
        <v>9</v>
      </c>
      <c r="B48" s="28"/>
      <c r="C48" s="28"/>
      <c r="D48" s="208">
        <f>D31+D45</f>
        <v>66876527</v>
      </c>
      <c r="E48" s="208">
        <f>E31+E45</f>
        <v>82577758</v>
      </c>
      <c r="F48" s="389">
        <f>F31+F45</f>
        <v>72869991</v>
      </c>
      <c r="G48" s="195"/>
    </row>
    <row r="49" spans="1:7" x14ac:dyDescent="0.2">
      <c r="A49" s="1"/>
      <c r="B49" s="1"/>
      <c r="C49" s="1"/>
      <c r="D49" s="380"/>
      <c r="E49" s="5"/>
      <c r="F49" s="5"/>
      <c r="G49" s="5"/>
    </row>
    <row r="50" spans="1:7" x14ac:dyDescent="0.2">
      <c r="A50" s="181"/>
      <c r="B50" s="1"/>
      <c r="C50" s="1"/>
      <c r="D50" s="1"/>
      <c r="E50" s="1"/>
      <c r="F50" s="1"/>
      <c r="G50" s="1"/>
    </row>
  </sheetData>
  <mergeCells count="5">
    <mergeCell ref="D12:G12"/>
    <mergeCell ref="A12:C12"/>
    <mergeCell ref="A30:C30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8"/>
  <sheetViews>
    <sheetView workbookViewId="0">
      <selection activeCell="C1" sqref="C1"/>
    </sheetView>
  </sheetViews>
  <sheetFormatPr defaultRowHeight="12.75" x14ac:dyDescent="0.2"/>
  <cols>
    <col min="1" max="1" width="8.42578125" customWidth="1"/>
    <col min="3" max="3" width="15.28515625" customWidth="1"/>
    <col min="4" max="13" width="9.7109375" customWidth="1"/>
    <col min="14" max="15" width="10.140625" bestFit="1" customWidth="1"/>
  </cols>
  <sheetData>
    <row r="1" spans="1:15" x14ac:dyDescent="0.2">
      <c r="C1" s="402" t="s">
        <v>454</v>
      </c>
    </row>
    <row r="3" spans="1:15" x14ac:dyDescent="0.2">
      <c r="C3" s="402"/>
      <c r="D3" s="402"/>
      <c r="E3" s="402"/>
      <c r="F3" s="402"/>
      <c r="G3" s="402"/>
      <c r="H3" s="402"/>
      <c r="I3" s="402"/>
      <c r="J3" s="402"/>
    </row>
    <row r="4" spans="1:15" x14ac:dyDescent="0.2">
      <c r="A4" s="4"/>
      <c r="B4" s="4"/>
      <c r="C4" s="4"/>
    </row>
    <row r="5" spans="1:15" x14ac:dyDescent="0.2">
      <c r="A5" s="4"/>
      <c r="B5" s="4"/>
      <c r="C5" s="369"/>
      <c r="D5" s="655" t="s">
        <v>17</v>
      </c>
      <c r="E5" s="655"/>
      <c r="F5" s="655"/>
      <c r="G5" s="655"/>
      <c r="H5" s="655"/>
      <c r="I5" s="655"/>
    </row>
    <row r="6" spans="1:15" x14ac:dyDescent="0.2">
      <c r="A6" s="4"/>
      <c r="B6" s="4"/>
      <c r="C6" s="369"/>
      <c r="D6" s="218"/>
      <c r="E6" s="218"/>
      <c r="F6" s="218"/>
      <c r="G6" s="218"/>
      <c r="H6" s="218"/>
      <c r="I6" s="218"/>
    </row>
    <row r="7" spans="1:15" x14ac:dyDescent="0.2">
      <c r="A7" s="4"/>
      <c r="B7" s="4"/>
      <c r="C7" s="4"/>
      <c r="D7" s="669" t="s">
        <v>43</v>
      </c>
      <c r="E7" s="669"/>
      <c r="F7" s="669"/>
      <c r="G7" s="669"/>
      <c r="H7" s="669"/>
      <c r="I7" s="669"/>
      <c r="J7" s="4"/>
      <c r="K7" s="4"/>
      <c r="L7" s="4"/>
      <c r="M7" s="4"/>
    </row>
    <row r="8" spans="1:15" x14ac:dyDescent="0.2">
      <c r="A8" s="4"/>
      <c r="B8" s="4"/>
      <c r="C8" s="4"/>
      <c r="D8" s="4"/>
      <c r="E8" s="4"/>
      <c r="F8" s="4">
        <v>2018</v>
      </c>
      <c r="G8" s="4"/>
      <c r="H8" s="4"/>
      <c r="I8" s="4"/>
      <c r="J8" s="4"/>
      <c r="K8" s="4"/>
      <c r="L8" s="4"/>
      <c r="M8" s="34"/>
    </row>
    <row r="9" spans="1:15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219"/>
      <c r="M9" s="277" t="s">
        <v>127</v>
      </c>
    </row>
    <row r="10" spans="1:15" ht="13.5" thickBot="1" x14ac:dyDescent="0.25">
      <c r="A10" s="32"/>
      <c r="B10" s="223" t="s">
        <v>12</v>
      </c>
      <c r="C10" s="35"/>
      <c r="D10" s="659" t="s">
        <v>13</v>
      </c>
      <c r="E10" s="660"/>
      <c r="F10" s="659" t="s">
        <v>14</v>
      </c>
      <c r="G10" s="660"/>
      <c r="H10" s="659" t="s">
        <v>15</v>
      </c>
      <c r="I10" s="660"/>
      <c r="J10" s="659" t="s">
        <v>11</v>
      </c>
      <c r="K10" s="660"/>
      <c r="L10" s="659" t="s">
        <v>18</v>
      </c>
      <c r="M10" s="660"/>
      <c r="N10" s="663" t="s">
        <v>397</v>
      </c>
      <c r="O10" s="664"/>
    </row>
    <row r="11" spans="1:15" ht="15" customHeight="1" thickBot="1" x14ac:dyDescent="0.25">
      <c r="A11" s="10" t="s">
        <v>21</v>
      </c>
      <c r="B11" s="658" t="s">
        <v>23</v>
      </c>
      <c r="C11" s="658"/>
      <c r="D11" s="656" t="s">
        <v>97</v>
      </c>
      <c r="E11" s="656"/>
      <c r="F11" s="656" t="s">
        <v>96</v>
      </c>
      <c r="G11" s="656"/>
      <c r="H11" s="656" t="s">
        <v>81</v>
      </c>
      <c r="I11" s="656"/>
      <c r="J11" s="656" t="s">
        <v>82</v>
      </c>
      <c r="K11" s="656"/>
      <c r="L11" s="656" t="s">
        <v>140</v>
      </c>
      <c r="M11" s="656"/>
      <c r="N11" s="661" t="s">
        <v>327</v>
      </c>
      <c r="O11" s="662"/>
    </row>
    <row r="12" spans="1:15" ht="15" customHeight="1" thickBot="1" x14ac:dyDescent="0.25">
      <c r="A12" s="274" t="s">
        <v>22</v>
      </c>
      <c r="B12" s="658"/>
      <c r="C12" s="658"/>
      <c r="D12" s="525" t="s">
        <v>19</v>
      </c>
      <c r="E12" s="525" t="s">
        <v>399</v>
      </c>
      <c r="F12" s="525" t="s">
        <v>19</v>
      </c>
      <c r="G12" s="525" t="s">
        <v>399</v>
      </c>
      <c r="H12" s="525" t="s">
        <v>19</v>
      </c>
      <c r="I12" s="525" t="s">
        <v>399</v>
      </c>
      <c r="J12" s="525" t="s">
        <v>19</v>
      </c>
      <c r="K12" s="525" t="s">
        <v>399</v>
      </c>
      <c r="L12" s="525" t="s">
        <v>19</v>
      </c>
      <c r="M12" s="525" t="s">
        <v>399</v>
      </c>
      <c r="N12" s="524"/>
      <c r="O12" s="524"/>
    </row>
    <row r="13" spans="1:15" ht="13.5" thickBot="1" x14ac:dyDescent="0.25">
      <c r="A13" s="10" t="s">
        <v>20</v>
      </c>
      <c r="B13" s="526"/>
      <c r="C13" s="524"/>
      <c r="D13" s="527"/>
      <c r="E13" s="527"/>
      <c r="F13" s="527"/>
      <c r="G13" s="527"/>
      <c r="H13" s="527"/>
      <c r="I13" s="527"/>
      <c r="J13" s="527"/>
      <c r="K13" s="527"/>
      <c r="L13" s="527"/>
      <c r="M13" s="527"/>
      <c r="N13" s="524"/>
      <c r="O13" s="524"/>
    </row>
    <row r="14" spans="1:15" ht="13.5" thickBot="1" x14ac:dyDescent="0.25">
      <c r="A14" s="275"/>
      <c r="B14" s="32"/>
      <c r="C14" s="102"/>
      <c r="D14" s="527"/>
      <c r="E14" s="527"/>
      <c r="F14" s="527"/>
      <c r="G14" s="527"/>
      <c r="H14" s="527"/>
      <c r="I14" s="527"/>
      <c r="J14" s="527"/>
      <c r="K14" s="527"/>
      <c r="L14" s="527"/>
      <c r="M14" s="527"/>
      <c r="N14" s="524"/>
      <c r="O14" s="524"/>
    </row>
    <row r="15" spans="1:15" ht="13.5" thickBot="1" x14ac:dyDescent="0.25">
      <c r="A15" s="263" t="s">
        <v>52</v>
      </c>
      <c r="B15" s="527" t="s">
        <v>80</v>
      </c>
      <c r="C15" s="527"/>
      <c r="D15" s="528">
        <v>108000</v>
      </c>
      <c r="E15" s="528">
        <v>109756</v>
      </c>
      <c r="F15" s="528"/>
      <c r="G15" s="528"/>
      <c r="H15" s="528"/>
      <c r="I15" s="528"/>
      <c r="J15" s="528"/>
      <c r="K15" s="528">
        <v>28405</v>
      </c>
      <c r="L15" s="528"/>
      <c r="M15" s="528"/>
      <c r="N15" s="524">
        <v>108000</v>
      </c>
      <c r="O15" s="524">
        <v>138161</v>
      </c>
    </row>
    <row r="16" spans="1:15" ht="13.5" thickBot="1" x14ac:dyDescent="0.25">
      <c r="A16" s="263" t="s">
        <v>49</v>
      </c>
      <c r="B16" s="527" t="s">
        <v>79</v>
      </c>
      <c r="C16" s="527"/>
      <c r="D16" s="528">
        <v>227170</v>
      </c>
      <c r="E16" s="528">
        <v>235170</v>
      </c>
      <c r="F16" s="528"/>
      <c r="G16" s="528"/>
      <c r="H16" s="528"/>
      <c r="I16" s="528"/>
      <c r="J16" s="528"/>
      <c r="K16" s="528"/>
      <c r="L16" s="528"/>
      <c r="M16" s="528"/>
      <c r="N16" s="524">
        <v>227170</v>
      </c>
      <c r="O16" s="524">
        <v>235170</v>
      </c>
    </row>
    <row r="17" spans="1:15" ht="13.5" thickBot="1" x14ac:dyDescent="0.25">
      <c r="A17" s="263" t="s">
        <v>48</v>
      </c>
      <c r="B17" s="527" t="s">
        <v>95</v>
      </c>
      <c r="C17" s="527"/>
      <c r="D17" s="528"/>
      <c r="E17" s="528"/>
      <c r="F17" s="528"/>
      <c r="G17" s="528"/>
      <c r="H17" s="528">
        <v>27195233</v>
      </c>
      <c r="I17" s="528">
        <v>27195233</v>
      </c>
      <c r="J17" s="528">
        <v>216000</v>
      </c>
      <c r="K17" s="528">
        <v>216000</v>
      </c>
      <c r="L17" s="528"/>
      <c r="M17" s="528"/>
      <c r="N17" s="532">
        <f>H17+J17</f>
        <v>27411233</v>
      </c>
      <c r="O17" s="532">
        <f>I17+K17</f>
        <v>27411233</v>
      </c>
    </row>
    <row r="18" spans="1:15" ht="13.5" thickBot="1" x14ac:dyDescent="0.25">
      <c r="A18" s="263" t="s">
        <v>153</v>
      </c>
      <c r="B18" s="529" t="s">
        <v>157</v>
      </c>
      <c r="C18" s="527"/>
      <c r="D18" s="528"/>
      <c r="E18" s="528"/>
      <c r="F18" s="528"/>
      <c r="G18" s="528"/>
      <c r="H18" s="528"/>
      <c r="I18" s="528"/>
      <c r="J18" s="528"/>
      <c r="K18" s="528"/>
      <c r="L18" s="528">
        <v>10008163</v>
      </c>
      <c r="M18" s="528">
        <v>10008163</v>
      </c>
      <c r="N18" s="532">
        <v>10008163</v>
      </c>
      <c r="O18" s="532">
        <v>10008163</v>
      </c>
    </row>
    <row r="19" spans="1:15" ht="13.5" thickBot="1" x14ac:dyDescent="0.25">
      <c r="A19" s="263" t="s">
        <v>154</v>
      </c>
      <c r="B19" s="665" t="s">
        <v>398</v>
      </c>
      <c r="C19" s="666"/>
      <c r="D19" s="528"/>
      <c r="E19" s="528"/>
      <c r="F19" s="528"/>
      <c r="G19" s="528"/>
      <c r="H19" s="528"/>
      <c r="I19" s="528"/>
      <c r="J19" s="528">
        <v>588572</v>
      </c>
      <c r="K19" s="528">
        <v>1121517</v>
      </c>
      <c r="L19" s="528"/>
      <c r="M19" s="528"/>
      <c r="N19" s="532">
        <v>588572</v>
      </c>
      <c r="O19" s="532">
        <v>1121517</v>
      </c>
    </row>
    <row r="20" spans="1:15" ht="13.5" thickBot="1" x14ac:dyDescent="0.25">
      <c r="A20" s="263" t="s">
        <v>137</v>
      </c>
      <c r="B20" s="527" t="s">
        <v>139</v>
      </c>
      <c r="C20" s="527"/>
      <c r="D20" s="528">
        <v>2935000</v>
      </c>
      <c r="E20" s="528">
        <v>4382316</v>
      </c>
      <c r="F20" s="528"/>
      <c r="G20" s="528"/>
      <c r="H20" s="528"/>
      <c r="I20" s="528"/>
      <c r="J20" s="528">
        <v>18302351</v>
      </c>
      <c r="K20" s="528">
        <v>18849361</v>
      </c>
      <c r="L20" s="528"/>
      <c r="M20" s="528"/>
      <c r="N20" s="532">
        <f>D20+J20</f>
        <v>21237351</v>
      </c>
      <c r="O20" s="532">
        <f>E20+K20</f>
        <v>23231677</v>
      </c>
    </row>
    <row r="21" spans="1:15" ht="13.5" thickBot="1" x14ac:dyDescent="0.25">
      <c r="A21" s="263" t="s">
        <v>54</v>
      </c>
      <c r="B21" s="657" t="s">
        <v>104</v>
      </c>
      <c r="C21" s="657"/>
      <c r="D21" s="528">
        <v>2134100</v>
      </c>
      <c r="E21" s="528">
        <v>4207041</v>
      </c>
      <c r="F21" s="528"/>
      <c r="G21" s="528"/>
      <c r="H21" s="528"/>
      <c r="I21" s="528"/>
      <c r="J21" s="528">
        <v>959887</v>
      </c>
      <c r="K21" s="528">
        <v>1000207</v>
      </c>
      <c r="L21" s="528"/>
      <c r="M21" s="528"/>
      <c r="N21" s="532">
        <f>D21+J21</f>
        <v>3093987</v>
      </c>
      <c r="O21" s="532">
        <f>E21+K21</f>
        <v>5207248</v>
      </c>
    </row>
    <row r="22" spans="1:15" ht="13.5" thickBot="1" x14ac:dyDescent="0.25">
      <c r="A22" s="263" t="s">
        <v>50</v>
      </c>
      <c r="B22" s="530" t="s">
        <v>87</v>
      </c>
      <c r="C22" s="530"/>
      <c r="D22" s="528">
        <v>10000</v>
      </c>
      <c r="E22" s="528"/>
      <c r="F22" s="528"/>
      <c r="G22" s="528"/>
      <c r="H22" s="528"/>
      <c r="I22" s="528"/>
      <c r="J22" s="528"/>
      <c r="K22" s="528"/>
      <c r="L22" s="528"/>
      <c r="M22" s="528"/>
      <c r="N22" s="524">
        <v>10000</v>
      </c>
      <c r="O22" s="524"/>
    </row>
    <row r="23" spans="1:15" ht="13.5" thickBot="1" x14ac:dyDescent="0.25">
      <c r="A23" s="263" t="s">
        <v>56</v>
      </c>
      <c r="B23" s="667" t="s">
        <v>401</v>
      </c>
      <c r="C23" s="668"/>
      <c r="D23" s="528"/>
      <c r="E23" s="528">
        <v>11500</v>
      </c>
      <c r="F23" s="528"/>
      <c r="G23" s="528"/>
      <c r="H23" s="528"/>
      <c r="I23" s="528"/>
      <c r="J23" s="528"/>
      <c r="K23" s="528"/>
      <c r="L23" s="528"/>
      <c r="M23" s="528"/>
      <c r="N23" s="524"/>
      <c r="O23" s="524">
        <v>11500</v>
      </c>
    </row>
    <row r="24" spans="1:15" ht="13.5" thickBot="1" x14ac:dyDescent="0.25">
      <c r="A24" s="263" t="s">
        <v>58</v>
      </c>
      <c r="B24" s="527" t="s">
        <v>33</v>
      </c>
      <c r="C24" s="527"/>
      <c r="D24" s="528">
        <v>1002000</v>
      </c>
      <c r="E24" s="528">
        <v>975235</v>
      </c>
      <c r="F24" s="528"/>
      <c r="G24" s="528"/>
      <c r="H24" s="528"/>
      <c r="I24" s="528"/>
      <c r="J24" s="528"/>
      <c r="K24" s="528"/>
      <c r="L24" s="528"/>
      <c r="M24" s="528"/>
      <c r="N24" s="524">
        <v>1002000</v>
      </c>
      <c r="O24" s="524">
        <v>975235</v>
      </c>
    </row>
    <row r="25" spans="1:15" ht="13.5" thickBot="1" x14ac:dyDescent="0.25">
      <c r="A25" s="263" t="s">
        <v>83</v>
      </c>
      <c r="B25" s="527" t="s">
        <v>400</v>
      </c>
      <c r="C25" s="527"/>
      <c r="D25" s="377"/>
      <c r="E25" s="377">
        <v>9</v>
      </c>
      <c r="F25" s="528">
        <v>9420000</v>
      </c>
      <c r="G25" s="528">
        <v>10998884</v>
      </c>
      <c r="H25" s="528"/>
      <c r="I25" s="528"/>
      <c r="J25" s="528"/>
      <c r="K25" s="528"/>
      <c r="L25" s="528"/>
      <c r="M25" s="528"/>
      <c r="N25" s="532">
        <f>D25+F25</f>
        <v>9420000</v>
      </c>
      <c r="O25" s="532">
        <f>E25+G25</f>
        <v>10998893</v>
      </c>
    </row>
    <row r="26" spans="1:15" ht="13.5" thickBot="1" x14ac:dyDescent="0.25">
      <c r="A26" s="263"/>
      <c r="B26" s="527"/>
      <c r="C26" s="527"/>
      <c r="D26" s="377"/>
      <c r="E26" s="377"/>
      <c r="F26" s="528"/>
      <c r="G26" s="528"/>
      <c r="H26" s="528"/>
      <c r="I26" s="528"/>
      <c r="J26" s="528"/>
      <c r="K26" s="528"/>
      <c r="L26" s="528"/>
      <c r="M26" s="528"/>
      <c r="N26" s="524"/>
      <c r="O26" s="524"/>
    </row>
    <row r="27" spans="1:15" ht="13.5" thickBot="1" x14ac:dyDescent="0.25">
      <c r="A27" s="276"/>
      <c r="B27" s="531"/>
      <c r="C27" s="527"/>
      <c r="D27" s="528"/>
      <c r="E27" s="528"/>
      <c r="F27" s="528"/>
      <c r="G27" s="528"/>
      <c r="H27" s="528"/>
      <c r="I27" s="528"/>
      <c r="J27" s="528"/>
      <c r="K27" s="528"/>
      <c r="L27" s="528"/>
      <c r="M27" s="528"/>
      <c r="N27" s="524"/>
      <c r="O27" s="524"/>
    </row>
    <row r="28" spans="1:15" ht="13.5" thickBot="1" x14ac:dyDescent="0.25">
      <c r="A28" s="270"/>
      <c r="B28" s="531" t="s">
        <v>89</v>
      </c>
      <c r="C28" s="527"/>
      <c r="D28" s="377">
        <f>SUM(D15:D25)</f>
        <v>6416270</v>
      </c>
      <c r="E28" s="377">
        <f t="shared" ref="E28:M28" si="0">SUM(E15:E25)</f>
        <v>9921027</v>
      </c>
      <c r="F28" s="377">
        <f t="shared" si="0"/>
        <v>9420000</v>
      </c>
      <c r="G28" s="377">
        <f t="shared" si="0"/>
        <v>10998884</v>
      </c>
      <c r="H28" s="377">
        <f t="shared" si="0"/>
        <v>27195233</v>
      </c>
      <c r="I28" s="377">
        <f t="shared" si="0"/>
        <v>27195233</v>
      </c>
      <c r="J28" s="377">
        <f t="shared" si="0"/>
        <v>20066810</v>
      </c>
      <c r="K28" s="377">
        <f t="shared" si="0"/>
        <v>21215490</v>
      </c>
      <c r="L28" s="377">
        <f t="shared" si="0"/>
        <v>10008163</v>
      </c>
      <c r="M28" s="377">
        <f t="shared" si="0"/>
        <v>10008163</v>
      </c>
      <c r="N28" s="407">
        <f>SUM(N15:N27)</f>
        <v>73106476</v>
      </c>
      <c r="O28" s="407">
        <f>SUM(O15:O27)</f>
        <v>79338797</v>
      </c>
    </row>
  </sheetData>
  <mergeCells count="18">
    <mergeCell ref="N11:O11"/>
    <mergeCell ref="N10:O10"/>
    <mergeCell ref="B19:C19"/>
    <mergeCell ref="B23:C23"/>
    <mergeCell ref="D7:I7"/>
    <mergeCell ref="D5:I5"/>
    <mergeCell ref="L11:M11"/>
    <mergeCell ref="B21:C21"/>
    <mergeCell ref="D11:E11"/>
    <mergeCell ref="F11:G11"/>
    <mergeCell ref="H11:I11"/>
    <mergeCell ref="J11:K11"/>
    <mergeCell ref="B11:C12"/>
    <mergeCell ref="D10:E10"/>
    <mergeCell ref="F10:G10"/>
    <mergeCell ref="H10:I10"/>
    <mergeCell ref="J10:K10"/>
    <mergeCell ref="L10:M10"/>
  </mergeCells>
  <phoneticPr fontId="6" type="noConversion"/>
  <pageMargins left="0.39370078740157483" right="0.19685039370078741" top="0.98425196850393704" bottom="0.98425196850393704" header="0.51181102362204722" footer="0.51181102362204722"/>
  <pageSetup paperSize="9" scale="96" fitToHeight="0" orientation="landscape" r:id="rId1"/>
  <headerFooter alignWithMargins="0"/>
  <ignoredErrors>
    <ignoredError sqref="A24:A25 A15:A18 A20: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workbookViewId="0"/>
  </sheetViews>
  <sheetFormatPr defaultRowHeight="12.75" x14ac:dyDescent="0.2"/>
  <cols>
    <col min="1" max="1" width="4.5703125" customWidth="1"/>
    <col min="6" max="6" width="6.140625" customWidth="1"/>
    <col min="7" max="8" width="9.7109375" customWidth="1"/>
    <col min="9" max="9" width="9.7109375" style="534" customWidth="1"/>
    <col min="10" max="10" width="9.7109375" customWidth="1"/>
  </cols>
  <sheetData>
    <row r="1" spans="1:10" ht="15" customHeight="1" x14ac:dyDescent="0.2">
      <c r="A1" s="402" t="s">
        <v>455</v>
      </c>
      <c r="B1" s="402"/>
      <c r="C1" s="402"/>
      <c r="D1" s="402"/>
      <c r="E1" s="402"/>
      <c r="F1" s="402"/>
      <c r="G1" s="402"/>
      <c r="H1" s="402"/>
      <c r="I1" s="533"/>
      <c r="J1" s="402"/>
    </row>
    <row r="2" spans="1:10" ht="15" customHeight="1" x14ac:dyDescent="0.2">
      <c r="A2" s="402"/>
      <c r="B2" s="402"/>
      <c r="C2" s="402"/>
      <c r="D2" s="402"/>
      <c r="E2" s="402"/>
      <c r="F2" s="402"/>
      <c r="G2" s="402"/>
      <c r="H2" s="402"/>
      <c r="I2" s="533"/>
      <c r="J2" s="402"/>
    </row>
    <row r="3" spans="1:10" ht="15" customHeight="1" x14ac:dyDescent="0.2">
      <c r="A3" s="402"/>
      <c r="B3" s="402"/>
      <c r="C3" s="402"/>
      <c r="D3" s="402"/>
      <c r="E3" s="402"/>
      <c r="F3" s="402"/>
      <c r="G3" s="402"/>
      <c r="H3" s="402"/>
      <c r="I3" s="533"/>
      <c r="J3" s="402"/>
    </row>
    <row r="4" spans="1:10" ht="15" x14ac:dyDescent="0.25">
      <c r="A4" s="181"/>
      <c r="B4" s="39"/>
      <c r="C4" s="39"/>
      <c r="J4" s="40"/>
    </row>
    <row r="5" spans="1:10" ht="15" x14ac:dyDescent="0.25">
      <c r="A5" s="39"/>
      <c r="B5" s="39"/>
      <c r="C5" s="669" t="s">
        <v>17</v>
      </c>
      <c r="D5" s="669"/>
      <c r="E5" s="669"/>
      <c r="F5" s="669"/>
      <c r="G5" s="669"/>
    </row>
    <row r="6" spans="1:10" ht="15" x14ac:dyDescent="0.25">
      <c r="A6" s="39"/>
      <c r="G6" s="39"/>
    </row>
    <row r="7" spans="1:10" ht="15" x14ac:dyDescent="0.25">
      <c r="B7" s="39"/>
      <c r="C7" s="669" t="s">
        <v>126</v>
      </c>
      <c r="D7" s="669"/>
      <c r="E7" s="669"/>
      <c r="F7" s="669"/>
      <c r="G7" s="669"/>
    </row>
    <row r="8" spans="1:10" x14ac:dyDescent="0.2">
      <c r="D8" s="40"/>
      <c r="E8" s="370">
        <v>2018</v>
      </c>
    </row>
    <row r="9" spans="1:10" ht="13.5" thickBot="1" x14ac:dyDescent="0.25">
      <c r="J9" s="277" t="s">
        <v>127</v>
      </c>
    </row>
    <row r="10" spans="1:10" ht="15.75" customHeight="1" x14ac:dyDescent="0.2">
      <c r="A10" s="153"/>
      <c r="B10" s="42"/>
      <c r="C10" s="153"/>
      <c r="D10" s="42"/>
      <c r="E10" s="42"/>
      <c r="F10" s="42"/>
      <c r="G10" s="375"/>
      <c r="H10" s="152"/>
      <c r="I10" s="535"/>
      <c r="J10" s="151"/>
    </row>
    <row r="11" spans="1:10" ht="15" customHeight="1" thickBot="1" x14ac:dyDescent="0.25">
      <c r="A11" s="120" t="s">
        <v>21</v>
      </c>
      <c r="B11" s="45" t="s">
        <v>22</v>
      </c>
      <c r="C11" s="120"/>
      <c r="D11" s="45" t="s">
        <v>23</v>
      </c>
      <c r="E11" s="45"/>
      <c r="F11" s="24"/>
      <c r="G11" s="289" t="s">
        <v>19</v>
      </c>
      <c r="H11" s="403" t="s">
        <v>169</v>
      </c>
      <c r="I11" s="536" t="s">
        <v>399</v>
      </c>
      <c r="J11" s="150"/>
    </row>
    <row r="12" spans="1:10" ht="14.25" customHeight="1" x14ac:dyDescent="0.2">
      <c r="A12" s="10" t="s">
        <v>24</v>
      </c>
      <c r="B12" s="11"/>
      <c r="C12" s="10" t="s">
        <v>25</v>
      </c>
      <c r="D12" s="11"/>
      <c r="E12" s="11"/>
      <c r="F12" s="11"/>
      <c r="G12" s="149"/>
      <c r="H12" s="148"/>
      <c r="I12" s="537"/>
      <c r="J12" s="147"/>
    </row>
    <row r="13" spans="1:10" x14ac:dyDescent="0.2">
      <c r="A13" s="73"/>
      <c r="B13" s="215" t="s">
        <v>52</v>
      </c>
      <c r="C13" s="69" t="s">
        <v>148</v>
      </c>
      <c r="D13" s="70"/>
      <c r="E13" s="70"/>
      <c r="F13" s="2"/>
      <c r="G13" s="210">
        <f>G14+G15</f>
        <v>88000</v>
      </c>
      <c r="H13" s="210">
        <f>H14+H15+H16</f>
        <v>108000</v>
      </c>
      <c r="I13" s="317">
        <v>109756</v>
      </c>
      <c r="J13" s="56"/>
    </row>
    <row r="14" spans="1:10" x14ac:dyDescent="0.2">
      <c r="A14" s="73"/>
      <c r="B14" s="215"/>
      <c r="C14" s="73" t="s">
        <v>84</v>
      </c>
      <c r="D14" s="2"/>
      <c r="E14" s="2"/>
      <c r="F14" s="2"/>
      <c r="G14" s="211">
        <v>2000</v>
      </c>
      <c r="H14" s="211">
        <v>2000</v>
      </c>
      <c r="I14" s="314">
        <v>13</v>
      </c>
      <c r="J14" s="56"/>
    </row>
    <row r="15" spans="1:10" x14ac:dyDescent="0.2">
      <c r="A15" s="73"/>
      <c r="B15" s="215"/>
      <c r="C15" s="73" t="s">
        <v>135</v>
      </c>
      <c r="D15" s="2"/>
      <c r="E15" s="2"/>
      <c r="F15" s="2"/>
      <c r="G15" s="211">
        <v>86000</v>
      </c>
      <c r="H15" s="211">
        <v>86000</v>
      </c>
      <c r="I15" s="314">
        <v>88255</v>
      </c>
      <c r="J15" s="56"/>
    </row>
    <row r="16" spans="1:10" x14ac:dyDescent="0.2">
      <c r="A16" s="73"/>
      <c r="B16" s="215"/>
      <c r="C16" s="73" t="s">
        <v>170</v>
      </c>
      <c r="D16" s="2"/>
      <c r="E16" s="2"/>
      <c r="F16" s="2"/>
      <c r="G16" s="211"/>
      <c r="H16" s="211">
        <v>20000</v>
      </c>
      <c r="I16" s="314">
        <v>21488</v>
      </c>
      <c r="J16" s="56"/>
    </row>
    <row r="17" spans="1:10" x14ac:dyDescent="0.2">
      <c r="A17" s="73"/>
      <c r="B17" s="215"/>
      <c r="C17" s="76"/>
      <c r="D17" s="2"/>
      <c r="E17" s="2"/>
      <c r="F17" s="2"/>
      <c r="G17" s="211"/>
      <c r="H17" s="211"/>
      <c r="I17" s="314"/>
      <c r="J17" s="56"/>
    </row>
    <row r="18" spans="1:10" x14ac:dyDescent="0.2">
      <c r="A18" s="73"/>
      <c r="B18" s="215" t="s">
        <v>49</v>
      </c>
      <c r="C18" s="69" t="s">
        <v>34</v>
      </c>
      <c r="D18" s="70"/>
      <c r="E18" s="2"/>
      <c r="F18" s="2"/>
      <c r="G18" s="210">
        <f>G19+G20</f>
        <v>20000</v>
      </c>
      <c r="H18" s="210">
        <f>H19+H20</f>
        <v>227170</v>
      </c>
      <c r="I18" s="317">
        <v>235170</v>
      </c>
      <c r="J18" s="56"/>
    </row>
    <row r="19" spans="1:10" x14ac:dyDescent="0.2">
      <c r="A19" s="73"/>
      <c r="B19" s="215"/>
      <c r="C19" s="73" t="s">
        <v>141</v>
      </c>
      <c r="D19" s="2"/>
      <c r="E19" s="2"/>
      <c r="F19" s="2"/>
      <c r="G19" s="211">
        <v>20000</v>
      </c>
      <c r="H19" s="211">
        <v>20000</v>
      </c>
      <c r="I19" s="314">
        <v>28000</v>
      </c>
      <c r="J19" s="56"/>
    </row>
    <row r="20" spans="1:10" x14ac:dyDescent="0.2">
      <c r="A20" s="73"/>
      <c r="B20" s="215"/>
      <c r="C20" s="73" t="s">
        <v>170</v>
      </c>
      <c r="D20" s="2"/>
      <c r="E20" s="2"/>
      <c r="F20" s="2"/>
      <c r="G20" s="211"/>
      <c r="H20" s="211">
        <v>207170</v>
      </c>
      <c r="I20" s="314">
        <v>207170</v>
      </c>
      <c r="J20" s="56"/>
    </row>
    <row r="21" spans="1:10" x14ac:dyDescent="0.2">
      <c r="A21" s="73"/>
      <c r="B21" s="215"/>
      <c r="C21" s="73"/>
      <c r="D21" s="2"/>
      <c r="E21" s="2"/>
      <c r="F21" s="2"/>
      <c r="G21" s="211"/>
      <c r="H21" s="211"/>
      <c r="I21" s="314"/>
      <c r="J21" s="56"/>
    </row>
    <row r="22" spans="1:10" x14ac:dyDescent="0.2">
      <c r="A22" s="73"/>
      <c r="B22" s="215" t="s">
        <v>137</v>
      </c>
      <c r="C22" s="80" t="s">
        <v>138</v>
      </c>
      <c r="D22" s="2"/>
      <c r="E22" s="2"/>
      <c r="F22" s="2"/>
      <c r="G22" s="217">
        <v>2600000</v>
      </c>
      <c r="H22" s="217">
        <v>2935000</v>
      </c>
      <c r="I22" s="317">
        <v>4382316</v>
      </c>
      <c r="J22" s="56"/>
    </row>
    <row r="23" spans="1:10" x14ac:dyDescent="0.2">
      <c r="A23" s="73"/>
      <c r="B23" s="215"/>
      <c r="C23" s="73" t="s">
        <v>142</v>
      </c>
      <c r="D23" s="2"/>
      <c r="E23" s="2"/>
      <c r="F23" s="2"/>
      <c r="G23" s="211">
        <v>2600000</v>
      </c>
      <c r="H23" s="211">
        <v>2935000</v>
      </c>
      <c r="I23" s="314">
        <v>4382315</v>
      </c>
      <c r="J23" s="56"/>
    </row>
    <row r="24" spans="1:10" x14ac:dyDescent="0.2">
      <c r="A24" s="73"/>
      <c r="B24" s="215"/>
      <c r="C24" s="73" t="s">
        <v>402</v>
      </c>
      <c r="D24" s="2"/>
      <c r="E24" s="2"/>
      <c r="F24" s="2"/>
      <c r="G24" s="211"/>
      <c r="H24" s="211"/>
      <c r="I24" s="314">
        <v>1</v>
      </c>
      <c r="J24" s="56"/>
    </row>
    <row r="25" spans="1:10" x14ac:dyDescent="0.2">
      <c r="A25" s="73"/>
      <c r="B25" s="215"/>
      <c r="C25" s="73"/>
      <c r="D25" s="2"/>
      <c r="E25" s="2"/>
      <c r="F25" s="2"/>
      <c r="G25" s="211"/>
      <c r="H25" s="211"/>
      <c r="I25" s="314"/>
      <c r="J25" s="56"/>
    </row>
    <row r="26" spans="1:10" x14ac:dyDescent="0.2">
      <c r="A26" s="73"/>
      <c r="B26" s="215" t="s">
        <v>54</v>
      </c>
      <c r="C26" s="80" t="s">
        <v>85</v>
      </c>
      <c r="D26" s="2"/>
      <c r="E26" s="2"/>
      <c r="F26" s="2"/>
      <c r="G26" s="217">
        <f>SUM(G27:G30)</f>
        <v>2024100</v>
      </c>
      <c r="H26" s="217">
        <f>SUM(H27:H30)</f>
        <v>2134100</v>
      </c>
      <c r="I26" s="317">
        <v>4207041</v>
      </c>
      <c r="J26" s="56"/>
    </row>
    <row r="27" spans="1:10" x14ac:dyDescent="0.2">
      <c r="A27" s="73"/>
      <c r="B27" s="215"/>
      <c r="C27" s="73" t="s">
        <v>86</v>
      </c>
      <c r="D27" s="2"/>
      <c r="E27" s="2"/>
      <c r="F27" s="2"/>
      <c r="G27" s="211">
        <v>724100</v>
      </c>
      <c r="H27" s="211">
        <v>724100</v>
      </c>
      <c r="I27" s="314">
        <v>592874</v>
      </c>
      <c r="J27" s="56"/>
    </row>
    <row r="28" spans="1:10" x14ac:dyDescent="0.2">
      <c r="A28" s="73"/>
      <c r="B28" s="215"/>
      <c r="C28" s="73" t="s">
        <v>135</v>
      </c>
      <c r="D28" s="2"/>
      <c r="E28" s="2"/>
      <c r="F28" s="2"/>
      <c r="G28" s="211">
        <v>1300000</v>
      </c>
      <c r="H28" s="211">
        <v>1300000</v>
      </c>
      <c r="I28" s="314">
        <v>3504347</v>
      </c>
      <c r="J28" s="56"/>
    </row>
    <row r="29" spans="1:10" x14ac:dyDescent="0.2">
      <c r="A29" s="73"/>
      <c r="B29" s="215"/>
      <c r="C29" s="73" t="s">
        <v>142</v>
      </c>
      <c r="D29" s="2"/>
      <c r="E29" s="2"/>
      <c r="F29" s="2"/>
      <c r="G29" s="211"/>
      <c r="H29" s="211"/>
      <c r="I29" s="314">
        <v>1300</v>
      </c>
      <c r="J29" s="56"/>
    </row>
    <row r="30" spans="1:10" x14ac:dyDescent="0.2">
      <c r="A30" s="73"/>
      <c r="B30" s="215"/>
      <c r="C30" s="73" t="s">
        <v>170</v>
      </c>
      <c r="D30" s="2"/>
      <c r="E30" s="2"/>
      <c r="F30" s="2"/>
      <c r="G30" s="211"/>
      <c r="H30" s="211">
        <v>110000</v>
      </c>
      <c r="I30" s="314">
        <v>108520</v>
      </c>
      <c r="J30" s="56"/>
    </row>
    <row r="31" spans="1:10" x14ac:dyDescent="0.2">
      <c r="A31" s="73"/>
      <c r="B31" s="215"/>
      <c r="C31" s="80"/>
      <c r="D31" s="2"/>
      <c r="E31" s="2"/>
      <c r="F31" s="2"/>
      <c r="G31" s="211"/>
      <c r="H31" s="211"/>
      <c r="I31" s="314"/>
      <c r="J31" s="56"/>
    </row>
    <row r="32" spans="1:10" x14ac:dyDescent="0.2">
      <c r="A32" s="73"/>
      <c r="B32" s="215" t="s">
        <v>50</v>
      </c>
      <c r="C32" s="80" t="s">
        <v>87</v>
      </c>
      <c r="D32" s="2"/>
      <c r="E32" s="2"/>
      <c r="F32" s="2"/>
      <c r="G32" s="217">
        <v>10000</v>
      </c>
      <c r="H32" s="217">
        <v>10000</v>
      </c>
      <c r="I32" s="314"/>
      <c r="J32" s="56"/>
    </row>
    <row r="33" spans="1:10" x14ac:dyDescent="0.2">
      <c r="A33" s="73"/>
      <c r="B33" s="215"/>
      <c r="C33" s="175" t="s">
        <v>88</v>
      </c>
      <c r="D33" s="2"/>
      <c r="E33" s="2"/>
      <c r="F33" s="2"/>
      <c r="G33" s="211">
        <v>10000</v>
      </c>
      <c r="H33" s="211">
        <v>10000</v>
      </c>
      <c r="I33" s="314"/>
      <c r="J33" s="56"/>
    </row>
    <row r="34" spans="1:10" x14ac:dyDescent="0.2">
      <c r="A34" s="73"/>
      <c r="B34" s="215"/>
      <c r="C34" s="73"/>
      <c r="D34" s="2"/>
      <c r="E34" s="2"/>
      <c r="F34" s="2"/>
      <c r="G34" s="211"/>
      <c r="H34" s="211"/>
      <c r="I34" s="314"/>
      <c r="J34" s="56"/>
    </row>
    <row r="35" spans="1:10" x14ac:dyDescent="0.2">
      <c r="A35" s="73"/>
      <c r="B35" s="215">
        <v>107051</v>
      </c>
      <c r="C35" s="69" t="s">
        <v>33</v>
      </c>
      <c r="D35" s="70"/>
      <c r="E35" s="70"/>
      <c r="F35" s="2"/>
      <c r="G35" s="210">
        <f>G36</f>
        <v>1002000</v>
      </c>
      <c r="H35" s="210">
        <f>H36</f>
        <v>1002000</v>
      </c>
      <c r="I35" s="317">
        <v>975235</v>
      </c>
      <c r="J35" s="56"/>
    </row>
    <row r="36" spans="1:10" x14ac:dyDescent="0.2">
      <c r="A36" s="73"/>
      <c r="B36" s="215"/>
      <c r="C36" s="73" t="s">
        <v>107</v>
      </c>
      <c r="D36" s="2"/>
      <c r="E36" s="2" t="s">
        <v>160</v>
      </c>
      <c r="F36" s="2"/>
      <c r="G36" s="211">
        <v>1002000</v>
      </c>
      <c r="H36" s="211">
        <v>1002000</v>
      </c>
      <c r="I36" s="314">
        <v>975235</v>
      </c>
      <c r="J36" s="56"/>
    </row>
    <row r="37" spans="1:10" x14ac:dyDescent="0.2">
      <c r="A37" s="73"/>
      <c r="B37" s="215"/>
      <c r="C37" s="73"/>
      <c r="D37" s="2"/>
      <c r="E37" s="2"/>
      <c r="F37" s="2"/>
      <c r="G37" s="211"/>
      <c r="H37" s="211"/>
      <c r="I37" s="314"/>
      <c r="J37" s="56"/>
    </row>
    <row r="38" spans="1:10" x14ac:dyDescent="0.2">
      <c r="A38" s="73"/>
      <c r="B38" s="215" t="s">
        <v>403</v>
      </c>
      <c r="C38" s="180" t="s">
        <v>404</v>
      </c>
      <c r="D38" s="2"/>
      <c r="E38" s="2"/>
      <c r="F38" s="2"/>
      <c r="G38" s="211"/>
      <c r="H38" s="211"/>
      <c r="I38" s="317">
        <v>11500</v>
      </c>
      <c r="J38" s="56"/>
    </row>
    <row r="39" spans="1:10" x14ac:dyDescent="0.2">
      <c r="A39" s="73"/>
      <c r="B39" s="215"/>
      <c r="C39" s="73" t="s">
        <v>405</v>
      </c>
      <c r="D39" s="2"/>
      <c r="E39" s="2"/>
      <c r="F39" s="2"/>
      <c r="G39" s="211"/>
      <c r="H39" s="211"/>
      <c r="I39" s="314">
        <v>11500</v>
      </c>
      <c r="J39" s="56"/>
    </row>
    <row r="40" spans="1:10" x14ac:dyDescent="0.2">
      <c r="A40" s="73"/>
      <c r="B40" s="215"/>
      <c r="C40" s="73"/>
      <c r="D40" s="2"/>
      <c r="E40" s="2"/>
      <c r="F40" s="2"/>
      <c r="G40" s="211"/>
      <c r="H40" s="211"/>
      <c r="I40" s="314"/>
      <c r="J40" s="56"/>
    </row>
    <row r="41" spans="1:10" x14ac:dyDescent="0.2">
      <c r="A41" s="73"/>
      <c r="B41" s="215" t="s">
        <v>83</v>
      </c>
      <c r="C41" s="180" t="s">
        <v>406</v>
      </c>
      <c r="D41" s="2"/>
      <c r="E41" s="2"/>
      <c r="F41" s="2"/>
      <c r="G41" s="211"/>
      <c r="H41" s="211"/>
      <c r="I41" s="317">
        <v>9</v>
      </c>
      <c r="J41" s="56"/>
    </row>
    <row r="42" spans="1:10" x14ac:dyDescent="0.2">
      <c r="A42" s="73"/>
      <c r="B42" s="215"/>
      <c r="C42" s="73" t="s">
        <v>407</v>
      </c>
      <c r="D42" s="2"/>
      <c r="E42" s="2"/>
      <c r="F42" s="2"/>
      <c r="G42" s="211"/>
      <c r="H42" s="211"/>
      <c r="I42" s="314">
        <v>9</v>
      </c>
      <c r="J42" s="56"/>
    </row>
    <row r="43" spans="1:10" x14ac:dyDescent="0.2">
      <c r="A43" s="73"/>
      <c r="B43" s="216"/>
      <c r="C43" s="73"/>
      <c r="D43" s="2"/>
      <c r="E43" s="2"/>
      <c r="F43" s="2"/>
      <c r="G43" s="211"/>
      <c r="H43" s="211"/>
      <c r="I43" s="314"/>
      <c r="J43" s="56"/>
    </row>
    <row r="44" spans="1:10" ht="13.5" thickBot="1" x14ac:dyDescent="0.25">
      <c r="A44" s="146"/>
      <c r="B44" s="214"/>
      <c r="C44" s="146"/>
      <c r="D44" s="99"/>
      <c r="E44" s="99"/>
      <c r="F44" s="99"/>
      <c r="G44" s="212"/>
      <c r="H44" s="212"/>
      <c r="I44" s="538"/>
      <c r="J44" s="145"/>
    </row>
    <row r="45" spans="1:10" ht="13.5" thickBot="1" x14ac:dyDescent="0.25">
      <c r="A45" s="18"/>
      <c r="B45" s="38"/>
      <c r="C45" s="32" t="s">
        <v>89</v>
      </c>
      <c r="D45" s="35"/>
      <c r="E45" s="35"/>
      <c r="F45" s="33"/>
      <c r="G45" s="213">
        <f>G13+G18+G22+G26+G32+G35</f>
        <v>5744100</v>
      </c>
      <c r="H45" s="213">
        <f>H13+H18+H22+H26+H32+H35</f>
        <v>6416270</v>
      </c>
      <c r="I45" s="539">
        <f>I13+I18+I22+I26+I35+I38+I41</f>
        <v>9921027</v>
      </c>
      <c r="J45" s="144"/>
    </row>
  </sheetData>
  <mergeCells count="2">
    <mergeCell ref="C7:G7"/>
    <mergeCell ref="C5:G5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26:B28 B13:B15 B17:B24 B30:B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8"/>
  <sheetViews>
    <sheetView workbookViewId="0"/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7109375" customWidth="1"/>
    <col min="7" max="7" width="9.5703125" customWidth="1"/>
    <col min="8" max="8" width="10.140625" bestFit="1" customWidth="1"/>
    <col min="9" max="9" width="9.85546875" style="534" customWidth="1"/>
    <col min="10" max="10" width="8.85546875" customWidth="1"/>
  </cols>
  <sheetData>
    <row r="1" spans="1:10" x14ac:dyDescent="0.2">
      <c r="A1" s="402" t="s">
        <v>456</v>
      </c>
    </row>
    <row r="3" spans="1:10" ht="15" customHeight="1" x14ac:dyDescent="0.2">
      <c r="A3" s="402"/>
      <c r="B3" s="402"/>
      <c r="C3" s="402"/>
      <c r="D3" s="402"/>
      <c r="E3" s="402"/>
      <c r="F3" s="402"/>
      <c r="G3" s="402"/>
      <c r="H3" s="402"/>
      <c r="I3" s="533"/>
      <c r="J3" s="402"/>
    </row>
    <row r="4" spans="1:10" ht="15" x14ac:dyDescent="0.25">
      <c r="A4" s="181"/>
      <c r="B4" s="39"/>
      <c r="C4" s="39"/>
      <c r="J4" s="40"/>
    </row>
    <row r="5" spans="1:10" ht="15" x14ac:dyDescent="0.25">
      <c r="A5" s="39"/>
      <c r="B5" s="39"/>
      <c r="C5" s="39"/>
      <c r="D5" s="669" t="s">
        <v>17</v>
      </c>
      <c r="E5" s="669"/>
      <c r="F5" s="669"/>
      <c r="G5" s="669"/>
    </row>
    <row r="6" spans="1:10" ht="15" x14ac:dyDescent="0.25">
      <c r="A6" s="39"/>
      <c r="B6" s="39"/>
      <c r="C6" s="39"/>
      <c r="D6" s="39"/>
      <c r="G6" s="39"/>
    </row>
    <row r="7" spans="1:10" ht="15" x14ac:dyDescent="0.25">
      <c r="A7" s="39"/>
      <c r="B7" s="39"/>
      <c r="C7" s="39"/>
      <c r="D7" s="669" t="s">
        <v>128</v>
      </c>
      <c r="E7" s="669"/>
      <c r="F7" s="669"/>
      <c r="G7" s="669"/>
    </row>
    <row r="8" spans="1:10" x14ac:dyDescent="0.2">
      <c r="D8" s="4"/>
      <c r="E8" s="670">
        <v>2018</v>
      </c>
      <c r="F8" s="670"/>
    </row>
    <row r="9" spans="1:10" ht="13.5" thickBot="1" x14ac:dyDescent="0.25">
      <c r="D9" s="4"/>
      <c r="E9" s="176"/>
      <c r="F9" s="176"/>
      <c r="J9" s="277" t="s">
        <v>127</v>
      </c>
    </row>
    <row r="10" spans="1:10" x14ac:dyDescent="0.2">
      <c r="A10" s="41"/>
      <c r="B10" s="41"/>
      <c r="C10" s="42"/>
      <c r="D10" s="42"/>
      <c r="E10" s="42"/>
      <c r="F10" s="42"/>
      <c r="G10" s="375"/>
      <c r="H10" s="43"/>
      <c r="I10" s="540"/>
      <c r="J10" s="63"/>
    </row>
    <row r="11" spans="1:10" ht="13.5" thickBot="1" x14ac:dyDescent="0.25">
      <c r="A11" s="44" t="s">
        <v>21</v>
      </c>
      <c r="B11" s="44" t="s">
        <v>22</v>
      </c>
      <c r="C11" s="45"/>
      <c r="D11" s="45" t="s">
        <v>23</v>
      </c>
      <c r="E11" s="45"/>
      <c r="F11" s="24"/>
      <c r="G11" s="289" t="s">
        <v>19</v>
      </c>
      <c r="H11" s="46" t="s">
        <v>169</v>
      </c>
      <c r="I11" s="541" t="s">
        <v>399</v>
      </c>
      <c r="J11" s="64"/>
    </row>
    <row r="12" spans="1:10" x14ac:dyDescent="0.2">
      <c r="A12" s="47" t="s">
        <v>24</v>
      </c>
      <c r="B12" s="47"/>
      <c r="C12" s="11" t="s">
        <v>25</v>
      </c>
      <c r="D12" s="11"/>
      <c r="E12" s="11"/>
      <c r="F12" s="48"/>
      <c r="G12" s="49"/>
      <c r="H12" s="50"/>
      <c r="I12" s="542"/>
      <c r="J12" s="51"/>
    </row>
    <row r="13" spans="1:10" x14ac:dyDescent="0.2">
      <c r="A13" s="372"/>
      <c r="B13" s="372"/>
      <c r="C13" s="15"/>
      <c r="D13" s="15"/>
      <c r="E13" s="15"/>
      <c r="F13" s="373"/>
      <c r="G13" s="374"/>
      <c r="H13" s="66"/>
      <c r="I13" s="543"/>
      <c r="J13" s="67"/>
    </row>
    <row r="14" spans="1:10" x14ac:dyDescent="0.2">
      <c r="A14" s="16"/>
      <c r="B14" s="228">
        <v>900020</v>
      </c>
      <c r="C14" s="390" t="s">
        <v>145</v>
      </c>
      <c r="D14" s="52"/>
      <c r="E14" s="52"/>
      <c r="F14" s="53"/>
      <c r="G14" s="221">
        <f>SUM(G16:G20)</f>
        <v>8250000</v>
      </c>
      <c r="H14" s="221">
        <f>SUM(H16:H21)</f>
        <v>9420000</v>
      </c>
      <c r="I14" s="555">
        <f>I16+I17+I19+I20</f>
        <v>10998884</v>
      </c>
      <c r="J14" s="143"/>
    </row>
    <row r="15" spans="1:10" x14ac:dyDescent="0.2">
      <c r="A15" s="16"/>
      <c r="B15" s="16"/>
      <c r="C15" s="2"/>
      <c r="D15" s="2"/>
      <c r="E15" s="2"/>
      <c r="F15" s="54"/>
      <c r="G15" s="211"/>
      <c r="H15" s="211"/>
      <c r="I15" s="314"/>
      <c r="J15" s="56"/>
    </row>
    <row r="16" spans="1:10" x14ac:dyDescent="0.2">
      <c r="A16" s="16"/>
      <c r="B16" s="16"/>
      <c r="C16" s="2"/>
      <c r="D16" s="2" t="s">
        <v>143</v>
      </c>
      <c r="E16" s="2"/>
      <c r="F16" s="54"/>
      <c r="G16" s="209">
        <v>3700000</v>
      </c>
      <c r="H16" s="209">
        <v>4550000</v>
      </c>
      <c r="I16" s="314">
        <v>4718496</v>
      </c>
      <c r="J16" s="56"/>
    </row>
    <row r="17" spans="1:10" x14ac:dyDescent="0.2">
      <c r="A17" s="16"/>
      <c r="B17" s="16"/>
      <c r="C17" s="2"/>
      <c r="D17" s="2" t="s">
        <v>90</v>
      </c>
      <c r="E17" s="2"/>
      <c r="F17" s="54"/>
      <c r="G17" s="209">
        <v>3600000</v>
      </c>
      <c r="H17" s="209">
        <v>3600000</v>
      </c>
      <c r="I17" s="314">
        <v>5273508</v>
      </c>
      <c r="J17" s="56"/>
    </row>
    <row r="18" spans="1:10" hidden="1" x14ac:dyDescent="0.2">
      <c r="A18" s="16"/>
      <c r="B18" s="16"/>
      <c r="C18" s="2"/>
      <c r="D18" s="14"/>
      <c r="E18" s="14"/>
      <c r="F18" s="54"/>
      <c r="G18" s="209"/>
      <c r="H18" s="209"/>
      <c r="I18" s="314"/>
      <c r="J18" s="56"/>
    </row>
    <row r="19" spans="1:10" x14ac:dyDescent="0.2">
      <c r="A19" s="16"/>
      <c r="B19" s="16"/>
      <c r="C19" s="2"/>
      <c r="D19" s="2" t="s">
        <v>91</v>
      </c>
      <c r="E19" s="2"/>
      <c r="F19" s="54"/>
      <c r="G19" s="209">
        <v>900000</v>
      </c>
      <c r="H19" s="209">
        <v>1150000</v>
      </c>
      <c r="I19" s="314">
        <v>836646</v>
      </c>
      <c r="J19" s="56"/>
    </row>
    <row r="20" spans="1:10" x14ac:dyDescent="0.2">
      <c r="A20" s="16"/>
      <c r="B20" s="16"/>
      <c r="C20" s="2"/>
      <c r="D20" s="2" t="s">
        <v>408</v>
      </c>
      <c r="E20" s="2"/>
      <c r="F20" s="54"/>
      <c r="G20" s="209">
        <v>50000</v>
      </c>
      <c r="H20" s="209">
        <v>120000</v>
      </c>
      <c r="I20" s="314">
        <v>170234</v>
      </c>
      <c r="J20" s="56"/>
    </row>
    <row r="21" spans="1:10" x14ac:dyDescent="0.2">
      <c r="A21" s="16"/>
      <c r="B21" s="16"/>
      <c r="C21" s="2"/>
      <c r="D21" s="2"/>
      <c r="E21" s="2"/>
      <c r="F21" s="54"/>
      <c r="G21" s="211"/>
      <c r="H21" s="211"/>
      <c r="I21" s="314"/>
      <c r="J21" s="56"/>
    </row>
    <row r="22" spans="1:10" x14ac:dyDescent="0.2">
      <c r="A22" s="16"/>
      <c r="B22" s="16"/>
      <c r="C22" s="2"/>
      <c r="D22" s="2"/>
      <c r="E22" s="2"/>
      <c r="F22" s="54"/>
      <c r="G22" s="211"/>
      <c r="H22" s="211"/>
      <c r="I22" s="314"/>
      <c r="J22" s="56"/>
    </row>
    <row r="23" spans="1:10" x14ac:dyDescent="0.2">
      <c r="A23" s="16"/>
      <c r="B23" s="16"/>
      <c r="C23" s="2"/>
      <c r="D23" s="2"/>
      <c r="E23" s="2"/>
      <c r="F23" s="54"/>
      <c r="G23" s="211"/>
      <c r="H23" s="211"/>
      <c r="I23" s="314"/>
      <c r="J23" s="56"/>
    </row>
    <row r="24" spans="1:10" x14ac:dyDescent="0.2">
      <c r="A24" s="16"/>
      <c r="B24" s="16"/>
      <c r="C24" s="2"/>
      <c r="D24" s="2"/>
      <c r="E24" s="2"/>
      <c r="F24" s="54"/>
      <c r="G24" s="211"/>
      <c r="H24" s="211"/>
      <c r="I24" s="314"/>
      <c r="J24" s="56"/>
    </row>
    <row r="25" spans="1:10" x14ac:dyDescent="0.2">
      <c r="A25" s="16"/>
      <c r="B25" s="16"/>
      <c r="C25" s="2"/>
      <c r="D25" s="2"/>
      <c r="E25" s="2"/>
      <c r="F25" s="54"/>
      <c r="G25" s="211"/>
      <c r="H25" s="211"/>
      <c r="I25" s="314"/>
      <c r="J25" s="56"/>
    </row>
    <row r="26" spans="1:10" x14ac:dyDescent="0.2">
      <c r="A26" s="16"/>
      <c r="B26" s="16"/>
      <c r="C26" s="2"/>
      <c r="D26" s="2"/>
      <c r="E26" s="2"/>
      <c r="F26" s="54"/>
      <c r="G26" s="211"/>
      <c r="H26" s="211"/>
      <c r="I26" s="314"/>
      <c r="J26" s="56"/>
    </row>
    <row r="27" spans="1:10" ht="13.5" thickBot="1" x14ac:dyDescent="0.25">
      <c r="A27" s="17"/>
      <c r="B27" s="17"/>
      <c r="C27" s="23"/>
      <c r="D27" s="23"/>
      <c r="E27" s="23"/>
      <c r="F27" s="57"/>
      <c r="G27" s="220"/>
      <c r="H27" s="220"/>
      <c r="I27" s="544"/>
      <c r="J27" s="58"/>
    </row>
    <row r="28" spans="1:10" ht="13.5" thickBot="1" x14ac:dyDescent="0.25">
      <c r="A28" s="59"/>
      <c r="B28" s="59"/>
      <c r="C28" s="32" t="s">
        <v>89</v>
      </c>
      <c r="D28" s="35"/>
      <c r="E28" s="35"/>
      <c r="F28" s="33"/>
      <c r="G28" s="231">
        <f>SUM(G16:G20)</f>
        <v>8250000</v>
      </c>
      <c r="H28" s="231">
        <f>SUM(H16:H21)</f>
        <v>9420000</v>
      </c>
      <c r="I28" s="545">
        <f>I14+I26</f>
        <v>10998884</v>
      </c>
      <c r="J28" s="112"/>
    </row>
    <row r="29" spans="1:10" x14ac:dyDescent="0.2">
      <c r="A29" s="42"/>
      <c r="B29" s="42"/>
      <c r="C29" s="42"/>
      <c r="D29" s="42"/>
      <c r="E29" s="42"/>
      <c r="F29" s="42"/>
      <c r="G29" s="42"/>
      <c r="H29" s="42"/>
      <c r="I29" s="546"/>
      <c r="J29" s="42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547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547"/>
      <c r="J31" s="1"/>
    </row>
    <row r="32" spans="1:10" ht="15" customHeight="1" x14ac:dyDescent="0.2">
      <c r="A32" s="1"/>
      <c r="B32" s="1"/>
      <c r="C32" s="654" t="s">
        <v>129</v>
      </c>
      <c r="D32" s="654"/>
      <c r="E32" s="654"/>
      <c r="F32" s="654"/>
      <c r="G32" s="654"/>
      <c r="H32" s="654"/>
      <c r="I32" s="547"/>
      <c r="J32" s="1"/>
    </row>
    <row r="33" spans="1:10" ht="15" x14ac:dyDescent="0.25">
      <c r="A33" s="1"/>
      <c r="E33" s="670">
        <v>2018</v>
      </c>
      <c r="F33" s="670"/>
      <c r="G33" s="61"/>
      <c r="H33" s="1"/>
      <c r="I33" s="547"/>
      <c r="J33" s="1"/>
    </row>
    <row r="34" spans="1:10" ht="13.5" thickBot="1" x14ac:dyDescent="0.25">
      <c r="A34" s="24"/>
      <c r="B34" s="1"/>
      <c r="C34" s="1"/>
      <c r="D34" s="62"/>
      <c r="E34" s="1"/>
      <c r="F34" s="1"/>
      <c r="G34" s="1"/>
      <c r="H34" s="62"/>
      <c r="I34" s="548"/>
      <c r="J34" s="171" t="s">
        <v>127</v>
      </c>
    </row>
    <row r="35" spans="1:10" x14ac:dyDescent="0.2">
      <c r="A35" s="41"/>
      <c r="B35" s="41"/>
      <c r="C35" s="42"/>
      <c r="D35" s="42"/>
      <c r="E35" s="42"/>
      <c r="F35" s="42"/>
      <c r="G35" s="375"/>
      <c r="H35" s="43"/>
      <c r="I35" s="549"/>
      <c r="J35" s="63"/>
    </row>
    <row r="36" spans="1:10" ht="13.5" thickBot="1" x14ac:dyDescent="0.25">
      <c r="A36" s="44" t="s">
        <v>21</v>
      </c>
      <c r="B36" s="44" t="s">
        <v>22</v>
      </c>
      <c r="C36" s="45"/>
      <c r="D36" s="45" t="s">
        <v>23</v>
      </c>
      <c r="E36" s="45"/>
      <c r="F36" s="45"/>
      <c r="G36" s="271" t="s">
        <v>19</v>
      </c>
      <c r="H36" s="46" t="s">
        <v>169</v>
      </c>
      <c r="I36" s="550" t="s">
        <v>399</v>
      </c>
      <c r="J36" s="64"/>
    </row>
    <row r="37" spans="1:10" x14ac:dyDescent="0.2">
      <c r="A37" s="47" t="s">
        <v>24</v>
      </c>
      <c r="B37" s="47"/>
      <c r="C37" s="10" t="s">
        <v>25</v>
      </c>
      <c r="D37" s="11"/>
      <c r="E37" s="65"/>
      <c r="F37" s="36"/>
      <c r="G37" s="49"/>
      <c r="H37" s="408"/>
      <c r="I37" s="542"/>
      <c r="J37" s="51"/>
    </row>
    <row r="38" spans="1:10" hidden="1" x14ac:dyDescent="0.2">
      <c r="A38" s="16"/>
      <c r="B38" s="68"/>
      <c r="C38" s="69"/>
      <c r="D38" s="70"/>
      <c r="E38" s="70"/>
      <c r="F38" s="71"/>
      <c r="G38" s="72"/>
      <c r="H38" s="321"/>
      <c r="I38" s="551"/>
      <c r="J38" s="93"/>
    </row>
    <row r="39" spans="1:10" hidden="1" x14ac:dyDescent="0.2">
      <c r="A39" s="16"/>
      <c r="B39" s="16"/>
      <c r="C39" s="74"/>
      <c r="D39" s="2"/>
      <c r="E39" s="2"/>
      <c r="F39" s="54"/>
      <c r="G39" s="55"/>
      <c r="H39" s="282"/>
      <c r="I39" s="314"/>
      <c r="J39" s="56"/>
    </row>
    <row r="40" spans="1:10" hidden="1" x14ac:dyDescent="0.2">
      <c r="A40" s="16"/>
      <c r="B40" s="16"/>
      <c r="C40" s="73"/>
      <c r="D40" s="2"/>
      <c r="E40" s="2"/>
      <c r="F40" s="54"/>
      <c r="G40" s="55"/>
      <c r="H40" s="282"/>
      <c r="I40" s="314"/>
      <c r="J40" s="56"/>
    </row>
    <row r="41" spans="1:10" hidden="1" x14ac:dyDescent="0.2">
      <c r="A41" s="16"/>
      <c r="B41" s="16"/>
      <c r="C41" s="74"/>
      <c r="D41" s="29"/>
      <c r="E41" s="29"/>
      <c r="F41" s="75"/>
      <c r="G41" s="55"/>
      <c r="H41" s="282"/>
      <c r="I41" s="314"/>
      <c r="J41" s="56"/>
    </row>
    <row r="42" spans="1:10" x14ac:dyDescent="0.2">
      <c r="A42" s="16"/>
      <c r="B42" s="16"/>
      <c r="C42" s="74"/>
      <c r="D42" s="29"/>
      <c r="E42" s="29"/>
      <c r="F42" s="75"/>
      <c r="G42" s="55"/>
      <c r="H42" s="284"/>
      <c r="I42" s="552"/>
      <c r="J42" s="404"/>
    </row>
    <row r="43" spans="1:10" x14ac:dyDescent="0.2">
      <c r="A43" s="16"/>
      <c r="B43" s="229" t="s">
        <v>137</v>
      </c>
      <c r="C43" s="80" t="s">
        <v>138</v>
      </c>
      <c r="D43" s="78"/>
      <c r="E43" s="78"/>
      <c r="F43" s="79"/>
      <c r="G43" s="232">
        <v>15600000</v>
      </c>
      <c r="H43" s="285">
        <f>H44+H45</f>
        <v>18302351</v>
      </c>
      <c r="I43" s="317">
        <f>I44+I45</f>
        <v>18849361</v>
      </c>
      <c r="J43" s="404"/>
    </row>
    <row r="44" spans="1:10" x14ac:dyDescent="0.2">
      <c r="A44" s="16"/>
      <c r="B44" s="77"/>
      <c r="C44" s="76" t="s">
        <v>409</v>
      </c>
      <c r="D44" s="78"/>
      <c r="E44" s="78"/>
      <c r="F44" s="79"/>
      <c r="G44" s="209"/>
      <c r="H44" s="284">
        <v>309176</v>
      </c>
      <c r="I44" s="552">
        <v>309176</v>
      </c>
      <c r="J44" s="141"/>
    </row>
    <row r="45" spans="1:10" x14ac:dyDescent="0.2">
      <c r="A45" s="16"/>
      <c r="B45" s="16"/>
      <c r="C45" s="76" t="s">
        <v>410</v>
      </c>
      <c r="D45" s="2"/>
      <c r="E45" s="2"/>
      <c r="F45" s="54"/>
      <c r="G45" s="209"/>
      <c r="H45" s="284">
        <v>17993175</v>
      </c>
      <c r="I45" s="552">
        <v>18540185</v>
      </c>
      <c r="J45" s="404"/>
    </row>
    <row r="46" spans="1:10" x14ac:dyDescent="0.2">
      <c r="A46" s="16"/>
      <c r="B46" s="77"/>
      <c r="C46" s="175"/>
      <c r="D46" s="78"/>
      <c r="E46" s="78"/>
      <c r="F46" s="79"/>
      <c r="G46" s="209"/>
      <c r="H46" s="285"/>
      <c r="I46" s="317"/>
      <c r="J46" s="141"/>
    </row>
    <row r="47" spans="1:10" x14ac:dyDescent="0.2">
      <c r="A47" s="16"/>
      <c r="B47" s="556" t="s">
        <v>154</v>
      </c>
      <c r="C47" s="180" t="s">
        <v>411</v>
      </c>
      <c r="D47" s="78"/>
      <c r="E47" s="78"/>
      <c r="F47" s="79"/>
      <c r="G47" s="209"/>
      <c r="H47" s="285">
        <v>588572</v>
      </c>
      <c r="I47" s="317">
        <v>1121517</v>
      </c>
      <c r="J47" s="141"/>
    </row>
    <row r="48" spans="1:10" x14ac:dyDescent="0.2">
      <c r="A48" s="16"/>
      <c r="B48" s="77"/>
      <c r="C48" s="175"/>
      <c r="D48" s="78"/>
      <c r="E48" s="78"/>
      <c r="F48" s="79"/>
      <c r="G48" s="209"/>
      <c r="H48" s="285"/>
      <c r="I48" s="317"/>
      <c r="J48" s="141"/>
    </row>
    <row r="49" spans="1:10" x14ac:dyDescent="0.2">
      <c r="A49" s="16"/>
      <c r="B49" s="411" t="s">
        <v>54</v>
      </c>
      <c r="C49" s="69" t="s">
        <v>85</v>
      </c>
      <c r="D49" s="70"/>
      <c r="E49" s="70"/>
      <c r="F49" s="71"/>
      <c r="G49" s="232"/>
      <c r="H49" s="285">
        <v>959887</v>
      </c>
      <c r="I49" s="317">
        <v>1000207</v>
      </c>
      <c r="J49" s="141"/>
    </row>
    <row r="50" spans="1:10" x14ac:dyDescent="0.2">
      <c r="A50" s="16"/>
      <c r="B50" s="16"/>
      <c r="C50" s="76" t="s">
        <v>412</v>
      </c>
      <c r="D50" s="2"/>
      <c r="E50" s="2"/>
      <c r="F50" s="54"/>
      <c r="G50" s="209"/>
      <c r="H50" s="284">
        <v>959887</v>
      </c>
      <c r="I50" s="552">
        <v>1000207</v>
      </c>
      <c r="J50" s="404"/>
    </row>
    <row r="51" spans="1:10" x14ac:dyDescent="0.2">
      <c r="A51" s="16"/>
      <c r="B51" s="82"/>
      <c r="C51" s="180"/>
      <c r="D51" s="97"/>
      <c r="E51" s="2"/>
      <c r="F51" s="54"/>
      <c r="G51" s="232"/>
      <c r="H51" s="284"/>
      <c r="I51" s="552"/>
      <c r="J51" s="404"/>
    </row>
    <row r="52" spans="1:10" x14ac:dyDescent="0.2">
      <c r="A52" s="16"/>
      <c r="B52" s="557" t="s">
        <v>52</v>
      </c>
      <c r="C52" s="180" t="s">
        <v>413</v>
      </c>
      <c r="D52" s="126"/>
      <c r="E52" s="78"/>
      <c r="F52" s="79"/>
      <c r="G52" s="209"/>
      <c r="H52" s="284"/>
      <c r="I52" s="317">
        <v>28405</v>
      </c>
      <c r="J52" s="141"/>
    </row>
    <row r="53" spans="1:10" x14ac:dyDescent="0.2">
      <c r="A53" s="16"/>
      <c r="B53" s="16"/>
      <c r="C53" s="73" t="s">
        <v>414</v>
      </c>
      <c r="D53" s="2"/>
      <c r="E53" s="2"/>
      <c r="F53" s="54"/>
      <c r="G53" s="209"/>
      <c r="H53" s="284"/>
      <c r="I53" s="552">
        <v>28405</v>
      </c>
      <c r="J53" s="404"/>
    </row>
    <row r="54" spans="1:10" x14ac:dyDescent="0.2">
      <c r="A54" s="16"/>
      <c r="B54" s="16"/>
      <c r="C54" s="73"/>
      <c r="D54" s="2"/>
      <c r="E54" s="2"/>
      <c r="F54" s="54"/>
      <c r="G54" s="209"/>
      <c r="H54" s="284"/>
      <c r="I54" s="552"/>
      <c r="J54" s="404"/>
    </row>
    <row r="55" spans="1:10" x14ac:dyDescent="0.2">
      <c r="A55" s="16"/>
      <c r="B55" s="558" t="s">
        <v>48</v>
      </c>
      <c r="C55" s="180" t="s">
        <v>415</v>
      </c>
      <c r="D55" s="2"/>
      <c r="E55" s="2"/>
      <c r="F55" s="54"/>
      <c r="G55" s="209"/>
      <c r="H55" s="285">
        <v>216000</v>
      </c>
      <c r="I55" s="317">
        <v>216000</v>
      </c>
      <c r="J55" s="404"/>
    </row>
    <row r="56" spans="1:10" x14ac:dyDescent="0.2">
      <c r="A56" s="16"/>
      <c r="B56" s="81"/>
      <c r="C56" s="242" t="s">
        <v>416</v>
      </c>
      <c r="D56" s="235"/>
      <c r="E56" s="235"/>
      <c r="F56" s="236"/>
      <c r="G56" s="230"/>
      <c r="H56" s="365">
        <v>216000</v>
      </c>
      <c r="I56" s="559">
        <v>216000</v>
      </c>
      <c r="J56" s="405"/>
    </row>
    <row r="57" spans="1:10" ht="13.5" thickBot="1" x14ac:dyDescent="0.25">
      <c r="A57" s="17"/>
      <c r="B57" s="17"/>
      <c r="C57" s="1"/>
      <c r="D57" s="1"/>
      <c r="E57" s="1"/>
      <c r="F57" s="83"/>
      <c r="G57" s="233"/>
      <c r="H57" s="409"/>
      <c r="I57" s="553"/>
      <c r="J57" s="406"/>
    </row>
    <row r="58" spans="1:10" ht="13.5" thickBot="1" x14ac:dyDescent="0.25">
      <c r="A58" s="59"/>
      <c r="B58" s="59"/>
      <c r="C58" s="32" t="s">
        <v>89</v>
      </c>
      <c r="D58" s="35"/>
      <c r="E58" s="35"/>
      <c r="F58" s="33"/>
      <c r="G58" s="234">
        <f>SUM(G43:G43)</f>
        <v>15600000</v>
      </c>
      <c r="H58" s="410">
        <f>H43+H47+H49+H55</f>
        <v>20066810</v>
      </c>
      <c r="I58" s="554">
        <f>I43+I47+I49+I52+I55</f>
        <v>21215490</v>
      </c>
      <c r="J58" s="407"/>
    </row>
  </sheetData>
  <mergeCells count="5">
    <mergeCell ref="E33:F33"/>
    <mergeCell ref="D5:G5"/>
    <mergeCell ref="D7:G7"/>
    <mergeCell ref="E8:F8"/>
    <mergeCell ref="C32:H32"/>
  </mergeCells>
  <phoneticPr fontId="6" type="noConversion"/>
  <pageMargins left="0.75" right="0.75" top="1" bottom="1" header="0.5" footer="0.5"/>
  <pageSetup paperSize="9" scale="99" fitToHeight="0" orientation="portrait" r:id="rId1"/>
  <headerFooter alignWithMargins="0"/>
  <ignoredErrors>
    <ignoredError sqref="B43 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"/>
  <sheetViews>
    <sheetView workbookViewId="0"/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13.85546875" customWidth="1"/>
  </cols>
  <sheetData>
    <row r="1" spans="1:8" x14ac:dyDescent="0.2">
      <c r="A1" s="402" t="s">
        <v>457</v>
      </c>
    </row>
    <row r="3" spans="1:8" x14ac:dyDescent="0.2">
      <c r="A3" s="402"/>
      <c r="B3" s="402"/>
      <c r="C3" s="402"/>
      <c r="D3" s="402"/>
      <c r="E3" s="402"/>
      <c r="F3" s="402"/>
      <c r="G3" s="402"/>
      <c r="H3" s="1"/>
    </row>
    <row r="4" spans="1:8" x14ac:dyDescent="0.2">
      <c r="A4" s="1"/>
      <c r="B4" s="1"/>
      <c r="D4" s="1"/>
      <c r="E4" s="1"/>
      <c r="F4" s="1"/>
      <c r="G4" s="1"/>
      <c r="H4" s="1"/>
    </row>
    <row r="5" spans="1:8" x14ac:dyDescent="0.2">
      <c r="A5" s="6"/>
      <c r="B5" s="6"/>
      <c r="C5" s="654" t="s">
        <v>17</v>
      </c>
      <c r="D5" s="654"/>
      <c r="E5" s="654"/>
      <c r="F5" s="654"/>
      <c r="G5" s="1"/>
      <c r="H5" s="1"/>
    </row>
    <row r="6" spans="1:8" ht="13.5" thickBot="1" x14ac:dyDescent="0.25">
      <c r="A6" s="6"/>
      <c r="G6" s="376" t="s">
        <v>127</v>
      </c>
      <c r="H6" s="1"/>
    </row>
    <row r="7" spans="1:8" x14ac:dyDescent="0.2">
      <c r="A7" s="177"/>
      <c r="B7" s="178"/>
      <c r="C7" s="671" t="s">
        <v>26</v>
      </c>
      <c r="D7" s="671"/>
      <c r="E7" s="671"/>
      <c r="F7" s="671"/>
      <c r="G7" s="239"/>
      <c r="H7" s="673"/>
    </row>
    <row r="8" spans="1:8" ht="13.5" thickBot="1" x14ac:dyDescent="0.25">
      <c r="A8" s="60"/>
      <c r="B8" s="1"/>
      <c r="C8" s="179"/>
      <c r="D8" s="176"/>
      <c r="E8" s="382">
        <v>2018</v>
      </c>
      <c r="F8" s="1"/>
      <c r="G8" s="240"/>
      <c r="H8" s="674"/>
    </row>
    <row r="9" spans="1:8" ht="13.5" thickBot="1" x14ac:dyDescent="0.25">
      <c r="A9" s="22" t="s">
        <v>12</v>
      </c>
      <c r="B9" s="84"/>
      <c r="C9" s="85" t="s">
        <v>13</v>
      </c>
      <c r="D9" s="86"/>
      <c r="E9" s="86"/>
      <c r="F9" s="22" t="s">
        <v>14</v>
      </c>
      <c r="G9" s="22" t="s">
        <v>15</v>
      </c>
      <c r="H9" s="592" t="s">
        <v>11</v>
      </c>
    </row>
    <row r="10" spans="1:8" ht="15" customHeight="1" thickBot="1" x14ac:dyDescent="0.25">
      <c r="A10" s="237" t="s">
        <v>21</v>
      </c>
      <c r="B10" s="60"/>
      <c r="C10" s="1"/>
      <c r="D10" s="1"/>
      <c r="E10" s="1"/>
      <c r="F10" s="238"/>
      <c r="G10" s="88"/>
      <c r="H10" s="593"/>
    </row>
    <row r="11" spans="1:8" ht="15.75" customHeight="1" thickBot="1" x14ac:dyDescent="0.25">
      <c r="A11" s="119" t="s">
        <v>22</v>
      </c>
      <c r="B11" s="89" t="s">
        <v>23</v>
      </c>
      <c r="C11" s="90"/>
      <c r="D11" s="90"/>
      <c r="E11" s="90"/>
      <c r="F11" s="222" t="s">
        <v>19</v>
      </c>
      <c r="G11" s="222" t="s">
        <v>169</v>
      </c>
      <c r="H11" s="594" t="s">
        <v>399</v>
      </c>
    </row>
    <row r="12" spans="1:8" ht="13.5" thickBot="1" x14ac:dyDescent="0.25">
      <c r="A12" s="648" t="s">
        <v>27</v>
      </c>
      <c r="B12" s="649"/>
      <c r="C12" s="649"/>
      <c r="D12" s="649"/>
      <c r="E12" s="650"/>
      <c r="F12" s="562"/>
      <c r="G12" s="563"/>
      <c r="H12" s="560"/>
    </row>
    <row r="13" spans="1:8" ht="13.5" thickBot="1" x14ac:dyDescent="0.25">
      <c r="A13" s="574" t="s">
        <v>48</v>
      </c>
      <c r="B13" s="672" t="s">
        <v>146</v>
      </c>
      <c r="C13" s="672"/>
      <c r="D13" s="672"/>
      <c r="E13" s="672"/>
      <c r="F13" s="564"/>
      <c r="G13" s="564"/>
      <c r="H13" s="560"/>
    </row>
    <row r="14" spans="1:8" ht="13.5" thickBot="1" x14ac:dyDescent="0.25">
      <c r="A14" s="73"/>
      <c r="B14" s="526" t="s">
        <v>417</v>
      </c>
      <c r="C14" s="524"/>
      <c r="D14" s="524"/>
      <c r="E14" s="524"/>
      <c r="F14" s="377">
        <v>11590284</v>
      </c>
      <c r="G14" s="377">
        <v>11590284</v>
      </c>
      <c r="H14" s="597">
        <v>11590284</v>
      </c>
    </row>
    <row r="15" spans="1:8" ht="13.5" thickBot="1" x14ac:dyDescent="0.25">
      <c r="A15" s="73"/>
      <c r="B15" s="531" t="s">
        <v>147</v>
      </c>
      <c r="C15" s="565"/>
      <c r="D15" s="565"/>
      <c r="E15" s="566"/>
      <c r="F15" s="564">
        <v>4536170</v>
      </c>
      <c r="G15" s="564">
        <f>SUM(G16:G19)</f>
        <v>4536170</v>
      </c>
      <c r="H15" s="595">
        <v>4536170</v>
      </c>
    </row>
    <row r="16" spans="1:8" ht="13.5" thickBot="1" x14ac:dyDescent="0.25">
      <c r="A16" s="242" t="s">
        <v>28</v>
      </c>
      <c r="B16" s="575"/>
      <c r="C16" s="576" t="s">
        <v>144</v>
      </c>
      <c r="D16" s="576"/>
      <c r="E16" s="577"/>
      <c r="F16" s="567">
        <v>1222040</v>
      </c>
      <c r="G16" s="567">
        <v>1222040</v>
      </c>
      <c r="H16" s="596">
        <v>1222040</v>
      </c>
    </row>
    <row r="17" spans="1:8" ht="13.5" thickBot="1" x14ac:dyDescent="0.25">
      <c r="A17" s="73"/>
      <c r="B17" s="575"/>
      <c r="C17" s="576" t="s">
        <v>39</v>
      </c>
      <c r="D17" s="576"/>
      <c r="E17" s="577"/>
      <c r="F17" s="567">
        <v>2944000</v>
      </c>
      <c r="G17" s="567">
        <v>2944000</v>
      </c>
      <c r="H17" s="596">
        <v>2944000</v>
      </c>
    </row>
    <row r="18" spans="1:8" ht="13.5" thickBot="1" x14ac:dyDescent="0.25">
      <c r="A18" s="73"/>
      <c r="B18" s="575"/>
      <c r="C18" s="576" t="s">
        <v>136</v>
      </c>
      <c r="D18" s="576"/>
      <c r="E18" s="577"/>
      <c r="F18" s="567">
        <v>100000</v>
      </c>
      <c r="G18" s="567">
        <v>100000</v>
      </c>
      <c r="H18" s="596">
        <v>100000</v>
      </c>
    </row>
    <row r="19" spans="1:8" ht="13.5" thickBot="1" x14ac:dyDescent="0.25">
      <c r="A19" s="73"/>
      <c r="B19" s="575"/>
      <c r="C19" s="576" t="s">
        <v>40</v>
      </c>
      <c r="D19" s="576"/>
      <c r="E19" s="577"/>
      <c r="F19" s="567">
        <v>270130</v>
      </c>
      <c r="G19" s="567">
        <v>270130</v>
      </c>
      <c r="H19" s="596">
        <v>270130</v>
      </c>
    </row>
    <row r="20" spans="1:8" ht="13.5" thickBot="1" x14ac:dyDescent="0.25">
      <c r="A20" s="73"/>
      <c r="B20" s="578"/>
      <c r="C20" s="579"/>
      <c r="D20" s="579"/>
      <c r="E20" s="580"/>
      <c r="F20" s="568"/>
      <c r="G20" s="568"/>
      <c r="H20" s="596"/>
    </row>
    <row r="21" spans="1:8" ht="13.5" thickBot="1" x14ac:dyDescent="0.25">
      <c r="A21" s="73"/>
      <c r="B21" s="531" t="s">
        <v>47</v>
      </c>
      <c r="C21" s="562"/>
      <c r="D21" s="562"/>
      <c r="E21" s="565"/>
      <c r="F21" s="568">
        <v>5000000</v>
      </c>
      <c r="G21" s="568">
        <v>5000000</v>
      </c>
      <c r="H21" s="596">
        <v>5000000</v>
      </c>
    </row>
    <row r="22" spans="1:8" ht="13.5" thickBot="1" x14ac:dyDescent="0.25">
      <c r="A22" s="73"/>
      <c r="B22" s="581"/>
      <c r="C22" s="582"/>
      <c r="D22" s="582"/>
      <c r="E22" s="580"/>
      <c r="F22" s="568"/>
      <c r="G22" s="568"/>
      <c r="H22" s="596"/>
    </row>
    <row r="23" spans="1:8" ht="13.5" thickBot="1" x14ac:dyDescent="0.25">
      <c r="A23" s="73"/>
      <c r="B23" s="531" t="s">
        <v>92</v>
      </c>
      <c r="C23" s="565"/>
      <c r="D23" s="565"/>
      <c r="E23" s="566"/>
      <c r="F23" s="564">
        <v>122400</v>
      </c>
      <c r="G23" s="564">
        <v>122400</v>
      </c>
      <c r="H23" s="596">
        <v>122400</v>
      </c>
    </row>
    <row r="24" spans="1:8" ht="13.5" thickBot="1" x14ac:dyDescent="0.25">
      <c r="A24" s="73"/>
      <c r="B24" s="575"/>
      <c r="C24" s="583"/>
      <c r="D24" s="583"/>
      <c r="E24" s="33"/>
      <c r="F24" s="564"/>
      <c r="G24" s="564"/>
      <c r="H24" s="596"/>
    </row>
    <row r="25" spans="1:8" ht="13.5" thickBot="1" x14ac:dyDescent="0.25">
      <c r="A25" s="73"/>
      <c r="B25" s="531" t="s">
        <v>93</v>
      </c>
      <c r="C25" s="565"/>
      <c r="D25" s="565"/>
      <c r="E25" s="566"/>
      <c r="F25" s="564">
        <v>1931714</v>
      </c>
      <c r="G25" s="564">
        <v>1931714</v>
      </c>
      <c r="H25" s="596">
        <v>1931714</v>
      </c>
    </row>
    <row r="26" spans="1:8" ht="13.5" thickBot="1" x14ac:dyDescent="0.25">
      <c r="A26" s="73"/>
      <c r="B26" s="270"/>
      <c r="C26" s="579"/>
      <c r="D26" s="579"/>
      <c r="E26" s="101"/>
      <c r="F26" s="564"/>
      <c r="G26" s="564"/>
      <c r="H26" s="596"/>
    </row>
    <row r="27" spans="1:8" ht="13.5" thickBot="1" x14ac:dyDescent="0.25">
      <c r="A27" s="73"/>
      <c r="B27" s="270"/>
      <c r="C27" s="579"/>
      <c r="D27" s="579"/>
      <c r="E27" s="101"/>
      <c r="F27" s="564"/>
      <c r="G27" s="564"/>
      <c r="H27" s="596"/>
    </row>
    <row r="28" spans="1:8" ht="13.5" thickBot="1" x14ac:dyDescent="0.25">
      <c r="A28" s="73"/>
      <c r="B28" s="531" t="s">
        <v>159</v>
      </c>
      <c r="C28" s="565"/>
      <c r="D28" s="565"/>
      <c r="E28" s="566"/>
      <c r="F28" s="564">
        <v>2018100</v>
      </c>
      <c r="G28" s="564">
        <v>2018100</v>
      </c>
      <c r="H28" s="596">
        <v>2018100</v>
      </c>
    </row>
    <row r="29" spans="1:8" ht="13.5" thickBot="1" x14ac:dyDescent="0.25">
      <c r="A29" s="73"/>
      <c r="B29" s="270"/>
      <c r="C29" s="579"/>
      <c r="D29" s="579"/>
      <c r="E29" s="101"/>
      <c r="F29" s="564"/>
      <c r="G29" s="564"/>
      <c r="H29" s="596"/>
    </row>
    <row r="30" spans="1:8" ht="12.75" customHeight="1" thickBot="1" x14ac:dyDescent="0.25">
      <c r="A30" s="561"/>
      <c r="B30" s="569" t="s">
        <v>130</v>
      </c>
      <c r="C30" s="570"/>
      <c r="D30" s="570"/>
      <c r="E30" s="570"/>
      <c r="F30" s="571">
        <v>4403000</v>
      </c>
      <c r="G30" s="571">
        <v>4403000</v>
      </c>
      <c r="H30" s="596">
        <v>4403000</v>
      </c>
    </row>
    <row r="31" spans="1:8" ht="13.5" thickBot="1" x14ac:dyDescent="0.25">
      <c r="A31" s="73"/>
      <c r="B31" s="584"/>
      <c r="C31" s="585"/>
      <c r="D31" s="585"/>
      <c r="E31" s="586"/>
      <c r="F31" s="567"/>
      <c r="G31" s="567"/>
      <c r="H31" s="596"/>
    </row>
    <row r="32" spans="1:8" ht="13.5" thickBot="1" x14ac:dyDescent="0.25">
      <c r="A32" s="73"/>
      <c r="B32" s="407" t="s">
        <v>33</v>
      </c>
      <c r="C32" s="573"/>
      <c r="D32" s="589"/>
      <c r="E32" s="586"/>
      <c r="F32" s="377">
        <v>442880</v>
      </c>
      <c r="G32" s="377">
        <v>442880</v>
      </c>
      <c r="H32" s="596">
        <v>442880</v>
      </c>
    </row>
    <row r="33" spans="1:11" ht="13.5" thickBot="1" x14ac:dyDescent="0.25">
      <c r="A33" s="73"/>
      <c r="B33" s="587"/>
      <c r="C33" s="585"/>
      <c r="D33" s="585"/>
      <c r="E33" s="588"/>
      <c r="F33" s="528"/>
      <c r="G33" s="528"/>
      <c r="H33" s="596"/>
      <c r="K33" s="181"/>
    </row>
    <row r="34" spans="1:11" ht="13.5" thickBot="1" x14ac:dyDescent="0.25">
      <c r="A34" s="73"/>
      <c r="B34" s="590" t="s">
        <v>78</v>
      </c>
      <c r="C34" s="591"/>
      <c r="D34" s="591"/>
      <c r="E34" s="586"/>
      <c r="F34" s="377">
        <v>3100000</v>
      </c>
      <c r="G34" s="377">
        <v>3100000</v>
      </c>
      <c r="H34" s="596">
        <v>3100000</v>
      </c>
    </row>
    <row r="35" spans="1:11" ht="13.5" thickBot="1" x14ac:dyDescent="0.25">
      <c r="A35" s="73"/>
      <c r="B35" s="587"/>
      <c r="C35" s="585"/>
      <c r="D35" s="585"/>
      <c r="E35" s="588"/>
      <c r="F35" s="528"/>
      <c r="G35" s="528"/>
      <c r="H35" s="596"/>
    </row>
    <row r="36" spans="1:11" ht="13.5" thickBot="1" x14ac:dyDescent="0.25">
      <c r="A36" s="73"/>
      <c r="B36" s="407" t="s">
        <v>94</v>
      </c>
      <c r="C36" s="572"/>
      <c r="D36" s="572"/>
      <c r="E36" s="572"/>
      <c r="F36" s="377">
        <v>1800000</v>
      </c>
      <c r="G36" s="377">
        <v>1800000</v>
      </c>
      <c r="H36" s="596">
        <v>1800000</v>
      </c>
    </row>
    <row r="37" spans="1:11" ht="13.5" thickBot="1" x14ac:dyDescent="0.25">
      <c r="A37" s="73"/>
      <c r="B37" s="84"/>
      <c r="C37" s="585"/>
      <c r="D37" s="585"/>
      <c r="E37" s="588"/>
      <c r="F37" s="377"/>
      <c r="G37" s="377"/>
      <c r="H37" s="596"/>
    </row>
    <row r="38" spans="1:11" ht="13.5" thickBot="1" x14ac:dyDescent="0.25">
      <c r="A38" s="73"/>
      <c r="B38" s="84" t="s">
        <v>172</v>
      </c>
      <c r="C38" s="585"/>
      <c r="D38" s="585"/>
      <c r="E38" s="588"/>
      <c r="F38" s="377"/>
      <c r="G38" s="377">
        <v>6466</v>
      </c>
      <c r="H38" s="596">
        <v>6466</v>
      </c>
    </row>
    <row r="39" spans="1:11" ht="13.5" thickBot="1" x14ac:dyDescent="0.25">
      <c r="A39" s="73"/>
      <c r="B39" s="84"/>
      <c r="C39" s="86"/>
      <c r="D39" s="86"/>
      <c r="E39" s="87"/>
      <c r="F39" s="377"/>
      <c r="G39" s="377"/>
      <c r="H39" s="596"/>
    </row>
    <row r="40" spans="1:11" ht="13.5" thickBot="1" x14ac:dyDescent="0.25">
      <c r="A40" s="199"/>
      <c r="B40" s="407" t="s">
        <v>171</v>
      </c>
      <c r="C40" s="407"/>
      <c r="D40" s="407"/>
      <c r="E40" s="407"/>
      <c r="F40" s="377"/>
      <c r="G40" s="377">
        <v>315225</v>
      </c>
      <c r="H40" s="596">
        <v>315225</v>
      </c>
    </row>
    <row r="41" spans="1:11" ht="13.5" thickBot="1" x14ac:dyDescent="0.25">
      <c r="A41" s="199"/>
      <c r="B41" s="84" t="s">
        <v>418</v>
      </c>
      <c r="C41" s="86"/>
      <c r="D41" s="86"/>
      <c r="E41" s="87"/>
      <c r="F41" s="377"/>
      <c r="G41" s="377">
        <v>960120</v>
      </c>
      <c r="H41" s="596">
        <v>960120</v>
      </c>
    </row>
    <row r="42" spans="1:11" ht="13.5" thickBot="1" x14ac:dyDescent="0.25">
      <c r="A42" s="199"/>
      <c r="B42" s="84" t="s">
        <v>419</v>
      </c>
      <c r="C42" s="86"/>
      <c r="D42" s="86"/>
      <c r="E42" s="87"/>
      <c r="F42" s="377"/>
      <c r="G42" s="377">
        <v>284480</v>
      </c>
      <c r="H42" s="596">
        <v>284480</v>
      </c>
    </row>
    <row r="43" spans="1:11" ht="13.5" thickBot="1" x14ac:dyDescent="0.25">
      <c r="A43" s="199"/>
      <c r="B43" s="84" t="s">
        <v>420</v>
      </c>
      <c r="C43" s="86"/>
      <c r="D43" s="86"/>
      <c r="E43" s="87"/>
      <c r="F43" s="377"/>
      <c r="G43" s="377">
        <v>528000</v>
      </c>
      <c r="H43" s="596">
        <v>528000</v>
      </c>
    </row>
    <row r="44" spans="1:11" ht="13.5" thickBot="1" x14ac:dyDescent="0.25">
      <c r="A44" s="199"/>
      <c r="B44" s="84" t="s">
        <v>421</v>
      </c>
      <c r="C44" s="86"/>
      <c r="D44" s="86"/>
      <c r="E44" s="87"/>
      <c r="F44" s="377"/>
      <c r="G44" s="377">
        <v>1273100</v>
      </c>
      <c r="H44" s="596">
        <v>1273100</v>
      </c>
    </row>
    <row r="45" spans="1:11" ht="13.5" thickBot="1" x14ac:dyDescent="0.25">
      <c r="A45" s="199"/>
      <c r="B45" s="84" t="s">
        <v>422</v>
      </c>
      <c r="C45" s="86"/>
      <c r="D45" s="86"/>
      <c r="E45" s="87"/>
      <c r="F45" s="377"/>
      <c r="G45" s="377">
        <v>473578</v>
      </c>
      <c r="H45" s="596">
        <v>473578</v>
      </c>
    </row>
    <row r="46" spans="1:11" ht="13.5" thickBot="1" x14ac:dyDescent="0.25">
      <c r="A46" s="199"/>
      <c r="B46" s="84"/>
      <c r="C46" s="86"/>
      <c r="D46" s="86"/>
      <c r="E46" s="87"/>
      <c r="F46" s="377"/>
      <c r="G46" s="377"/>
      <c r="H46" s="596"/>
    </row>
    <row r="47" spans="1:11" ht="13.5" thickBot="1" x14ac:dyDescent="0.25">
      <c r="A47" s="199"/>
      <c r="B47" s="18"/>
      <c r="C47" s="38"/>
      <c r="D47" s="38"/>
      <c r="E47" s="102"/>
      <c r="F47" s="528"/>
      <c r="G47" s="528"/>
      <c r="H47" s="596"/>
    </row>
    <row r="48" spans="1:11" ht="13.5" thickBot="1" x14ac:dyDescent="0.25">
      <c r="A48" s="18"/>
      <c r="B48" s="32" t="s">
        <v>89</v>
      </c>
      <c r="C48" s="38"/>
      <c r="D48" s="38"/>
      <c r="E48" s="102"/>
      <c r="F48" s="377">
        <v>23354264</v>
      </c>
      <c r="G48" s="377">
        <f>G15+G21+G23+G25+G28+G30+G32+G34+G36+G38+G40+G41+G42+G43+G44+G45</f>
        <v>27195233</v>
      </c>
      <c r="H48" s="596">
        <f>H15+H21+H23+H25+H28+H30+H32+H34+H36+H38+H40+H41+H42+H43+H44+H45</f>
        <v>27195233</v>
      </c>
    </row>
    <row r="51" spans="1:9" x14ac:dyDescent="0.2">
      <c r="A51" s="181"/>
      <c r="B51" s="1"/>
      <c r="C51" s="1"/>
      <c r="E51" s="1"/>
      <c r="F51" s="1"/>
      <c r="G51" s="1"/>
      <c r="H51" s="1"/>
      <c r="I51" s="1"/>
    </row>
  </sheetData>
  <mergeCells count="5">
    <mergeCell ref="C5:F5"/>
    <mergeCell ref="C7:F7"/>
    <mergeCell ref="B13:E13"/>
    <mergeCell ref="H7:H8"/>
    <mergeCell ref="A12:E12"/>
  </mergeCells>
  <phoneticPr fontId="6" type="noConversion"/>
  <pageMargins left="0.75" right="0.75" top="1" bottom="1" header="0.5" footer="0.5"/>
  <pageSetup paperSize="9" scale="97" fitToHeight="0" orientation="portrait" r:id="rId1"/>
  <headerFooter alignWithMargins="0"/>
  <ignoredErrors>
    <ignoredError sqref="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6"/>
  <sheetViews>
    <sheetView workbookViewId="0">
      <selection activeCell="D1" sqref="D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4" x14ac:dyDescent="0.2">
      <c r="D1" s="402" t="s">
        <v>458</v>
      </c>
    </row>
    <row r="3" spans="1:14" x14ac:dyDescent="0.2"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</row>
    <row r="4" spans="1:14" x14ac:dyDescent="0.2">
      <c r="B4" s="181"/>
      <c r="F4" s="181"/>
      <c r="I4" s="1"/>
      <c r="K4" s="1"/>
      <c r="L4" s="1"/>
      <c r="M4" s="1"/>
    </row>
    <row r="5" spans="1:14" x14ac:dyDescent="0.2">
      <c r="A5" s="4"/>
      <c r="B5" s="4"/>
      <c r="C5" s="4"/>
      <c r="F5" s="655" t="s">
        <v>131</v>
      </c>
      <c r="G5" s="655"/>
      <c r="H5" s="655"/>
    </row>
    <row r="6" spans="1:14" x14ac:dyDescent="0.2">
      <c r="A6" s="4"/>
      <c r="B6" s="4"/>
      <c r="C6" s="4"/>
    </row>
    <row r="7" spans="1:14" x14ac:dyDescent="0.2">
      <c r="A7" s="4"/>
      <c r="B7" s="669" t="s">
        <v>98</v>
      </c>
      <c r="C7" s="669"/>
      <c r="D7" s="669"/>
      <c r="E7" s="669"/>
      <c r="F7" s="669"/>
      <c r="G7" s="669"/>
      <c r="H7" s="669"/>
      <c r="I7" s="669"/>
      <c r="J7" s="669"/>
      <c r="K7" s="669"/>
      <c r="L7" s="669"/>
      <c r="M7" s="4"/>
    </row>
    <row r="8" spans="1:14" x14ac:dyDescent="0.2">
      <c r="A8" s="4"/>
      <c r="B8" s="4"/>
      <c r="C8" s="4"/>
      <c r="D8" s="4"/>
      <c r="E8" s="4"/>
      <c r="F8" s="4"/>
      <c r="G8" s="259">
        <v>2018</v>
      </c>
      <c r="H8" s="4"/>
      <c r="I8" s="4"/>
      <c r="J8" s="4"/>
      <c r="K8" s="4"/>
      <c r="L8" s="4"/>
      <c r="M8" s="277"/>
    </row>
    <row r="9" spans="1:14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77" t="s">
        <v>127</v>
      </c>
    </row>
    <row r="10" spans="1:14" ht="13.5" thickBot="1" x14ac:dyDescent="0.25">
      <c r="A10" s="32"/>
      <c r="B10" s="224" t="s">
        <v>12</v>
      </c>
      <c r="C10" s="100"/>
      <c r="D10" s="100"/>
      <c r="E10" s="101"/>
      <c r="F10" s="677" t="s">
        <v>13</v>
      </c>
      <c r="G10" s="678"/>
      <c r="H10" s="677" t="s">
        <v>14</v>
      </c>
      <c r="I10" s="678"/>
      <c r="J10" s="677" t="s">
        <v>15</v>
      </c>
      <c r="K10" s="678"/>
      <c r="L10" s="677" t="s">
        <v>11</v>
      </c>
      <c r="M10" s="678"/>
    </row>
    <row r="11" spans="1:14" x14ac:dyDescent="0.2">
      <c r="A11" s="117" t="s">
        <v>21</v>
      </c>
      <c r="B11" s="117" t="s">
        <v>23</v>
      </c>
      <c r="C11" s="104"/>
      <c r="D11" s="104"/>
      <c r="E11" s="105"/>
      <c r="F11" s="679" t="s">
        <v>4</v>
      </c>
      <c r="G11" s="680"/>
      <c r="H11" s="679" t="s">
        <v>152</v>
      </c>
      <c r="I11" s="680"/>
      <c r="J11" s="679" t="s">
        <v>5</v>
      </c>
      <c r="K11" s="680"/>
      <c r="L11" s="679" t="s">
        <v>423</v>
      </c>
      <c r="M11" s="680"/>
    </row>
    <row r="12" spans="1:14" ht="13.5" thickBot="1" x14ac:dyDescent="0.25">
      <c r="A12" s="262" t="s">
        <v>22</v>
      </c>
      <c r="B12" s="260"/>
      <c r="C12" s="106"/>
      <c r="D12" s="106"/>
      <c r="E12" s="107"/>
      <c r="F12" s="271" t="s">
        <v>19</v>
      </c>
      <c r="G12" s="272" t="s">
        <v>169</v>
      </c>
      <c r="H12" s="271" t="s">
        <v>19</v>
      </c>
      <c r="I12" s="272" t="s">
        <v>169</v>
      </c>
      <c r="J12" s="271" t="s">
        <v>19</v>
      </c>
      <c r="K12" s="272" t="s">
        <v>169</v>
      </c>
      <c r="L12" s="273" t="s">
        <v>19</v>
      </c>
      <c r="M12" s="272" t="s">
        <v>169</v>
      </c>
    </row>
    <row r="13" spans="1:14" x14ac:dyDescent="0.2">
      <c r="A13" s="10" t="s">
        <v>20</v>
      </c>
      <c r="B13" s="10"/>
      <c r="C13" s="65"/>
      <c r="D13" s="65"/>
      <c r="E13" s="36"/>
      <c r="F13" s="185"/>
      <c r="G13" s="151"/>
      <c r="H13" s="185"/>
      <c r="I13" s="151"/>
      <c r="J13" s="185"/>
      <c r="K13" s="151"/>
      <c r="L13" s="185"/>
      <c r="M13" s="151"/>
    </row>
    <row r="14" spans="1:14" x14ac:dyDescent="0.2">
      <c r="A14" s="187"/>
      <c r="B14" s="74"/>
      <c r="C14" s="29"/>
      <c r="D14" s="2"/>
      <c r="E14" s="54"/>
      <c r="F14" s="243"/>
      <c r="G14" s="244"/>
      <c r="H14" s="209"/>
      <c r="I14" s="244"/>
      <c r="J14" s="209"/>
      <c r="K14" s="244"/>
      <c r="L14" s="209"/>
      <c r="M14" s="244"/>
    </row>
    <row r="15" spans="1:14" x14ac:dyDescent="0.2">
      <c r="A15" s="263" t="s">
        <v>52</v>
      </c>
      <c r="B15" s="675" t="s">
        <v>99</v>
      </c>
      <c r="C15" s="676"/>
      <c r="D15" s="676"/>
      <c r="E15" s="54"/>
      <c r="F15" s="243">
        <v>4967109</v>
      </c>
      <c r="G15" s="245">
        <v>4963610</v>
      </c>
      <c r="H15" s="209">
        <v>879408</v>
      </c>
      <c r="I15" s="244">
        <v>877376</v>
      </c>
      <c r="J15" s="209">
        <v>3951217</v>
      </c>
      <c r="K15" s="244">
        <v>2356690</v>
      </c>
      <c r="L15" s="246">
        <f t="shared" ref="L15:M18" si="0">F15+H15+J15</f>
        <v>9797734</v>
      </c>
      <c r="M15" s="244">
        <f t="shared" si="0"/>
        <v>8197676</v>
      </c>
    </row>
    <row r="16" spans="1:14" x14ac:dyDescent="0.2">
      <c r="A16" s="263" t="s">
        <v>49</v>
      </c>
      <c r="B16" s="242" t="s">
        <v>79</v>
      </c>
      <c r="C16" s="14"/>
      <c r="D16" s="14"/>
      <c r="E16" s="54"/>
      <c r="F16" s="251"/>
      <c r="G16" s="245"/>
      <c r="H16" s="209"/>
      <c r="I16" s="244"/>
      <c r="J16" s="209">
        <v>228600</v>
      </c>
      <c r="K16" s="244">
        <v>614703</v>
      </c>
      <c r="L16" s="209">
        <f t="shared" si="0"/>
        <v>228600</v>
      </c>
      <c r="M16" s="244">
        <f t="shared" si="0"/>
        <v>614703</v>
      </c>
    </row>
    <row r="17" spans="1:13" x14ac:dyDescent="0.2">
      <c r="A17" s="263" t="s">
        <v>154</v>
      </c>
      <c r="B17" s="242" t="s">
        <v>398</v>
      </c>
      <c r="C17" s="14"/>
      <c r="D17" s="14"/>
      <c r="E17" s="54"/>
      <c r="F17" s="251">
        <v>2149160</v>
      </c>
      <c r="G17" s="398">
        <v>1994924</v>
      </c>
      <c r="H17" s="209">
        <v>200000</v>
      </c>
      <c r="I17" s="244">
        <v>209316</v>
      </c>
      <c r="J17" s="209">
        <v>203200</v>
      </c>
      <c r="K17" s="244">
        <v>384415</v>
      </c>
      <c r="L17" s="209">
        <f t="shared" si="0"/>
        <v>2552360</v>
      </c>
      <c r="M17" s="244">
        <f t="shared" si="0"/>
        <v>2588655</v>
      </c>
    </row>
    <row r="18" spans="1:13" x14ac:dyDescent="0.2">
      <c r="A18" s="263" t="s">
        <v>137</v>
      </c>
      <c r="B18" s="242" t="s">
        <v>138</v>
      </c>
      <c r="C18" s="14"/>
      <c r="D18" s="14"/>
      <c r="E18" s="54"/>
      <c r="F18" s="400">
        <v>11874590</v>
      </c>
      <c r="G18" s="398">
        <v>11484438</v>
      </c>
      <c r="H18" s="209">
        <v>1443213</v>
      </c>
      <c r="I18" s="244">
        <v>1391562</v>
      </c>
      <c r="J18" s="209">
        <v>7276816</v>
      </c>
      <c r="K18" s="244">
        <v>6392605</v>
      </c>
      <c r="L18" s="209">
        <f t="shared" si="0"/>
        <v>20594619</v>
      </c>
      <c r="M18" s="244">
        <f t="shared" si="0"/>
        <v>19268605</v>
      </c>
    </row>
    <row r="19" spans="1:13" x14ac:dyDescent="0.2">
      <c r="A19" s="263" t="s">
        <v>48</v>
      </c>
      <c r="B19" s="242" t="s">
        <v>424</v>
      </c>
      <c r="C19" s="14"/>
      <c r="D19" s="14"/>
      <c r="E19" s="54"/>
      <c r="F19" s="598"/>
      <c r="G19" s="398"/>
      <c r="H19" s="209"/>
      <c r="I19" s="244"/>
      <c r="J19" s="209">
        <v>2900</v>
      </c>
      <c r="K19" s="244">
        <v>2900</v>
      </c>
      <c r="L19" s="209">
        <v>2900</v>
      </c>
      <c r="M19" s="244">
        <v>2900</v>
      </c>
    </row>
    <row r="20" spans="1:13" x14ac:dyDescent="0.2">
      <c r="A20" s="263" t="s">
        <v>77</v>
      </c>
      <c r="B20" s="242" t="s">
        <v>100</v>
      </c>
      <c r="C20" s="14"/>
      <c r="D20" s="14"/>
      <c r="E20" s="54"/>
      <c r="F20" s="399"/>
      <c r="G20" s="245"/>
      <c r="H20" s="209"/>
      <c r="I20" s="244"/>
      <c r="J20" s="209">
        <v>270130</v>
      </c>
      <c r="K20" s="244">
        <v>1477232</v>
      </c>
      <c r="L20" s="209">
        <f t="shared" ref="L20:L30" si="1">F20+H20+J20</f>
        <v>270130</v>
      </c>
      <c r="M20" s="244">
        <f t="shared" ref="M20:M30" si="2">G20+I20+K20</f>
        <v>1477232</v>
      </c>
    </row>
    <row r="21" spans="1:13" x14ac:dyDescent="0.2">
      <c r="A21" s="263" t="s">
        <v>51</v>
      </c>
      <c r="B21" s="242" t="s">
        <v>101</v>
      </c>
      <c r="C21" s="14"/>
      <c r="D21" s="14"/>
      <c r="E21" s="54"/>
      <c r="F21" s="243"/>
      <c r="G21" s="245"/>
      <c r="H21" s="209"/>
      <c r="I21" s="244"/>
      <c r="J21" s="209">
        <v>415290</v>
      </c>
      <c r="K21" s="244">
        <v>441140</v>
      </c>
      <c r="L21" s="209">
        <f t="shared" si="1"/>
        <v>415290</v>
      </c>
      <c r="M21" s="244">
        <f t="shared" si="2"/>
        <v>441140</v>
      </c>
    </row>
    <row r="22" spans="1:13" x14ac:dyDescent="0.2">
      <c r="A22" s="263" t="s">
        <v>53</v>
      </c>
      <c r="B22" s="242" t="s">
        <v>102</v>
      </c>
      <c r="C22" s="14"/>
      <c r="D22" s="14"/>
      <c r="E22" s="54"/>
      <c r="F22" s="243"/>
      <c r="G22" s="245"/>
      <c r="H22" s="209"/>
      <c r="I22" s="244"/>
      <c r="J22" s="209">
        <v>2944000</v>
      </c>
      <c r="K22" s="244">
        <v>1019943</v>
      </c>
      <c r="L22" s="209">
        <f t="shared" si="1"/>
        <v>2944000</v>
      </c>
      <c r="M22" s="244">
        <f t="shared" si="2"/>
        <v>1019943</v>
      </c>
    </row>
    <row r="23" spans="1:13" x14ac:dyDescent="0.2">
      <c r="A23" s="263" t="s">
        <v>76</v>
      </c>
      <c r="B23" s="242" t="s">
        <v>103</v>
      </c>
      <c r="C23" s="14"/>
      <c r="D23" s="14"/>
      <c r="E23" s="54"/>
      <c r="F23" s="243"/>
      <c r="G23" s="245"/>
      <c r="H23" s="209"/>
      <c r="I23" s="244"/>
      <c r="J23" s="209">
        <v>1922040</v>
      </c>
      <c r="K23" s="244">
        <v>1768907</v>
      </c>
      <c r="L23" s="209">
        <f t="shared" si="1"/>
        <v>1922040</v>
      </c>
      <c r="M23" s="244">
        <f t="shared" si="2"/>
        <v>1768907</v>
      </c>
    </row>
    <row r="24" spans="1:13" x14ac:dyDescent="0.2">
      <c r="A24" s="263" t="s">
        <v>54</v>
      </c>
      <c r="B24" s="675" t="s">
        <v>104</v>
      </c>
      <c r="C24" s="676"/>
      <c r="D24" s="676"/>
      <c r="E24" s="54"/>
      <c r="F24" s="243">
        <v>3704614</v>
      </c>
      <c r="G24" s="245">
        <v>3559388</v>
      </c>
      <c r="H24" s="209">
        <v>749829</v>
      </c>
      <c r="I24" s="244">
        <v>703724</v>
      </c>
      <c r="J24" s="209">
        <v>7500532</v>
      </c>
      <c r="K24" s="244">
        <v>3928345</v>
      </c>
      <c r="L24" s="209">
        <f t="shared" si="1"/>
        <v>11954975</v>
      </c>
      <c r="M24" s="244">
        <f t="shared" si="2"/>
        <v>8191457</v>
      </c>
    </row>
    <row r="25" spans="1:13" x14ac:dyDescent="0.2">
      <c r="A25" s="263" t="s">
        <v>55</v>
      </c>
      <c r="B25" s="242" t="s">
        <v>105</v>
      </c>
      <c r="C25" s="14"/>
      <c r="D25" s="14"/>
      <c r="E25" s="54"/>
      <c r="F25" s="243">
        <v>792000</v>
      </c>
      <c r="G25" s="245">
        <v>792000</v>
      </c>
      <c r="H25" s="209">
        <v>154440</v>
      </c>
      <c r="I25" s="244">
        <v>140481</v>
      </c>
      <c r="J25" s="209">
        <v>406400</v>
      </c>
      <c r="K25" s="244">
        <v>506442</v>
      </c>
      <c r="L25" s="209">
        <f t="shared" si="1"/>
        <v>1352840</v>
      </c>
      <c r="M25" s="244">
        <f t="shared" si="2"/>
        <v>1438923</v>
      </c>
    </row>
    <row r="26" spans="1:13" x14ac:dyDescent="0.2">
      <c r="A26" s="263" t="s">
        <v>50</v>
      </c>
      <c r="B26" s="242" t="s">
        <v>87</v>
      </c>
      <c r="C26" s="14"/>
      <c r="D26" s="264"/>
      <c r="E26" s="83"/>
      <c r="F26" s="247"/>
      <c r="G26" s="248"/>
      <c r="H26" s="249"/>
      <c r="I26" s="250"/>
      <c r="J26" s="249">
        <v>171450</v>
      </c>
      <c r="K26" s="250">
        <v>75657</v>
      </c>
      <c r="L26" s="249">
        <f t="shared" si="1"/>
        <v>171450</v>
      </c>
      <c r="M26" s="250">
        <f t="shared" si="2"/>
        <v>75657</v>
      </c>
    </row>
    <row r="27" spans="1:13" x14ac:dyDescent="0.2">
      <c r="A27" s="265" t="s">
        <v>56</v>
      </c>
      <c r="B27" s="266" t="s">
        <v>106</v>
      </c>
      <c r="C27" s="267"/>
      <c r="D27" s="268"/>
      <c r="E27" s="57"/>
      <c r="F27" s="251"/>
      <c r="G27" s="252"/>
      <c r="H27" s="253"/>
      <c r="I27" s="254"/>
      <c r="J27" s="253">
        <v>2169740</v>
      </c>
      <c r="K27" s="254">
        <v>2250318</v>
      </c>
      <c r="L27" s="253">
        <f t="shared" si="1"/>
        <v>2169740</v>
      </c>
      <c r="M27" s="254">
        <f t="shared" si="2"/>
        <v>2250318</v>
      </c>
    </row>
    <row r="28" spans="1:13" x14ac:dyDescent="0.2">
      <c r="A28" s="265" t="s">
        <v>58</v>
      </c>
      <c r="B28" s="266" t="s">
        <v>33</v>
      </c>
      <c r="C28" s="268"/>
      <c r="D28" s="268"/>
      <c r="E28" s="111"/>
      <c r="F28" s="253"/>
      <c r="G28" s="254"/>
      <c r="H28" s="253"/>
      <c r="I28" s="254"/>
      <c r="J28" s="253">
        <v>1905000</v>
      </c>
      <c r="K28" s="254">
        <v>1510159</v>
      </c>
      <c r="L28" s="253">
        <f t="shared" si="1"/>
        <v>1905000</v>
      </c>
      <c r="M28" s="254">
        <f t="shared" si="2"/>
        <v>1510159</v>
      </c>
    </row>
    <row r="29" spans="1:13" x14ac:dyDescent="0.2">
      <c r="A29" s="265" t="s">
        <v>59</v>
      </c>
      <c r="B29" s="266" t="s">
        <v>78</v>
      </c>
      <c r="C29" s="267"/>
      <c r="D29" s="268"/>
      <c r="E29" s="57"/>
      <c r="F29" s="253">
        <v>3117395</v>
      </c>
      <c r="G29" s="254">
        <v>2943381</v>
      </c>
      <c r="H29" s="253">
        <v>618960</v>
      </c>
      <c r="I29" s="254">
        <v>610756</v>
      </c>
      <c r="J29" s="253">
        <v>1096500</v>
      </c>
      <c r="K29" s="254">
        <v>970118</v>
      </c>
      <c r="L29" s="253">
        <f t="shared" si="1"/>
        <v>4832855</v>
      </c>
      <c r="M29" s="254">
        <f t="shared" si="2"/>
        <v>4524255</v>
      </c>
    </row>
    <row r="30" spans="1:13" x14ac:dyDescent="0.2">
      <c r="A30" s="265" t="s">
        <v>134</v>
      </c>
      <c r="B30" s="266" t="s">
        <v>425</v>
      </c>
      <c r="C30" s="267"/>
      <c r="D30" s="268"/>
      <c r="E30" s="57"/>
      <c r="F30" s="253"/>
      <c r="G30" s="254"/>
      <c r="H30" s="253"/>
      <c r="I30" s="254"/>
      <c r="J30" s="253">
        <v>960120</v>
      </c>
      <c r="K30" s="254">
        <v>1613500</v>
      </c>
      <c r="L30" s="253">
        <f t="shared" si="1"/>
        <v>960120</v>
      </c>
      <c r="M30" s="254">
        <f t="shared" si="2"/>
        <v>1613500</v>
      </c>
    </row>
    <row r="31" spans="1:13" x14ac:dyDescent="0.2">
      <c r="A31" s="265"/>
      <c r="B31" s="266"/>
      <c r="C31" s="267"/>
      <c r="D31" s="268"/>
      <c r="E31" s="57"/>
      <c r="F31" s="253"/>
      <c r="G31" s="254"/>
      <c r="H31" s="253"/>
      <c r="I31" s="254"/>
      <c r="J31" s="253"/>
      <c r="K31" s="254"/>
      <c r="L31" s="253"/>
      <c r="M31" s="254"/>
    </row>
    <row r="32" spans="1:13" ht="13.5" thickBot="1" x14ac:dyDescent="0.25">
      <c r="A32" s="269"/>
      <c r="B32" s="266"/>
      <c r="C32" s="267"/>
      <c r="D32" s="268"/>
      <c r="E32" s="57"/>
      <c r="F32" s="255"/>
      <c r="G32" s="256"/>
      <c r="H32" s="233"/>
      <c r="I32" s="256"/>
      <c r="J32" s="233"/>
      <c r="K32" s="256"/>
      <c r="L32" s="233"/>
      <c r="M32" s="256"/>
    </row>
    <row r="33" spans="1:13" ht="13.5" thickBot="1" x14ac:dyDescent="0.25">
      <c r="A33" s="261"/>
      <c r="B33" s="270" t="s">
        <v>89</v>
      </c>
      <c r="C33" s="35"/>
      <c r="D33" s="35"/>
      <c r="E33" s="33"/>
      <c r="F33" s="234">
        <f t="shared" ref="F33:M33" si="3">SUM(F15:F32)</f>
        <v>26604868</v>
      </c>
      <c r="G33" s="257">
        <f t="shared" si="3"/>
        <v>25737741</v>
      </c>
      <c r="H33" s="234">
        <f t="shared" si="3"/>
        <v>4045850</v>
      </c>
      <c r="I33" s="257">
        <f t="shared" si="3"/>
        <v>3933215</v>
      </c>
      <c r="J33" s="234">
        <f t="shared" si="3"/>
        <v>31423935</v>
      </c>
      <c r="K33" s="257">
        <f t="shared" si="3"/>
        <v>25313074</v>
      </c>
      <c r="L33" s="258">
        <f t="shared" si="3"/>
        <v>62074653</v>
      </c>
      <c r="M33" s="257">
        <f t="shared" si="3"/>
        <v>54984030</v>
      </c>
    </row>
    <row r="36" spans="1:13" x14ac:dyDescent="0.2">
      <c r="A36" s="181"/>
      <c r="D36" s="1"/>
      <c r="F36" s="1"/>
      <c r="G36" s="1"/>
      <c r="H36" s="1"/>
    </row>
  </sheetData>
  <mergeCells count="12">
    <mergeCell ref="B7:L7"/>
    <mergeCell ref="B15:D15"/>
    <mergeCell ref="F5:H5"/>
    <mergeCell ref="B24:D24"/>
    <mergeCell ref="F10:G10"/>
    <mergeCell ref="H10:I10"/>
    <mergeCell ref="J10:K10"/>
    <mergeCell ref="L10:M10"/>
    <mergeCell ref="F11:G11"/>
    <mergeCell ref="H11:I11"/>
    <mergeCell ref="J11:K11"/>
    <mergeCell ref="L11:M11"/>
  </mergeCells>
  <phoneticPr fontId="0" type="noConversion"/>
  <pageMargins left="0.78740157480314965" right="0.39370078740157483" top="0.98425196850393704" bottom="0.98425196850393704" header="0.51181102362204722" footer="0.51181102362204722"/>
  <pageSetup paperSize="9" fitToHeight="0" orientation="landscape" horizontalDpi="300" verticalDpi="300" r:id="rId1"/>
  <headerFooter alignWithMargins="0"/>
  <ignoredErrors>
    <ignoredError sqref="A20:A29 A15:A16 A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1063-F737-49BE-A2C8-352B75FAA11F}">
  <sheetPr>
    <pageSetUpPr fitToPage="1"/>
  </sheetPr>
  <dimension ref="A1:I31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681" t="s">
        <v>459</v>
      </c>
      <c r="B1" s="681"/>
      <c r="C1" s="681"/>
      <c r="D1" s="681"/>
      <c r="E1" s="681"/>
      <c r="F1" s="681"/>
      <c r="G1" s="681"/>
      <c r="H1" s="681"/>
      <c r="I1" s="681"/>
    </row>
    <row r="2" spans="1:9" x14ac:dyDescent="0.2">
      <c r="A2" s="428"/>
      <c r="B2" s="428"/>
      <c r="C2" s="428"/>
      <c r="D2" s="428"/>
      <c r="E2" s="428"/>
      <c r="F2" s="428"/>
      <c r="G2" s="428"/>
      <c r="H2" s="428"/>
      <c r="I2" s="428"/>
    </row>
    <row r="3" spans="1:9" x14ac:dyDescent="0.2">
      <c r="A3" s="4"/>
      <c r="B3" s="4"/>
      <c r="C3" s="669" t="s">
        <v>17</v>
      </c>
      <c r="D3" s="669"/>
      <c r="E3" s="669"/>
      <c r="F3" s="669"/>
    </row>
    <row r="4" spans="1:9" x14ac:dyDescent="0.2">
      <c r="A4" s="182"/>
      <c r="B4" s="4"/>
      <c r="C4" s="4"/>
      <c r="D4" s="4"/>
      <c r="E4" s="4"/>
      <c r="F4" s="4"/>
      <c r="G4" s="4"/>
      <c r="H4" s="4"/>
      <c r="I4" s="4"/>
    </row>
    <row r="5" spans="1:9" ht="15" x14ac:dyDescent="0.25">
      <c r="A5" s="4"/>
      <c r="B5" s="429"/>
      <c r="C5" s="655" t="s">
        <v>174</v>
      </c>
      <c r="D5" s="655"/>
      <c r="E5" s="655"/>
      <c r="F5" s="655"/>
      <c r="G5" s="4"/>
      <c r="H5" s="4"/>
      <c r="I5" s="4"/>
    </row>
    <row r="6" spans="1:9" x14ac:dyDescent="0.2">
      <c r="C6" s="114"/>
      <c r="D6" s="655">
        <v>2018</v>
      </c>
      <c r="E6" s="655"/>
    </row>
    <row r="7" spans="1:9" ht="13.5" thickBot="1" x14ac:dyDescent="0.25">
      <c r="I7" s="277" t="s">
        <v>127</v>
      </c>
    </row>
    <row r="8" spans="1:9" ht="13.5" thickBot="1" x14ac:dyDescent="0.25">
      <c r="A8" s="115" t="s">
        <v>12</v>
      </c>
      <c r="B8" s="84"/>
      <c r="C8" s="85" t="s">
        <v>13</v>
      </c>
      <c r="D8" s="86"/>
      <c r="E8" s="87"/>
      <c r="F8" s="22" t="s">
        <v>14</v>
      </c>
      <c r="G8" s="22" t="s">
        <v>15</v>
      </c>
      <c r="H8" s="22" t="s">
        <v>11</v>
      </c>
      <c r="I8" s="22" t="s">
        <v>16</v>
      </c>
    </row>
    <row r="9" spans="1:9" x14ac:dyDescent="0.2">
      <c r="A9" s="116" t="s">
        <v>21</v>
      </c>
      <c r="B9" s="117" t="s">
        <v>29</v>
      </c>
      <c r="C9" s="103" t="s">
        <v>60</v>
      </c>
      <c r="D9" s="103"/>
      <c r="E9" s="118"/>
      <c r="F9" s="430"/>
      <c r="G9" s="431"/>
      <c r="H9" s="432"/>
      <c r="I9" s="433"/>
    </row>
    <row r="10" spans="1:9" ht="13.5" thickBot="1" x14ac:dyDescent="0.25">
      <c r="A10" s="119" t="s">
        <v>22</v>
      </c>
      <c r="B10" s="120"/>
      <c r="C10" s="45"/>
      <c r="D10" s="45"/>
      <c r="E10" s="121"/>
      <c r="F10" s="289" t="s">
        <v>19</v>
      </c>
      <c r="G10" s="434" t="s">
        <v>169</v>
      </c>
      <c r="H10" s="435" t="s">
        <v>399</v>
      </c>
      <c r="I10" s="436"/>
    </row>
    <row r="11" spans="1:9" x14ac:dyDescent="0.2">
      <c r="A11" s="437" t="s">
        <v>175</v>
      </c>
      <c r="B11" s="225"/>
      <c r="C11" s="11"/>
      <c r="D11" s="11"/>
      <c r="E11" s="11"/>
      <c r="F11" s="438"/>
      <c r="G11" s="611"/>
      <c r="H11" s="618"/>
      <c r="I11" s="439"/>
    </row>
    <row r="12" spans="1:9" x14ac:dyDescent="0.2">
      <c r="A12" s="602"/>
      <c r="B12" s="92"/>
      <c r="C12" s="15"/>
      <c r="D12" s="15"/>
      <c r="E12" s="15"/>
      <c r="F12" s="599"/>
      <c r="G12" s="609"/>
      <c r="H12" s="617"/>
      <c r="I12" s="600"/>
    </row>
    <row r="13" spans="1:9" x14ac:dyDescent="0.2">
      <c r="A13" s="605" t="s">
        <v>48</v>
      </c>
      <c r="B13" s="92" t="s">
        <v>426</v>
      </c>
      <c r="C13" s="15"/>
      <c r="D13" s="15"/>
      <c r="E13" s="15"/>
      <c r="F13" s="599"/>
      <c r="G13" s="609">
        <v>216000</v>
      </c>
      <c r="H13" s="617"/>
      <c r="I13" s="600"/>
    </row>
    <row r="14" spans="1:9" x14ac:dyDescent="0.2">
      <c r="A14" s="604"/>
      <c r="B14" s="606" t="s">
        <v>427</v>
      </c>
      <c r="C14" s="15"/>
      <c r="D14" s="15"/>
      <c r="E14" s="15"/>
      <c r="F14" s="607"/>
      <c r="G14" s="610">
        <v>216000</v>
      </c>
      <c r="H14" s="617"/>
      <c r="I14" s="608"/>
    </row>
    <row r="15" spans="1:9" ht="13.5" thickBot="1" x14ac:dyDescent="0.25">
      <c r="A15" s="603"/>
      <c r="B15" s="92"/>
      <c r="C15" s="15"/>
      <c r="D15" s="15"/>
      <c r="E15" s="15"/>
      <c r="F15" s="599"/>
      <c r="G15" s="609"/>
      <c r="H15" s="617"/>
      <c r="I15" s="600"/>
    </row>
    <row r="16" spans="1:9" x14ac:dyDescent="0.2">
      <c r="A16" s="601">
        <v>107060</v>
      </c>
      <c r="B16" s="682" t="s">
        <v>176</v>
      </c>
      <c r="C16" s="683"/>
      <c r="D16" s="683"/>
      <c r="E16" s="684"/>
      <c r="F16" s="440">
        <v>2200861</v>
      </c>
      <c r="G16" s="609">
        <v>2200861</v>
      </c>
      <c r="H16" s="616">
        <v>590500</v>
      </c>
      <c r="I16" s="123"/>
    </row>
    <row r="17" spans="1:9" x14ac:dyDescent="0.2">
      <c r="A17" s="280"/>
      <c r="B17" s="70"/>
      <c r="C17" s="188" t="s">
        <v>177</v>
      </c>
      <c r="D17" s="70"/>
      <c r="E17" s="124"/>
      <c r="F17" s="441">
        <v>1900861</v>
      </c>
      <c r="G17" s="441">
        <v>2200861</v>
      </c>
      <c r="H17" s="441">
        <v>590500</v>
      </c>
      <c r="I17" s="135"/>
    </row>
    <row r="18" spans="1:9" x14ac:dyDescent="0.2">
      <c r="A18" s="442"/>
      <c r="B18" s="70"/>
      <c r="C18" s="188" t="s">
        <v>178</v>
      </c>
      <c r="D18" s="70"/>
      <c r="E18" s="124"/>
      <c r="F18" s="441">
        <v>300000</v>
      </c>
      <c r="G18" s="612"/>
      <c r="H18" s="619"/>
      <c r="I18" s="135"/>
    </row>
    <row r="19" spans="1:9" x14ac:dyDescent="0.2">
      <c r="A19" s="443"/>
      <c r="B19" s="127"/>
      <c r="C19" s="188"/>
      <c r="D19" s="127"/>
      <c r="E19" s="444"/>
      <c r="F19" s="441"/>
      <c r="G19" s="612"/>
      <c r="H19" s="619"/>
      <c r="I19" s="135"/>
    </row>
    <row r="20" spans="1:9" x14ac:dyDescent="0.2">
      <c r="A20" s="445">
        <v>104051</v>
      </c>
      <c r="B20" s="186" t="s">
        <v>428</v>
      </c>
      <c r="C20" s="447"/>
      <c r="D20" s="446"/>
      <c r="E20" s="125"/>
      <c r="F20" s="281"/>
      <c r="G20" s="441"/>
      <c r="H20" s="286">
        <v>216000</v>
      </c>
      <c r="I20" s="56"/>
    </row>
    <row r="21" spans="1:9" x14ac:dyDescent="0.2">
      <c r="A21" s="443"/>
      <c r="B21" s="188" t="s">
        <v>429</v>
      </c>
      <c r="C21" s="127"/>
      <c r="D21" s="127"/>
      <c r="E21" s="448"/>
      <c r="F21" s="441"/>
      <c r="G21" s="441"/>
      <c r="H21" s="441">
        <v>216000</v>
      </c>
      <c r="I21" s="56"/>
    </row>
    <row r="22" spans="1:9" hidden="1" x14ac:dyDescent="0.2">
      <c r="A22" s="445"/>
      <c r="B22" s="446"/>
      <c r="C22" s="447"/>
      <c r="D22" s="127"/>
      <c r="E22" s="125"/>
      <c r="F22" s="282"/>
      <c r="G22" s="284"/>
      <c r="H22" s="284"/>
      <c r="I22" s="56"/>
    </row>
    <row r="23" spans="1:9" hidden="1" x14ac:dyDescent="0.2">
      <c r="A23" s="279"/>
      <c r="B23" s="78"/>
      <c r="C23" s="78"/>
      <c r="D23" s="78"/>
      <c r="E23" s="125"/>
      <c r="F23" s="282"/>
      <c r="G23" s="284"/>
      <c r="H23" s="284"/>
      <c r="I23" s="56"/>
    </row>
    <row r="24" spans="1:9" hidden="1" x14ac:dyDescent="0.2">
      <c r="A24" s="279"/>
      <c r="B24" s="78"/>
      <c r="C24" s="78"/>
      <c r="D24" s="2"/>
      <c r="E24" s="125"/>
      <c r="F24" s="283"/>
      <c r="G24" s="284"/>
      <c r="H24" s="284"/>
      <c r="I24" s="450"/>
    </row>
    <row r="25" spans="1:9" x14ac:dyDescent="0.2">
      <c r="A25" s="445"/>
      <c r="B25" s="446"/>
      <c r="C25" s="447"/>
      <c r="D25" s="127"/>
      <c r="E25" s="125"/>
      <c r="F25" s="282"/>
      <c r="G25" s="284"/>
      <c r="H25" s="284"/>
      <c r="I25" s="450"/>
    </row>
    <row r="26" spans="1:9" x14ac:dyDescent="0.2">
      <c r="A26" s="443"/>
      <c r="B26" s="127"/>
      <c r="C26" s="127"/>
      <c r="D26" s="127"/>
      <c r="E26" s="444"/>
      <c r="F26" s="284"/>
      <c r="G26" s="284"/>
      <c r="H26" s="284"/>
      <c r="I26" s="450"/>
    </row>
    <row r="27" spans="1:9" x14ac:dyDescent="0.2">
      <c r="A27" s="442"/>
      <c r="B27" s="95"/>
      <c r="C27" s="2"/>
      <c r="D27" s="2"/>
      <c r="E27" s="2"/>
      <c r="F27" s="282"/>
      <c r="G27" s="441"/>
      <c r="H27" s="441"/>
      <c r="I27" s="56"/>
    </row>
    <row r="28" spans="1:9" x14ac:dyDescent="0.2">
      <c r="A28" s="442"/>
      <c r="B28" s="2"/>
      <c r="C28" s="2"/>
      <c r="D28" s="2"/>
      <c r="E28" s="125"/>
      <c r="F28" s="282"/>
      <c r="G28" s="284"/>
      <c r="H28" s="284"/>
      <c r="I28" s="56"/>
    </row>
    <row r="29" spans="1:9" ht="15.75" thickBot="1" x14ac:dyDescent="0.3">
      <c r="A29" s="451"/>
      <c r="B29" s="45"/>
      <c r="C29" s="45"/>
      <c r="D29" s="45"/>
      <c r="E29" s="452"/>
      <c r="F29" s="453"/>
      <c r="G29" s="613"/>
      <c r="H29" s="620"/>
      <c r="I29" s="454"/>
    </row>
    <row r="30" spans="1:9" ht="13.5" thickBot="1" x14ac:dyDescent="0.25">
      <c r="A30" s="108"/>
      <c r="B30" s="130"/>
      <c r="C30" s="1"/>
      <c r="D30" s="1"/>
      <c r="E30" s="131"/>
      <c r="F30" s="287"/>
      <c r="G30" s="614"/>
      <c r="H30" s="614"/>
      <c r="I30" s="456"/>
    </row>
    <row r="31" spans="1:9" ht="16.5" thickTop="1" thickBot="1" x14ac:dyDescent="0.3">
      <c r="A31" s="132"/>
      <c r="B31" s="133" t="s">
        <v>89</v>
      </c>
      <c r="C31" s="133"/>
      <c r="D31" s="133"/>
      <c r="E31" s="134"/>
      <c r="F31" s="288">
        <v>2200861</v>
      </c>
      <c r="G31" s="615">
        <f>G13+G16</f>
        <v>2416861</v>
      </c>
      <c r="H31" s="621">
        <f>H16+H20</f>
        <v>806500</v>
      </c>
      <c r="I31" s="457"/>
    </row>
  </sheetData>
  <mergeCells count="5">
    <mergeCell ref="A1:I1"/>
    <mergeCell ref="C3:F3"/>
    <mergeCell ref="C5:F5"/>
    <mergeCell ref="D6:E6"/>
    <mergeCell ref="B16:E16"/>
  </mergeCells>
  <pageMargins left="0.75" right="0.75" top="1" bottom="1" header="0.5" footer="0.5"/>
  <pageSetup paperSize="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6"/>
  <sheetViews>
    <sheetView workbookViewId="0"/>
  </sheetViews>
  <sheetFormatPr defaultRowHeight="12.75" x14ac:dyDescent="0.2"/>
  <cols>
    <col min="1" max="2" width="8.140625" customWidth="1"/>
    <col min="5" max="5" width="11.85546875" customWidth="1"/>
    <col min="6" max="6" width="10.140625" bestFit="1" customWidth="1"/>
    <col min="8" max="8" width="11.5703125" customWidth="1"/>
    <col min="9" max="9" width="10.140625" customWidth="1"/>
  </cols>
  <sheetData>
    <row r="1" spans="1:9" x14ac:dyDescent="0.2">
      <c r="A1" s="402" t="s">
        <v>459</v>
      </c>
    </row>
    <row r="3" spans="1:9" x14ac:dyDescent="0.2">
      <c r="A3" s="402"/>
      <c r="B3" s="402"/>
      <c r="C3" s="402"/>
      <c r="D3" s="402"/>
      <c r="E3" s="402"/>
      <c r="F3" s="402"/>
      <c r="G3" s="402"/>
      <c r="H3" s="402"/>
      <c r="I3" s="402"/>
    </row>
    <row r="4" spans="1:9" x14ac:dyDescent="0.2">
      <c r="A4" s="182"/>
      <c r="B4" s="182"/>
      <c r="C4" s="182"/>
      <c r="D4" s="183"/>
      <c r="E4" s="183"/>
      <c r="F4" s="183"/>
      <c r="G4" s="183"/>
      <c r="H4" s="183"/>
      <c r="I4" s="183"/>
    </row>
    <row r="5" spans="1:9" x14ac:dyDescent="0.2">
      <c r="A5" s="40"/>
      <c r="C5" s="655" t="s">
        <v>17</v>
      </c>
      <c r="D5" s="655"/>
      <c r="E5" s="655"/>
      <c r="F5" s="655"/>
    </row>
    <row r="7" spans="1:9" x14ac:dyDescent="0.2">
      <c r="A7" s="40"/>
      <c r="B7" s="40"/>
      <c r="C7" s="40" t="s">
        <v>132</v>
      </c>
      <c r="D7" s="40"/>
      <c r="E7" s="40"/>
      <c r="F7" s="40"/>
      <c r="I7" s="4"/>
    </row>
    <row r="8" spans="1:9" x14ac:dyDescent="0.2">
      <c r="A8" s="40" t="s">
        <v>32</v>
      </c>
      <c r="B8" s="40"/>
      <c r="C8" s="114"/>
      <c r="D8" s="655">
        <v>2018</v>
      </c>
      <c r="E8" s="655"/>
      <c r="F8" s="40"/>
    </row>
    <row r="9" spans="1:9" ht="13.5" thickBot="1" x14ac:dyDescent="0.25">
      <c r="G9" s="34"/>
      <c r="H9" s="34"/>
      <c r="I9" s="277" t="s">
        <v>127</v>
      </c>
    </row>
    <row r="10" spans="1:9" ht="13.5" thickBot="1" x14ac:dyDescent="0.25">
      <c r="A10" s="115" t="s">
        <v>12</v>
      </c>
      <c r="B10" s="84"/>
      <c r="C10" s="85" t="s">
        <v>13</v>
      </c>
      <c r="D10" s="86"/>
      <c r="E10" s="87"/>
      <c r="F10" s="22" t="s">
        <v>14</v>
      </c>
      <c r="G10" s="22" t="s">
        <v>15</v>
      </c>
      <c r="H10" s="22" t="s">
        <v>11</v>
      </c>
      <c r="I10" s="22" t="s">
        <v>16</v>
      </c>
    </row>
    <row r="11" spans="1:9" x14ac:dyDescent="0.2">
      <c r="A11" s="116" t="s">
        <v>21</v>
      </c>
      <c r="B11" s="117" t="s">
        <v>29</v>
      </c>
      <c r="C11" s="103" t="s">
        <v>60</v>
      </c>
      <c r="D11" s="103"/>
      <c r="E11" s="118"/>
      <c r="F11" s="142"/>
      <c r="G11" s="43"/>
      <c r="H11" s="226"/>
      <c r="I11" s="293"/>
    </row>
    <row r="12" spans="1:9" ht="13.5" thickBot="1" x14ac:dyDescent="0.25">
      <c r="A12" s="119" t="s">
        <v>22</v>
      </c>
      <c r="B12" s="120"/>
      <c r="C12" s="45"/>
      <c r="D12" s="45"/>
      <c r="E12" s="121"/>
      <c r="F12" s="289" t="s">
        <v>19</v>
      </c>
      <c r="G12" s="46" t="s">
        <v>169</v>
      </c>
      <c r="H12" s="622" t="s">
        <v>399</v>
      </c>
      <c r="I12" s="294"/>
    </row>
    <row r="13" spans="1:9" x14ac:dyDescent="0.2">
      <c r="A13" s="174" t="s">
        <v>24</v>
      </c>
      <c r="B13" s="15" t="s">
        <v>25</v>
      </c>
      <c r="C13" s="15"/>
      <c r="D13" s="15"/>
      <c r="E13" s="91"/>
      <c r="F13" s="122"/>
      <c r="G13" s="122"/>
      <c r="H13" s="92"/>
      <c r="I13" s="123"/>
    </row>
    <row r="14" spans="1:9" x14ac:dyDescent="0.2">
      <c r="A14" s="278"/>
      <c r="B14" s="70"/>
      <c r="C14" s="70"/>
      <c r="D14" s="70"/>
      <c r="E14" s="124"/>
      <c r="F14" s="128"/>
      <c r="G14" s="128"/>
      <c r="H14" s="129"/>
      <c r="I14" s="135"/>
    </row>
    <row r="15" spans="1:9" x14ac:dyDescent="0.2">
      <c r="A15" s="292" t="s">
        <v>52</v>
      </c>
      <c r="B15" s="295" t="s">
        <v>148</v>
      </c>
      <c r="C15" s="70"/>
      <c r="D15" s="70"/>
      <c r="E15" s="124"/>
      <c r="F15" s="285">
        <f>F17+F27+F30+F42+F24+F44+F45</f>
        <v>5617998</v>
      </c>
      <c r="G15" s="285">
        <f>G17+G24+G27+G30+G42+G44+G45</f>
        <v>5639447</v>
      </c>
      <c r="H15" s="308">
        <f>H17+H24+H27+H30+H42+H44+H45</f>
        <v>5219976</v>
      </c>
      <c r="I15" s="297"/>
    </row>
    <row r="16" spans="1:9" x14ac:dyDescent="0.2">
      <c r="A16" s="292"/>
      <c r="B16" s="295"/>
      <c r="C16" s="70"/>
      <c r="D16" s="70"/>
      <c r="E16" s="124"/>
      <c r="F16" s="286"/>
      <c r="G16" s="286"/>
      <c r="H16" s="309"/>
      <c r="I16" s="297"/>
    </row>
    <row r="17" spans="1:9" x14ac:dyDescent="0.2">
      <c r="A17" s="55"/>
      <c r="B17" s="186" t="s">
        <v>38</v>
      </c>
      <c r="C17" s="70"/>
      <c r="D17" s="70"/>
      <c r="E17" s="124"/>
      <c r="F17" s="286">
        <v>1780338</v>
      </c>
      <c r="G17" s="286">
        <v>1780338</v>
      </c>
      <c r="H17" s="309">
        <v>1808743</v>
      </c>
      <c r="I17" s="297"/>
    </row>
    <row r="18" spans="1:9" x14ac:dyDescent="0.2">
      <c r="A18" s="55"/>
      <c r="B18" s="2"/>
      <c r="C18" s="29" t="s">
        <v>108</v>
      </c>
      <c r="D18" s="29"/>
      <c r="E18" s="296" t="s">
        <v>163</v>
      </c>
      <c r="F18" s="281"/>
      <c r="G18" s="281"/>
      <c r="H18" s="310"/>
      <c r="I18" s="299"/>
    </row>
    <row r="19" spans="1:9" x14ac:dyDescent="0.2">
      <c r="A19" s="55"/>
      <c r="B19" s="2"/>
      <c r="C19" s="29" t="s">
        <v>109</v>
      </c>
      <c r="D19" s="29"/>
      <c r="E19" s="296" t="s">
        <v>164</v>
      </c>
      <c r="F19" s="281"/>
      <c r="G19" s="281"/>
      <c r="H19" s="310"/>
      <c r="I19" s="299"/>
    </row>
    <row r="20" spans="1:9" x14ac:dyDescent="0.2">
      <c r="A20" s="55"/>
      <c r="B20" s="2"/>
      <c r="C20" s="29" t="s">
        <v>110</v>
      </c>
      <c r="D20" s="70"/>
      <c r="E20" s="296" t="s">
        <v>165</v>
      </c>
      <c r="F20" s="281"/>
      <c r="G20" s="281"/>
      <c r="H20" s="310"/>
      <c r="I20" s="299"/>
    </row>
    <row r="21" spans="1:9" x14ac:dyDescent="0.2">
      <c r="A21" s="55"/>
      <c r="B21" s="70"/>
      <c r="C21" s="29" t="s">
        <v>110</v>
      </c>
      <c r="D21" s="70"/>
      <c r="E21" s="296" t="s">
        <v>166</v>
      </c>
      <c r="F21" s="283"/>
      <c r="G21" s="283"/>
      <c r="H21" s="311"/>
      <c r="I21" s="303"/>
    </row>
    <row r="22" spans="1:9" x14ac:dyDescent="0.2">
      <c r="A22" s="55"/>
      <c r="B22" s="70"/>
      <c r="C22" s="29" t="s">
        <v>41</v>
      </c>
      <c r="D22" s="70"/>
      <c r="E22" s="296" t="s">
        <v>149</v>
      </c>
      <c r="F22" s="283"/>
      <c r="G22" s="283"/>
      <c r="H22" s="311"/>
      <c r="I22" s="303"/>
    </row>
    <row r="23" spans="1:9" x14ac:dyDescent="0.2">
      <c r="A23" s="55"/>
      <c r="B23" s="70"/>
      <c r="C23" s="29"/>
      <c r="D23" s="70"/>
      <c r="E23" s="296"/>
      <c r="F23" s="283"/>
      <c r="G23" s="283"/>
      <c r="H23" s="311"/>
      <c r="I23" s="303"/>
    </row>
    <row r="24" spans="1:9" x14ac:dyDescent="0.2">
      <c r="A24" s="55"/>
      <c r="B24" s="186" t="s">
        <v>156</v>
      </c>
      <c r="C24" s="29"/>
      <c r="D24" s="2"/>
      <c r="E24" s="125"/>
      <c r="F24" s="286">
        <v>40000</v>
      </c>
      <c r="G24" s="286">
        <v>40000</v>
      </c>
      <c r="H24" s="312">
        <v>167530</v>
      </c>
      <c r="I24" s="299"/>
    </row>
    <row r="25" spans="1:9" x14ac:dyDescent="0.2">
      <c r="A25" s="55"/>
      <c r="B25" s="2"/>
      <c r="C25" s="29" t="s">
        <v>155</v>
      </c>
      <c r="D25" s="2"/>
      <c r="E25" s="125"/>
      <c r="F25" s="281">
        <v>40000</v>
      </c>
      <c r="G25" s="281">
        <v>40000</v>
      </c>
      <c r="H25" s="310">
        <v>167530</v>
      </c>
      <c r="I25" s="299"/>
    </row>
    <row r="26" spans="1:9" x14ac:dyDescent="0.2">
      <c r="A26" s="55"/>
      <c r="B26" s="2"/>
      <c r="C26" s="29"/>
      <c r="D26" s="2"/>
      <c r="E26" s="125"/>
      <c r="F26" s="281"/>
      <c r="G26" s="281"/>
      <c r="H26" s="310"/>
      <c r="I26" s="299"/>
    </row>
    <row r="27" spans="1:9" x14ac:dyDescent="0.2">
      <c r="A27" s="55"/>
      <c r="B27" s="186" t="s">
        <v>46</v>
      </c>
      <c r="C27" s="97"/>
      <c r="D27" s="97"/>
      <c r="E27" s="140"/>
      <c r="F27" s="286">
        <v>152950</v>
      </c>
      <c r="G27" s="286">
        <v>152950</v>
      </c>
      <c r="H27" s="312">
        <v>152950</v>
      </c>
      <c r="I27" s="299"/>
    </row>
    <row r="28" spans="1:9" x14ac:dyDescent="0.2">
      <c r="A28" s="55"/>
      <c r="B28" s="37"/>
      <c r="C28" s="29" t="s">
        <v>111</v>
      </c>
      <c r="D28" s="29"/>
      <c r="E28" s="296" t="s">
        <v>167</v>
      </c>
      <c r="F28" s="281">
        <v>152950</v>
      </c>
      <c r="G28" s="281">
        <v>152950</v>
      </c>
      <c r="H28" s="624">
        <v>152950</v>
      </c>
      <c r="I28" s="304"/>
    </row>
    <row r="29" spans="1:9" x14ac:dyDescent="0.2">
      <c r="A29" s="55"/>
      <c r="B29" s="2"/>
      <c r="C29" s="29"/>
      <c r="D29" s="29"/>
      <c r="E29" s="125"/>
      <c r="F29" s="281"/>
      <c r="G29" s="281"/>
      <c r="H29" s="310"/>
      <c r="I29" s="299"/>
    </row>
    <row r="30" spans="1:9" x14ac:dyDescent="0.2">
      <c r="A30" s="55"/>
      <c r="B30" s="186" t="s">
        <v>31</v>
      </c>
      <c r="C30" s="70"/>
      <c r="D30" s="70"/>
      <c r="E30" s="124"/>
      <c r="F30" s="286">
        <v>50000</v>
      </c>
      <c r="G30" s="286">
        <v>71449</v>
      </c>
      <c r="H30" s="309">
        <v>71449</v>
      </c>
      <c r="I30" s="297"/>
    </row>
    <row r="31" spans="1:9" x14ac:dyDescent="0.2">
      <c r="A31" s="55"/>
      <c r="B31" s="2"/>
      <c r="C31" s="29"/>
      <c r="D31" s="29"/>
      <c r="E31" s="125"/>
      <c r="F31" s="281"/>
      <c r="G31" s="281"/>
      <c r="H31" s="310"/>
      <c r="I31" s="299"/>
    </row>
    <row r="32" spans="1:9" hidden="1" x14ac:dyDescent="0.2">
      <c r="A32" s="55"/>
      <c r="B32" s="2"/>
      <c r="C32" s="29"/>
      <c r="D32" s="29"/>
      <c r="E32" s="136"/>
      <c r="F32" s="281"/>
      <c r="G32" s="281"/>
      <c r="H32" s="310"/>
      <c r="I32" s="299"/>
    </row>
    <row r="33" spans="1:9" hidden="1" x14ac:dyDescent="0.2">
      <c r="A33" s="55"/>
      <c r="B33" s="137"/>
      <c r="C33" s="138"/>
      <c r="D33" s="138"/>
      <c r="E33" s="184"/>
      <c r="F33" s="298"/>
      <c r="G33" s="298"/>
      <c r="H33" s="313"/>
      <c r="I33" s="319"/>
    </row>
    <row r="34" spans="1:9" hidden="1" x14ac:dyDescent="0.2">
      <c r="A34" s="55"/>
      <c r="B34" s="95"/>
      <c r="C34" s="29"/>
      <c r="D34" s="29"/>
      <c r="E34" s="136"/>
      <c r="F34" s="282"/>
      <c r="G34" s="282"/>
      <c r="H34" s="314"/>
      <c r="I34" s="299"/>
    </row>
    <row r="35" spans="1:9" hidden="1" x14ac:dyDescent="0.2">
      <c r="A35" s="55"/>
      <c r="B35" s="129"/>
      <c r="C35" s="29"/>
      <c r="D35" s="2"/>
      <c r="E35" s="136"/>
      <c r="F35" s="281"/>
      <c r="G35" s="281"/>
      <c r="H35" s="308"/>
      <c r="I35" s="297"/>
    </row>
    <row r="36" spans="1:9" hidden="1" x14ac:dyDescent="0.2">
      <c r="A36" s="55"/>
      <c r="B36" s="98"/>
      <c r="C36" s="97"/>
      <c r="D36" s="97"/>
      <c r="E36" s="125"/>
      <c r="F36" s="300"/>
      <c r="G36" s="300"/>
      <c r="H36" s="315"/>
      <c r="I36" s="301"/>
    </row>
    <row r="37" spans="1:9" hidden="1" x14ac:dyDescent="0.2">
      <c r="A37" s="55"/>
      <c r="B37" s="129"/>
      <c r="C37" s="29"/>
      <c r="D37" s="70"/>
      <c r="E37" s="124"/>
      <c r="F37" s="302"/>
      <c r="G37" s="302"/>
      <c r="H37" s="316"/>
      <c r="I37" s="303"/>
    </row>
    <row r="38" spans="1:9" hidden="1" x14ac:dyDescent="0.2">
      <c r="A38" s="290"/>
      <c r="B38" s="95"/>
      <c r="C38" s="2"/>
      <c r="D38" s="2"/>
      <c r="E38" s="125"/>
      <c r="F38" s="282"/>
      <c r="G38" s="282"/>
      <c r="H38" s="314"/>
      <c r="I38" s="299"/>
    </row>
    <row r="39" spans="1:9" hidden="1" x14ac:dyDescent="0.2">
      <c r="A39" s="291"/>
      <c r="B39" s="97"/>
      <c r="C39" s="97"/>
      <c r="D39" s="97"/>
      <c r="E39" s="140"/>
      <c r="F39" s="286"/>
      <c r="G39" s="286"/>
      <c r="H39" s="312"/>
      <c r="I39" s="304"/>
    </row>
    <row r="40" spans="1:9" hidden="1" x14ac:dyDescent="0.2">
      <c r="A40" s="55"/>
      <c r="B40" s="2"/>
      <c r="C40" s="29"/>
      <c r="D40" s="29"/>
      <c r="E40" s="136"/>
      <c r="F40" s="282"/>
      <c r="G40" s="282"/>
      <c r="H40" s="314"/>
      <c r="I40" s="299"/>
    </row>
    <row r="41" spans="1:9" x14ac:dyDescent="0.2">
      <c r="A41" s="280"/>
      <c r="B41" s="95"/>
      <c r="C41" s="29"/>
      <c r="D41" s="29"/>
      <c r="E41" s="125"/>
      <c r="F41" s="282"/>
      <c r="G41" s="282"/>
      <c r="H41" s="314"/>
      <c r="I41" s="299"/>
    </row>
    <row r="42" spans="1:9" x14ac:dyDescent="0.2">
      <c r="A42" s="280"/>
      <c r="B42" s="392" t="s">
        <v>30</v>
      </c>
      <c r="C42" s="29"/>
      <c r="D42" s="29"/>
      <c r="E42" s="393" t="s">
        <v>151</v>
      </c>
      <c r="F42" s="285">
        <v>200000</v>
      </c>
      <c r="G42" s="285">
        <v>200000</v>
      </c>
      <c r="H42" s="317">
        <v>200000</v>
      </c>
      <c r="I42" s="299"/>
    </row>
    <row r="43" spans="1:9" x14ac:dyDescent="0.2">
      <c r="A43" s="280"/>
      <c r="B43" s="95"/>
      <c r="C43" s="29"/>
      <c r="D43" s="29"/>
      <c r="E43" s="2"/>
      <c r="F43" s="282"/>
      <c r="G43" s="282"/>
      <c r="H43" s="314"/>
      <c r="I43" s="299"/>
    </row>
    <row r="44" spans="1:9" x14ac:dyDescent="0.2">
      <c r="A44" s="280"/>
      <c r="B44" s="392" t="s">
        <v>162</v>
      </c>
      <c r="C44" s="29"/>
      <c r="D44" s="29" t="s">
        <v>430</v>
      </c>
      <c r="E44" s="2"/>
      <c r="F44" s="285">
        <v>2158000</v>
      </c>
      <c r="G44" s="285">
        <v>2158000</v>
      </c>
      <c r="H44" s="317">
        <v>1582594</v>
      </c>
      <c r="I44" s="299"/>
    </row>
    <row r="45" spans="1:9" x14ac:dyDescent="0.2">
      <c r="A45" s="378"/>
      <c r="B45" s="227"/>
      <c r="C45" s="29"/>
      <c r="D45" s="29" t="s">
        <v>168</v>
      </c>
      <c r="E45" s="381"/>
      <c r="F45" s="285">
        <v>1236710</v>
      </c>
      <c r="G45" s="285">
        <v>1236710</v>
      </c>
      <c r="H45" s="317">
        <v>1236710</v>
      </c>
      <c r="I45" s="304"/>
    </row>
    <row r="46" spans="1:9" x14ac:dyDescent="0.2">
      <c r="A46" s="279"/>
      <c r="B46" s="96"/>
      <c r="C46" s="320"/>
      <c r="D46" s="23"/>
      <c r="E46" s="136"/>
      <c r="F46" s="305"/>
      <c r="G46" s="305"/>
      <c r="H46" s="314"/>
      <c r="I46" s="299"/>
    </row>
    <row r="47" spans="1:9" x14ac:dyDescent="0.2">
      <c r="A47" s="427" t="s">
        <v>134</v>
      </c>
      <c r="B47" s="227" t="s">
        <v>112</v>
      </c>
      <c r="C47" s="29"/>
      <c r="D47" s="29"/>
      <c r="E47" s="381" t="s">
        <v>150</v>
      </c>
      <c r="F47" s="285">
        <v>2002139</v>
      </c>
      <c r="G47" s="285"/>
      <c r="H47" s="317"/>
      <c r="I47" s="304"/>
    </row>
    <row r="48" spans="1:9" x14ac:dyDescent="0.2">
      <c r="A48" s="427"/>
      <c r="B48" s="235"/>
      <c r="C48" s="29"/>
      <c r="D48" s="29"/>
      <c r="E48" s="381"/>
      <c r="F48" s="285"/>
      <c r="G48" s="285"/>
      <c r="H48" s="317"/>
      <c r="I48" s="304"/>
    </row>
    <row r="49" spans="1:9" x14ac:dyDescent="0.2">
      <c r="A49" s="427" t="s">
        <v>153</v>
      </c>
      <c r="B49" s="235" t="s">
        <v>431</v>
      </c>
      <c r="C49" s="29"/>
      <c r="D49" s="29"/>
      <c r="E49" s="381"/>
      <c r="F49" s="285"/>
      <c r="G49" s="285">
        <v>2252139</v>
      </c>
      <c r="H49" s="317">
        <v>2222475</v>
      </c>
      <c r="I49" s="304"/>
    </row>
    <row r="50" spans="1:9" x14ac:dyDescent="0.2">
      <c r="A50" s="427"/>
      <c r="B50" s="235"/>
      <c r="C50" s="29"/>
      <c r="D50" s="29"/>
      <c r="E50" s="381"/>
      <c r="F50" s="285"/>
      <c r="G50" s="285"/>
      <c r="H50" s="317"/>
      <c r="I50" s="304"/>
    </row>
    <row r="51" spans="1:9" x14ac:dyDescent="0.2">
      <c r="A51" s="427" t="s">
        <v>48</v>
      </c>
      <c r="B51" s="235" t="s">
        <v>173</v>
      </c>
      <c r="C51" s="29"/>
      <c r="D51" s="29"/>
      <c r="E51" s="381"/>
      <c r="F51" s="285"/>
      <c r="G51" s="285">
        <v>320998</v>
      </c>
      <c r="H51" s="317">
        <v>320998</v>
      </c>
      <c r="I51" s="304"/>
    </row>
    <row r="52" spans="1:9" x14ac:dyDescent="0.2">
      <c r="A52" s="427"/>
      <c r="B52" s="235"/>
      <c r="C52" s="29"/>
      <c r="D52" s="29"/>
      <c r="E52" s="381"/>
      <c r="F52" s="285"/>
      <c r="G52" s="285"/>
      <c r="H52" s="317"/>
      <c r="I52" s="304"/>
    </row>
    <row r="53" spans="1:9" x14ac:dyDescent="0.2">
      <c r="A53" s="427" t="s">
        <v>54</v>
      </c>
      <c r="B53" s="235" t="s">
        <v>432</v>
      </c>
      <c r="C53" s="29"/>
      <c r="D53" s="29"/>
      <c r="E53" s="381"/>
      <c r="F53" s="285"/>
      <c r="G53" s="285">
        <v>1273100</v>
      </c>
      <c r="H53" s="317">
        <v>1273100</v>
      </c>
      <c r="I53" s="304"/>
    </row>
    <row r="54" spans="1:9" x14ac:dyDescent="0.2">
      <c r="A54" s="378"/>
      <c r="B54" s="235"/>
      <c r="C54" s="29"/>
      <c r="D54" s="29"/>
      <c r="E54" s="381"/>
      <c r="F54" s="285"/>
      <c r="G54" s="285"/>
      <c r="H54" s="317"/>
      <c r="I54" s="304"/>
    </row>
    <row r="55" spans="1:9" ht="13.5" thickBot="1" x14ac:dyDescent="0.25">
      <c r="A55" s="108"/>
      <c r="B55" s="130"/>
      <c r="C55" s="1"/>
      <c r="D55" s="1"/>
      <c r="E55" s="131"/>
      <c r="F55" s="287"/>
      <c r="G55" s="287"/>
      <c r="H55" s="318"/>
      <c r="I55" s="306"/>
    </row>
    <row r="56" spans="1:9" ht="16.5" thickTop="1" thickBot="1" x14ac:dyDescent="0.3">
      <c r="A56" s="132"/>
      <c r="B56" s="133" t="s">
        <v>89</v>
      </c>
      <c r="C56" s="133"/>
      <c r="D56" s="133"/>
      <c r="E56" s="134"/>
      <c r="F56" s="288">
        <f>F15+F47</f>
        <v>7620137</v>
      </c>
      <c r="G56" s="288">
        <f>G15+G49+G51+G53</f>
        <v>9485684</v>
      </c>
      <c r="H56" s="623">
        <f>H15+H49+H51+H53</f>
        <v>9036549</v>
      </c>
      <c r="I56" s="307"/>
    </row>
  </sheetData>
  <mergeCells count="2">
    <mergeCell ref="C5:F5"/>
    <mergeCell ref="D8:E8"/>
  </mergeCells>
  <phoneticPr fontId="0" type="noConversion"/>
  <pageMargins left="0.59055118110236227" right="0.59055118110236227" top="0.98425196850393704" bottom="0.98425196850393704" header="0.51181102362204722" footer="0.51181102362204722"/>
  <pageSetup paperSize="9" fitToHeight="0" orientation="portrait" r:id="rId1"/>
  <headerFooter alignWithMargins="0"/>
  <ignoredErrors>
    <ignoredError sqref="A26:A47 A15:A25 A49 A51:A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29"/>
  <sheetViews>
    <sheetView workbookViewId="0">
      <selection activeCell="D1" sqref="D1"/>
    </sheetView>
  </sheetViews>
  <sheetFormatPr defaultRowHeight="12.75" x14ac:dyDescent="0.2"/>
  <cols>
    <col min="2" max="2" width="17.57031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9.7109375" customWidth="1"/>
  </cols>
  <sheetData>
    <row r="1" spans="1:14" x14ac:dyDescent="0.2">
      <c r="D1" s="412" t="s">
        <v>460</v>
      </c>
    </row>
    <row r="3" spans="1:14" x14ac:dyDescent="0.2">
      <c r="D3" s="412"/>
      <c r="E3" s="412"/>
      <c r="F3" s="412"/>
      <c r="G3" s="412"/>
      <c r="H3" s="412"/>
      <c r="I3" s="412"/>
      <c r="J3" s="412"/>
      <c r="K3" s="412"/>
      <c r="L3" s="412"/>
      <c r="M3" s="40"/>
    </row>
    <row r="4" spans="1:14" x14ac:dyDescent="0.2">
      <c r="C4" s="182"/>
      <c r="G4" s="182"/>
      <c r="M4" s="40"/>
    </row>
    <row r="5" spans="1:14" x14ac:dyDescent="0.2">
      <c r="A5" s="4"/>
      <c r="B5" s="4"/>
      <c r="C5" s="4"/>
      <c r="D5" s="4"/>
      <c r="E5" s="655" t="s">
        <v>17</v>
      </c>
      <c r="F5" s="655"/>
      <c r="G5" s="655"/>
      <c r="H5" s="655"/>
    </row>
    <row r="6" spans="1:14" x14ac:dyDescent="0.2">
      <c r="A6" s="4"/>
      <c r="B6" s="4"/>
      <c r="C6" s="4"/>
      <c r="D6" s="4"/>
      <c r="G6" s="182"/>
    </row>
    <row r="7" spans="1:14" x14ac:dyDescent="0.2">
      <c r="C7" s="4"/>
      <c r="D7" s="4"/>
      <c r="E7" s="669" t="s">
        <v>35</v>
      </c>
      <c r="F7" s="669"/>
      <c r="G7" s="669"/>
      <c r="H7" s="669"/>
      <c r="I7" s="4"/>
    </row>
    <row r="8" spans="1:14" x14ac:dyDescent="0.2">
      <c r="F8" s="669">
        <v>2018</v>
      </c>
      <c r="G8" s="669"/>
    </row>
    <row r="9" spans="1:14" ht="13.5" thickBot="1" x14ac:dyDescent="0.25">
      <c r="C9" t="s">
        <v>36</v>
      </c>
      <c r="N9" s="277" t="s">
        <v>127</v>
      </c>
    </row>
    <row r="10" spans="1:14" x14ac:dyDescent="0.2">
      <c r="A10" s="117" t="s">
        <v>37</v>
      </c>
      <c r="B10" s="154"/>
      <c r="C10" s="685" t="s">
        <v>113</v>
      </c>
      <c r="D10" s="686"/>
      <c r="E10" s="685" t="s">
        <v>114</v>
      </c>
      <c r="F10" s="686"/>
      <c r="G10" s="685" t="s">
        <v>120</v>
      </c>
      <c r="H10" s="686"/>
      <c r="I10" s="685" t="s">
        <v>115</v>
      </c>
      <c r="J10" s="686"/>
      <c r="K10" s="685" t="s">
        <v>116</v>
      </c>
      <c r="L10" s="686"/>
      <c r="M10" s="685" t="s">
        <v>117</v>
      </c>
      <c r="N10" s="689"/>
    </row>
    <row r="11" spans="1:14" ht="13.5" thickBot="1" x14ac:dyDescent="0.25">
      <c r="A11" s="155"/>
      <c r="B11" s="156"/>
      <c r="C11" s="324" t="s">
        <v>118</v>
      </c>
      <c r="D11" s="326" t="s">
        <v>433</v>
      </c>
      <c r="E11" s="324" t="s">
        <v>118</v>
      </c>
      <c r="F11" s="326" t="s">
        <v>433</v>
      </c>
      <c r="G11" s="324" t="s">
        <v>118</v>
      </c>
      <c r="H11" s="326" t="s">
        <v>433</v>
      </c>
      <c r="I11" s="324" t="s">
        <v>118</v>
      </c>
      <c r="J11" s="326" t="s">
        <v>433</v>
      </c>
      <c r="K11" s="324" t="s">
        <v>118</v>
      </c>
      <c r="L11" s="326" t="s">
        <v>433</v>
      </c>
      <c r="M11" s="324" t="s">
        <v>118</v>
      </c>
      <c r="N11" s="327" t="s">
        <v>433</v>
      </c>
    </row>
    <row r="12" spans="1:14" ht="13.5" thickBot="1" x14ac:dyDescent="0.25">
      <c r="A12" s="117" t="s">
        <v>20</v>
      </c>
      <c r="B12" s="154"/>
      <c r="C12" s="157"/>
      <c r="D12" s="158"/>
      <c r="E12" s="157"/>
      <c r="F12" s="158"/>
      <c r="G12" s="157"/>
      <c r="H12" s="158"/>
      <c r="I12" s="157"/>
      <c r="J12" s="158"/>
      <c r="K12" s="157"/>
      <c r="L12" s="158"/>
      <c r="M12" s="157"/>
      <c r="N12" s="159"/>
    </row>
    <row r="13" spans="1:14" ht="13.5" thickBot="1" x14ac:dyDescent="0.25">
      <c r="A13" s="687" t="s">
        <v>158</v>
      </c>
      <c r="B13" s="688"/>
      <c r="C13" s="328"/>
      <c r="D13" s="329"/>
      <c r="E13" s="328"/>
      <c r="F13" s="329"/>
      <c r="G13" s="328"/>
      <c r="H13" s="329"/>
      <c r="I13" s="328"/>
      <c r="J13" s="329"/>
      <c r="K13" s="350">
        <v>3920000</v>
      </c>
      <c r="L13" s="364">
        <v>3920000</v>
      </c>
      <c r="M13" s="330">
        <v>3920000</v>
      </c>
      <c r="N13" s="424">
        <f>D13+F13+H13+J13+L13</f>
        <v>3920000</v>
      </c>
    </row>
    <row r="14" spans="1:14" x14ac:dyDescent="0.2">
      <c r="A14" s="322" t="s">
        <v>68</v>
      </c>
      <c r="B14" s="161"/>
      <c r="C14" s="332"/>
      <c r="D14" s="333"/>
      <c r="E14" s="332"/>
      <c r="F14" s="333"/>
      <c r="G14" s="332"/>
      <c r="H14" s="333"/>
      <c r="I14" s="332"/>
      <c r="J14" s="333"/>
      <c r="K14" s="332">
        <v>3920000</v>
      </c>
      <c r="L14" s="333">
        <v>3920000</v>
      </c>
      <c r="M14" s="332">
        <v>3920000</v>
      </c>
      <c r="N14" s="334">
        <v>3920000</v>
      </c>
    </row>
    <row r="15" spans="1:14" x14ac:dyDescent="0.2">
      <c r="A15" s="162"/>
      <c r="B15" s="163"/>
      <c r="C15" s="335"/>
      <c r="D15" s="336"/>
      <c r="E15" s="335"/>
      <c r="F15" s="336"/>
      <c r="G15" s="335"/>
      <c r="H15" s="336"/>
      <c r="I15" s="335"/>
      <c r="J15" s="336"/>
      <c r="K15" s="335"/>
      <c r="L15" s="336"/>
      <c r="M15" s="335"/>
      <c r="N15" s="337"/>
    </row>
    <row r="16" spans="1:14" ht="13.5" thickBot="1" x14ac:dyDescent="0.25">
      <c r="A16" s="167"/>
      <c r="B16" s="139"/>
      <c r="C16" s="335"/>
      <c r="D16" s="336"/>
      <c r="E16" s="335"/>
      <c r="F16" s="336"/>
      <c r="G16" s="335"/>
      <c r="H16" s="336"/>
      <c r="I16" s="335"/>
      <c r="J16" s="336"/>
      <c r="K16" s="335"/>
      <c r="L16" s="336"/>
      <c r="M16" s="335"/>
      <c r="N16" s="337"/>
    </row>
    <row r="17" spans="1:14" ht="13.5" thickBot="1" x14ac:dyDescent="0.25">
      <c r="A17" s="325" t="s">
        <v>434</v>
      </c>
      <c r="B17" s="168"/>
      <c r="C17" s="330"/>
      <c r="D17" s="343"/>
      <c r="E17" s="330"/>
      <c r="F17" s="343"/>
      <c r="G17" s="330">
        <v>867772</v>
      </c>
      <c r="H17" s="343">
        <v>7500000</v>
      </c>
      <c r="I17" s="330">
        <v>200000</v>
      </c>
      <c r="J17" s="343">
        <f>J18+J19</f>
        <v>200000</v>
      </c>
      <c r="K17" s="330"/>
      <c r="L17" s="343"/>
      <c r="M17" s="330"/>
      <c r="N17" s="344">
        <f>D17+F17+H17+J17+L17</f>
        <v>7700000</v>
      </c>
    </row>
    <row r="18" spans="1:14" x14ac:dyDescent="0.2">
      <c r="A18" s="164" t="s">
        <v>435</v>
      </c>
      <c r="B18" s="113"/>
      <c r="C18" s="338"/>
      <c r="D18" s="339"/>
      <c r="E18" s="338"/>
      <c r="F18" s="339"/>
      <c r="G18" s="338">
        <v>867772</v>
      </c>
      <c r="H18" s="339">
        <v>7500000</v>
      </c>
      <c r="I18" s="338"/>
      <c r="J18" s="339"/>
      <c r="K18" s="338"/>
      <c r="L18" s="339"/>
      <c r="M18" s="338">
        <f>C18+E18+G18+I18+K18</f>
        <v>867772</v>
      </c>
      <c r="N18" s="340">
        <f>D18+F18+H18+J18+L18</f>
        <v>7500000</v>
      </c>
    </row>
    <row r="19" spans="1:14" x14ac:dyDescent="0.2">
      <c r="A19" s="164" t="s">
        <v>63</v>
      </c>
      <c r="B19" s="113"/>
      <c r="C19" s="338"/>
      <c r="D19" s="339"/>
      <c r="E19" s="338"/>
      <c r="F19" s="339"/>
      <c r="G19" s="338"/>
      <c r="H19" s="345"/>
      <c r="I19" s="341">
        <v>200000</v>
      </c>
      <c r="J19" s="345">
        <v>200000</v>
      </c>
      <c r="K19" s="341"/>
      <c r="L19" s="345"/>
      <c r="M19" s="341">
        <v>200000</v>
      </c>
      <c r="N19" s="342">
        <v>200000</v>
      </c>
    </row>
    <row r="20" spans="1:14" x14ac:dyDescent="0.2">
      <c r="A20" s="169"/>
      <c r="B20" s="113"/>
      <c r="C20" s="341"/>
      <c r="D20" s="345"/>
      <c r="E20" s="341"/>
      <c r="F20" s="345"/>
      <c r="G20" s="341"/>
      <c r="H20" s="345"/>
      <c r="I20" s="341"/>
      <c r="J20" s="345"/>
      <c r="K20" s="341"/>
      <c r="L20" s="345"/>
      <c r="M20" s="341"/>
      <c r="N20" s="342"/>
    </row>
    <row r="21" spans="1:14" ht="13.5" thickBot="1" x14ac:dyDescent="0.25">
      <c r="A21" s="170"/>
      <c r="B21" s="131"/>
      <c r="C21" s="346"/>
      <c r="D21" s="347"/>
      <c r="E21" s="346"/>
      <c r="F21" s="347"/>
      <c r="G21" s="346"/>
      <c r="H21" s="347"/>
      <c r="I21" s="346"/>
      <c r="J21" s="347"/>
      <c r="K21" s="346"/>
      <c r="L21" s="347"/>
      <c r="M21" s="346"/>
      <c r="N21" s="348"/>
    </row>
    <row r="22" spans="1:14" x14ac:dyDescent="0.2">
      <c r="A22" s="413"/>
      <c r="B22" s="414"/>
      <c r="C22" s="415"/>
      <c r="D22" s="416"/>
      <c r="E22" s="415"/>
      <c r="F22" s="416"/>
      <c r="G22" s="415"/>
      <c r="H22" s="416"/>
      <c r="I22" s="415"/>
      <c r="J22" s="416"/>
      <c r="K22" s="415"/>
      <c r="L22" s="416"/>
      <c r="M22" s="415"/>
      <c r="N22" s="417"/>
    </row>
    <row r="23" spans="1:14" ht="13.5" thickBot="1" x14ac:dyDescent="0.25">
      <c r="A23" s="418"/>
      <c r="B23" s="419"/>
      <c r="C23" s="420"/>
      <c r="D23" s="421"/>
      <c r="E23" s="420"/>
      <c r="F23" s="421"/>
      <c r="G23" s="420"/>
      <c r="H23" s="421"/>
      <c r="I23" s="420"/>
      <c r="J23" s="421"/>
      <c r="K23" s="420"/>
      <c r="L23" s="421"/>
      <c r="M23" s="420"/>
      <c r="N23" s="422"/>
    </row>
    <row r="24" spans="1:14" ht="13.5" thickBot="1" x14ac:dyDescent="0.25">
      <c r="A24" s="401" t="s">
        <v>436</v>
      </c>
      <c r="B24" s="160"/>
      <c r="C24" s="330"/>
      <c r="D24" s="343"/>
      <c r="E24" s="330"/>
      <c r="F24" s="343"/>
      <c r="G24" s="330">
        <v>107000</v>
      </c>
      <c r="H24" s="343">
        <v>107000</v>
      </c>
      <c r="I24" s="330"/>
      <c r="J24" s="343"/>
      <c r="K24" s="330"/>
      <c r="L24" s="343"/>
      <c r="M24" s="330">
        <v>107000</v>
      </c>
      <c r="N24" s="331">
        <f>D24+F24+H24+J24+L24</f>
        <v>107000</v>
      </c>
    </row>
    <row r="25" spans="1:14" x14ac:dyDescent="0.2">
      <c r="A25" s="391" t="s">
        <v>437</v>
      </c>
      <c r="B25" s="166"/>
      <c r="C25" s="341"/>
      <c r="D25" s="345"/>
      <c r="E25" s="341"/>
      <c r="F25" s="345"/>
      <c r="G25" s="341">
        <v>107000</v>
      </c>
      <c r="H25" s="345">
        <v>107000</v>
      </c>
      <c r="I25" s="341"/>
      <c r="J25" s="345"/>
      <c r="K25" s="341"/>
      <c r="L25" s="345"/>
      <c r="M25" s="341">
        <v>107000</v>
      </c>
      <c r="N25" s="342">
        <v>107000</v>
      </c>
    </row>
    <row r="26" spans="1:14" x14ac:dyDescent="0.2">
      <c r="A26" s="165"/>
      <c r="B26" s="166"/>
      <c r="C26" s="341"/>
      <c r="D26" s="345"/>
      <c r="E26" s="341"/>
      <c r="F26" s="345"/>
      <c r="G26" s="341"/>
      <c r="H26" s="345"/>
      <c r="I26" s="341"/>
      <c r="J26" s="345"/>
      <c r="K26" s="341"/>
      <c r="L26" s="345"/>
      <c r="M26" s="341"/>
      <c r="N26" s="342"/>
    </row>
    <row r="27" spans="1:14" ht="13.5" thickBot="1" x14ac:dyDescent="0.25">
      <c r="A27" s="167"/>
      <c r="B27" s="139"/>
      <c r="C27" s="335"/>
      <c r="D27" s="336"/>
      <c r="E27" s="335"/>
      <c r="F27" s="336"/>
      <c r="G27" s="335"/>
      <c r="H27" s="336"/>
      <c r="I27" s="335"/>
      <c r="J27" s="336"/>
      <c r="K27" s="335"/>
      <c r="L27" s="336"/>
      <c r="M27" s="335"/>
      <c r="N27" s="337"/>
    </row>
    <row r="28" spans="1:14" ht="14.25" thickTop="1" thickBot="1" x14ac:dyDescent="0.25">
      <c r="A28" s="172" t="s">
        <v>89</v>
      </c>
      <c r="B28" s="173"/>
      <c r="C28" s="349"/>
      <c r="D28" s="349"/>
      <c r="E28" s="349"/>
      <c r="F28" s="349"/>
      <c r="G28" s="349">
        <v>974772</v>
      </c>
      <c r="H28" s="349">
        <v>7607000</v>
      </c>
      <c r="I28" s="349">
        <v>200000</v>
      </c>
      <c r="J28" s="349">
        <v>200000</v>
      </c>
      <c r="K28" s="349">
        <v>3920000</v>
      </c>
      <c r="L28" s="349">
        <v>3920000</v>
      </c>
      <c r="M28" s="349">
        <f>C28+E28+G28+I28+K28</f>
        <v>5094772</v>
      </c>
      <c r="N28" s="423">
        <f>D28+F28+H28+J28+L28</f>
        <v>11727000</v>
      </c>
    </row>
    <row r="29" spans="1:14" ht="13.5" thickTop="1" x14ac:dyDescent="0.2"/>
  </sheetData>
  <mergeCells count="10">
    <mergeCell ref="M10:N10"/>
    <mergeCell ref="K10:L10"/>
    <mergeCell ref="I10:J10"/>
    <mergeCell ref="G10:H10"/>
    <mergeCell ref="E10:F10"/>
    <mergeCell ref="E5:H5"/>
    <mergeCell ref="E7:H7"/>
    <mergeCell ref="F8:G8"/>
    <mergeCell ref="C10:D10"/>
    <mergeCell ref="A13:B13"/>
  </mergeCells>
  <phoneticPr fontId="6" type="noConversion"/>
  <pageMargins left="0.35433070866141736" right="0.55118110236220474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6"/>
  <sheetViews>
    <sheetView workbookViewId="0">
      <selection activeCell="C1" sqref="C1"/>
    </sheetView>
  </sheetViews>
  <sheetFormatPr defaultRowHeight="12.75" x14ac:dyDescent="0.2"/>
  <cols>
    <col min="2" max="2" width="16.140625" customWidth="1"/>
    <col min="3" max="3" width="9.85546875" bestFit="1" customWidth="1"/>
    <col min="5" max="5" width="9.42578125" bestFit="1" customWidth="1"/>
    <col min="7" max="7" width="9.42578125" bestFit="1" customWidth="1"/>
    <col min="11" max="11" width="9.85546875" bestFit="1" customWidth="1"/>
    <col min="12" max="12" width="9.42578125" bestFit="1" customWidth="1"/>
  </cols>
  <sheetData>
    <row r="1" spans="1:12" x14ac:dyDescent="0.2">
      <c r="C1" s="402" t="s">
        <v>461</v>
      </c>
    </row>
    <row r="3" spans="1:12" x14ac:dyDescent="0.2">
      <c r="C3" s="402"/>
      <c r="D3" s="402"/>
      <c r="E3" s="402"/>
      <c r="F3" s="402"/>
      <c r="G3" s="402"/>
      <c r="H3" s="402"/>
      <c r="I3" s="402"/>
      <c r="J3" s="402"/>
      <c r="K3" s="402"/>
    </row>
    <row r="4" spans="1:12" x14ac:dyDescent="0.2">
      <c r="C4" s="182"/>
      <c r="F4" s="182"/>
    </row>
    <row r="5" spans="1:12" x14ac:dyDescent="0.2">
      <c r="A5" s="4"/>
      <c r="B5" s="4"/>
      <c r="C5" s="4"/>
      <c r="D5" s="655" t="s">
        <v>17</v>
      </c>
      <c r="E5" s="655"/>
      <c r="F5" s="655"/>
      <c r="G5" s="655"/>
      <c r="H5" s="4"/>
    </row>
    <row r="6" spans="1:12" x14ac:dyDescent="0.2">
      <c r="A6" s="4"/>
      <c r="B6" s="4"/>
      <c r="C6" s="4"/>
      <c r="D6" s="218"/>
      <c r="E6" s="218"/>
      <c r="F6" s="218"/>
      <c r="G6" s="218"/>
      <c r="H6" s="4"/>
    </row>
    <row r="7" spans="1:12" x14ac:dyDescent="0.2">
      <c r="A7" s="4"/>
      <c r="B7" s="4"/>
      <c r="C7" s="4"/>
      <c r="D7" s="669" t="s">
        <v>125</v>
      </c>
      <c r="E7" s="669"/>
      <c r="F7" s="669"/>
      <c r="G7" s="669"/>
      <c r="H7" s="4"/>
    </row>
    <row r="8" spans="1:12" x14ac:dyDescent="0.2">
      <c r="A8" s="4"/>
      <c r="B8" s="4"/>
      <c r="C8" s="4"/>
      <c r="D8" s="4"/>
      <c r="E8" s="669">
        <v>2018</v>
      </c>
      <c r="F8" s="669"/>
      <c r="G8" s="4"/>
      <c r="H8" s="4"/>
    </row>
    <row r="9" spans="1:12" ht="13.5" thickBot="1" x14ac:dyDescent="0.25">
      <c r="L9" s="277" t="s">
        <v>127</v>
      </c>
    </row>
    <row r="10" spans="1:12" x14ac:dyDescent="0.2">
      <c r="A10" s="117" t="s">
        <v>37</v>
      </c>
      <c r="B10" s="154"/>
      <c r="C10" s="685" t="s">
        <v>121</v>
      </c>
      <c r="D10" s="686"/>
      <c r="E10" s="685" t="s">
        <v>122</v>
      </c>
      <c r="F10" s="686"/>
      <c r="G10" s="685" t="s">
        <v>123</v>
      </c>
      <c r="H10" s="686"/>
      <c r="I10" s="685" t="s">
        <v>124</v>
      </c>
      <c r="J10" s="686"/>
      <c r="K10" s="685" t="s">
        <v>117</v>
      </c>
      <c r="L10" s="689"/>
    </row>
    <row r="11" spans="1:12" ht="13.5" thickBot="1" x14ac:dyDescent="0.25">
      <c r="A11" s="155"/>
      <c r="B11" s="156"/>
      <c r="C11" s="324" t="s">
        <v>118</v>
      </c>
      <c r="D11" s="326" t="s">
        <v>433</v>
      </c>
      <c r="E11" s="324" t="s">
        <v>118</v>
      </c>
      <c r="F11" s="326" t="s">
        <v>433</v>
      </c>
      <c r="G11" s="324" t="s">
        <v>118</v>
      </c>
      <c r="H11" s="326" t="s">
        <v>433</v>
      </c>
      <c r="I11" s="324" t="s">
        <v>118</v>
      </c>
      <c r="J11" s="326" t="s">
        <v>433</v>
      </c>
      <c r="K11" s="324" t="s">
        <v>118</v>
      </c>
      <c r="L11" s="327" t="s">
        <v>433</v>
      </c>
    </row>
    <row r="12" spans="1:12" x14ac:dyDescent="0.2">
      <c r="A12" s="117" t="s">
        <v>20</v>
      </c>
      <c r="B12" s="154"/>
      <c r="C12" s="351"/>
      <c r="D12" s="352"/>
      <c r="E12" s="351"/>
      <c r="F12" s="352"/>
      <c r="G12" s="351"/>
      <c r="H12" s="352"/>
      <c r="I12" s="351"/>
      <c r="J12" s="352"/>
      <c r="K12" s="351"/>
      <c r="L12" s="353"/>
    </row>
    <row r="13" spans="1:12" ht="13.5" thickBot="1" x14ac:dyDescent="0.25">
      <c r="A13" s="162"/>
      <c r="B13" s="163"/>
      <c r="C13" s="358"/>
      <c r="D13" s="359"/>
      <c r="E13" s="358"/>
      <c r="F13" s="359"/>
      <c r="G13" s="358"/>
      <c r="H13" s="359"/>
      <c r="I13" s="358"/>
      <c r="J13" s="359"/>
      <c r="K13" s="358"/>
      <c r="L13" s="254"/>
    </row>
    <row r="14" spans="1:12" ht="13.5" thickBot="1" x14ac:dyDescent="0.25">
      <c r="A14" s="394" t="s">
        <v>161</v>
      </c>
      <c r="B14" s="160"/>
      <c r="C14" s="350">
        <f>C15+C16</f>
        <v>400000</v>
      </c>
      <c r="D14" s="364">
        <f>D15+D16</f>
        <v>400000</v>
      </c>
      <c r="E14" s="350">
        <v>1000000</v>
      </c>
      <c r="F14" s="364">
        <f>SUM(F15:F16)</f>
        <v>1000062</v>
      </c>
      <c r="G14" s="350"/>
      <c r="H14" s="364"/>
      <c r="I14" s="350"/>
      <c r="J14" s="364"/>
      <c r="K14" s="350">
        <f>C14+E14+G14+I14</f>
        <v>1400000</v>
      </c>
      <c r="L14" s="424">
        <f>D14+F14+H14+J14</f>
        <v>1400062</v>
      </c>
    </row>
    <row r="15" spans="1:12" x14ac:dyDescent="0.2">
      <c r="A15" s="164" t="s">
        <v>438</v>
      </c>
      <c r="B15" s="113"/>
      <c r="C15" s="360">
        <v>400000</v>
      </c>
      <c r="D15" s="361">
        <v>400000</v>
      </c>
      <c r="E15" s="360"/>
      <c r="F15" s="361"/>
      <c r="G15" s="360"/>
      <c r="H15" s="361"/>
      <c r="I15" s="360"/>
      <c r="J15" s="361"/>
      <c r="K15" s="356">
        <f>C15+E15+G15+I15</f>
        <v>400000</v>
      </c>
      <c r="L15" s="426">
        <f>D15+F15+H15+J15</f>
        <v>400000</v>
      </c>
    </row>
    <row r="16" spans="1:12" x14ac:dyDescent="0.2">
      <c r="A16" s="164" t="s">
        <v>439</v>
      </c>
      <c r="B16" s="113"/>
      <c r="C16" s="360"/>
      <c r="D16" s="361"/>
      <c r="E16" s="360">
        <v>1000000</v>
      </c>
      <c r="F16" s="361">
        <v>1000062</v>
      </c>
      <c r="G16" s="360"/>
      <c r="H16" s="361"/>
      <c r="I16" s="360"/>
      <c r="J16" s="361"/>
      <c r="K16" s="363">
        <f>C16+E16+G16+I16</f>
        <v>1000000</v>
      </c>
      <c r="L16" s="245">
        <f t="shared" ref="L16" si="0">D16+F16+H16+J16</f>
        <v>1000062</v>
      </c>
    </row>
    <row r="17" spans="1:12" ht="13.5" thickBot="1" x14ac:dyDescent="0.25">
      <c r="A17" s="167"/>
      <c r="B17" s="139"/>
      <c r="C17" s="625"/>
      <c r="D17" s="626"/>
      <c r="E17" s="625"/>
      <c r="F17" s="626"/>
      <c r="G17" s="358"/>
      <c r="H17" s="626"/>
      <c r="I17" s="625"/>
      <c r="J17" s="626"/>
      <c r="K17" s="366"/>
      <c r="L17" s="250"/>
    </row>
    <row r="18" spans="1:12" ht="13.5" thickBot="1" x14ac:dyDescent="0.25">
      <c r="A18" s="635" t="s">
        <v>440</v>
      </c>
      <c r="B18" s="636"/>
      <c r="C18" s="354"/>
      <c r="D18" s="364">
        <v>190500</v>
      </c>
      <c r="E18" s="354"/>
      <c r="F18" s="355"/>
      <c r="G18" s="637"/>
      <c r="H18" s="355"/>
      <c r="I18" s="354"/>
      <c r="J18" s="355"/>
      <c r="K18" s="350"/>
      <c r="L18" s="257">
        <v>190500</v>
      </c>
    </row>
    <row r="19" spans="1:12" x14ac:dyDescent="0.2">
      <c r="A19" s="629" t="s">
        <v>441</v>
      </c>
      <c r="B19" s="630"/>
      <c r="C19" s="631"/>
      <c r="D19" s="367">
        <v>190500</v>
      </c>
      <c r="E19" s="631"/>
      <c r="F19" s="632"/>
      <c r="G19" s="366"/>
      <c r="H19" s="632"/>
      <c r="I19" s="631"/>
      <c r="J19" s="632"/>
      <c r="K19" s="633"/>
      <c r="L19" s="634">
        <v>190500</v>
      </c>
    </row>
    <row r="20" spans="1:12" ht="13.5" thickBot="1" x14ac:dyDescent="0.25">
      <c r="A20" s="167"/>
      <c r="B20" s="139"/>
      <c r="C20" s="625"/>
      <c r="D20" s="626"/>
      <c r="E20" s="625"/>
      <c r="F20" s="626"/>
      <c r="G20" s="358"/>
      <c r="H20" s="626"/>
      <c r="I20" s="625"/>
      <c r="J20" s="626"/>
      <c r="K20" s="638"/>
      <c r="L20" s="639"/>
    </row>
    <row r="21" spans="1:12" ht="13.5" thickBot="1" x14ac:dyDescent="0.25">
      <c r="A21" s="635" t="s">
        <v>442</v>
      </c>
      <c r="B21" s="636"/>
      <c r="C21" s="350">
        <v>254000</v>
      </c>
      <c r="D21" s="355"/>
      <c r="E21" s="354"/>
      <c r="F21" s="355"/>
      <c r="G21" s="637"/>
      <c r="H21" s="355"/>
      <c r="I21" s="354"/>
      <c r="J21" s="355"/>
      <c r="K21" s="641">
        <v>254000</v>
      </c>
      <c r="L21" s="642"/>
    </row>
    <row r="22" spans="1:12" x14ac:dyDescent="0.2">
      <c r="A22" s="640" t="s">
        <v>443</v>
      </c>
      <c r="B22" s="630"/>
      <c r="C22" s="366">
        <v>254000</v>
      </c>
      <c r="D22" s="632"/>
      <c r="E22" s="631"/>
      <c r="F22" s="632"/>
      <c r="G22" s="366"/>
      <c r="H22" s="632"/>
      <c r="I22" s="631"/>
      <c r="J22" s="632"/>
      <c r="K22" s="633">
        <v>254000</v>
      </c>
      <c r="L22" s="634"/>
    </row>
    <row r="23" spans="1:12" ht="13.5" thickBot="1" x14ac:dyDescent="0.25">
      <c r="A23" s="167"/>
      <c r="B23" s="139"/>
      <c r="C23" s="358"/>
      <c r="D23" s="359"/>
      <c r="E23" s="358"/>
      <c r="F23" s="359"/>
      <c r="G23" s="358"/>
      <c r="H23" s="359"/>
      <c r="I23" s="358"/>
      <c r="J23" s="359"/>
      <c r="K23" s="627"/>
      <c r="L23" s="628"/>
    </row>
    <row r="24" spans="1:12" ht="13.5" thickBot="1" x14ac:dyDescent="0.25">
      <c r="A24" s="325" t="s">
        <v>57</v>
      </c>
      <c r="B24" s="168"/>
      <c r="C24" s="350">
        <v>330000</v>
      </c>
      <c r="D24" s="364">
        <f>SUM(D25:D26)</f>
        <v>330000</v>
      </c>
      <c r="E24" s="350">
        <v>885880</v>
      </c>
      <c r="F24" s="364">
        <f>SUM(F25:F26)</f>
        <v>392514</v>
      </c>
      <c r="G24" s="350"/>
      <c r="H24" s="364"/>
      <c r="I24" s="350"/>
      <c r="J24" s="364"/>
      <c r="K24" s="350">
        <f>K25+K26</f>
        <v>1215880</v>
      </c>
      <c r="L24" s="257">
        <f>D24+F24+H24+J24</f>
        <v>722514</v>
      </c>
    </row>
    <row r="25" spans="1:12" x14ac:dyDescent="0.2">
      <c r="A25" s="164" t="s">
        <v>444</v>
      </c>
      <c r="B25" s="113"/>
      <c r="C25" s="360">
        <v>330000</v>
      </c>
      <c r="D25" s="361">
        <v>330000</v>
      </c>
      <c r="E25" s="360"/>
      <c r="F25" s="361"/>
      <c r="G25" s="360"/>
      <c r="H25" s="361"/>
      <c r="I25" s="360"/>
      <c r="J25" s="361"/>
      <c r="K25" s="356">
        <f t="shared" ref="K25" si="1">C25+E25+G25+I25</f>
        <v>330000</v>
      </c>
      <c r="L25" s="357">
        <f t="shared" ref="L25:L26" si="2">D25+F25+H25+J25</f>
        <v>330000</v>
      </c>
    </row>
    <row r="26" spans="1:12" x14ac:dyDescent="0.2">
      <c r="A26" s="164" t="s">
        <v>445</v>
      </c>
      <c r="B26" s="113"/>
      <c r="C26" s="360"/>
      <c r="D26" s="361"/>
      <c r="E26" s="360">
        <v>885880</v>
      </c>
      <c r="F26" s="361">
        <v>392514</v>
      </c>
      <c r="G26" s="360"/>
      <c r="H26" s="365"/>
      <c r="I26" s="363"/>
      <c r="J26" s="365"/>
      <c r="K26" s="363">
        <v>885880</v>
      </c>
      <c r="L26" s="244">
        <f t="shared" si="2"/>
        <v>392514</v>
      </c>
    </row>
    <row r="27" spans="1:12" x14ac:dyDescent="0.2">
      <c r="A27" s="169"/>
      <c r="B27" s="113"/>
      <c r="C27" s="363"/>
      <c r="D27" s="365"/>
      <c r="E27" s="363"/>
      <c r="F27" s="365"/>
      <c r="G27" s="363"/>
      <c r="H27" s="365"/>
      <c r="I27" s="363"/>
      <c r="J27" s="365"/>
      <c r="K27" s="363"/>
      <c r="L27" s="244"/>
    </row>
    <row r="28" spans="1:12" ht="13.5" thickBot="1" x14ac:dyDescent="0.25">
      <c r="A28" s="170"/>
      <c r="B28" s="131"/>
      <c r="C28" s="366"/>
      <c r="D28" s="367"/>
      <c r="E28" s="366"/>
      <c r="F28" s="367"/>
      <c r="G28" s="366"/>
      <c r="H28" s="367"/>
      <c r="I28" s="366"/>
      <c r="J28" s="367"/>
      <c r="K28" s="366"/>
      <c r="L28" s="250"/>
    </row>
    <row r="29" spans="1:12" ht="13.5" thickBot="1" x14ac:dyDescent="0.25">
      <c r="A29" s="323" t="s">
        <v>119</v>
      </c>
      <c r="B29" s="160"/>
      <c r="C29" s="350"/>
      <c r="D29" s="364"/>
      <c r="E29" s="350">
        <v>420000</v>
      </c>
      <c r="F29" s="364">
        <f>SUM(F30:F31)</f>
        <v>419156</v>
      </c>
      <c r="G29" s="350"/>
      <c r="H29" s="364"/>
      <c r="I29" s="350"/>
      <c r="J29" s="364"/>
      <c r="K29" s="350">
        <f>C29+E29+G29+I29</f>
        <v>420000</v>
      </c>
      <c r="L29" s="424">
        <f>D29+F29+H29+J29</f>
        <v>419156</v>
      </c>
    </row>
    <row r="30" spans="1:12" x14ac:dyDescent="0.2">
      <c r="A30" s="690" t="s">
        <v>446</v>
      </c>
      <c r="B30" s="691"/>
      <c r="C30" s="360"/>
      <c r="D30" s="361"/>
      <c r="E30" s="360">
        <v>420000</v>
      </c>
      <c r="F30" s="361">
        <v>419156</v>
      </c>
      <c r="G30" s="360"/>
      <c r="H30" s="361"/>
      <c r="I30" s="360"/>
      <c r="J30" s="361"/>
      <c r="K30" s="356">
        <f t="shared" ref="K30" si="3">C30+E30+G30+I30</f>
        <v>420000</v>
      </c>
      <c r="L30" s="426">
        <f t="shared" ref="L30:L31" si="4">D30+F30+H30+J30</f>
        <v>419156</v>
      </c>
    </row>
    <row r="31" spans="1:12" x14ac:dyDescent="0.2">
      <c r="A31" s="391"/>
      <c r="B31" s="166"/>
      <c r="C31" s="363"/>
      <c r="D31" s="365"/>
      <c r="E31" s="363"/>
      <c r="F31" s="365"/>
      <c r="G31" s="363"/>
      <c r="H31" s="365"/>
      <c r="I31" s="363"/>
      <c r="J31" s="365"/>
      <c r="K31" s="363"/>
      <c r="L31" s="245">
        <f t="shared" si="4"/>
        <v>0</v>
      </c>
    </row>
    <row r="32" spans="1:12" x14ac:dyDescent="0.2">
      <c r="A32" s="165"/>
      <c r="B32" s="166"/>
      <c r="C32" s="363"/>
      <c r="D32" s="365"/>
      <c r="E32" s="363"/>
      <c r="F32" s="365"/>
      <c r="G32" s="363"/>
      <c r="H32" s="365"/>
      <c r="I32" s="363"/>
      <c r="J32" s="365"/>
      <c r="K32" s="360"/>
      <c r="L32" s="362"/>
    </row>
    <row r="33" spans="1:12" x14ac:dyDescent="0.2">
      <c r="A33" s="165"/>
      <c r="B33" s="166"/>
      <c r="C33" s="363"/>
      <c r="D33" s="365"/>
      <c r="E33" s="363"/>
      <c r="F33" s="365"/>
      <c r="G33" s="363"/>
      <c r="H33" s="365"/>
      <c r="I33" s="363"/>
      <c r="J33" s="365"/>
      <c r="K33" s="363"/>
      <c r="L33" s="244"/>
    </row>
    <row r="34" spans="1:12" ht="13.5" thickBot="1" x14ac:dyDescent="0.25">
      <c r="A34" s="167"/>
      <c r="B34" s="139"/>
      <c r="C34" s="358"/>
      <c r="D34" s="359"/>
      <c r="E34" s="358"/>
      <c r="F34" s="359"/>
      <c r="G34" s="358"/>
      <c r="H34" s="359"/>
      <c r="I34" s="358"/>
      <c r="J34" s="359"/>
      <c r="K34" s="358"/>
      <c r="L34" s="254"/>
    </row>
    <row r="35" spans="1:12" ht="14.25" thickTop="1" thickBot="1" x14ac:dyDescent="0.25">
      <c r="A35" s="172" t="s">
        <v>89</v>
      </c>
      <c r="B35" s="173"/>
      <c r="C35" s="368">
        <f>C14+C18+C21+C24</f>
        <v>984000</v>
      </c>
      <c r="D35" s="368">
        <f>D14+D18+D21+D24+D29</f>
        <v>920500</v>
      </c>
      <c r="E35" s="368">
        <f>E14+E18+E21+E24+E29</f>
        <v>2305880</v>
      </c>
      <c r="F35" s="368">
        <f>F14+F18+F21+F24+F29</f>
        <v>1811732</v>
      </c>
      <c r="G35" s="368"/>
      <c r="H35" s="368"/>
      <c r="I35" s="368"/>
      <c r="J35" s="368"/>
      <c r="K35" s="368">
        <f>K14+K18+K21+K24+K29</f>
        <v>3289880</v>
      </c>
      <c r="L35" s="425">
        <f>L14+L18+L21+L24+L29</f>
        <v>2732232</v>
      </c>
    </row>
    <row r="36" spans="1:12" ht="13.5" thickTop="1" x14ac:dyDescent="0.2"/>
  </sheetData>
  <mergeCells count="9">
    <mergeCell ref="K10:L10"/>
    <mergeCell ref="A30:B30"/>
    <mergeCell ref="D5:G5"/>
    <mergeCell ref="D7:G7"/>
    <mergeCell ref="C10:D10"/>
    <mergeCell ref="E10:F10"/>
    <mergeCell ref="G10:H10"/>
    <mergeCell ref="I10:J10"/>
    <mergeCell ref="E8:F8"/>
  </mergeCells>
  <phoneticPr fontId="6" type="noConversion"/>
  <pageMargins left="0.75" right="0.75" top="1" bottom="1" header="0.5" footer="0.5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789E-F3B1-4CC7-86E4-AD83D54B09D1}">
  <sheetPr>
    <pageSetUpPr fitToPage="1"/>
  </sheetPr>
  <dimension ref="A1:J25"/>
  <sheetViews>
    <sheetView workbookViewId="0">
      <selection sqref="A1:C1"/>
    </sheetView>
  </sheetViews>
  <sheetFormatPr defaultRowHeight="12.75" x14ac:dyDescent="0.2"/>
  <cols>
    <col min="1" max="1" width="4.28515625" style="34" customWidth="1"/>
    <col min="2" max="2" width="60.5703125" style="34" customWidth="1"/>
    <col min="3" max="3" width="20.140625" style="34" customWidth="1"/>
    <col min="4" max="256" width="9.140625" style="34"/>
    <col min="257" max="257" width="4.28515625" style="34" customWidth="1"/>
    <col min="258" max="258" width="60.5703125" style="34" customWidth="1"/>
    <col min="259" max="259" width="20.140625" style="34" customWidth="1"/>
    <col min="260" max="512" width="9.140625" style="34"/>
    <col min="513" max="513" width="4.28515625" style="34" customWidth="1"/>
    <col min="514" max="514" width="60.5703125" style="34" customWidth="1"/>
    <col min="515" max="515" width="20.140625" style="34" customWidth="1"/>
    <col min="516" max="768" width="9.140625" style="34"/>
    <col min="769" max="769" width="4.28515625" style="34" customWidth="1"/>
    <col min="770" max="770" width="60.5703125" style="34" customWidth="1"/>
    <col min="771" max="771" width="20.140625" style="34" customWidth="1"/>
    <col min="772" max="1024" width="9.140625" style="34"/>
    <col min="1025" max="1025" width="4.28515625" style="34" customWidth="1"/>
    <col min="1026" max="1026" width="60.5703125" style="34" customWidth="1"/>
    <col min="1027" max="1027" width="20.140625" style="34" customWidth="1"/>
    <col min="1028" max="1280" width="9.140625" style="34"/>
    <col min="1281" max="1281" width="4.28515625" style="34" customWidth="1"/>
    <col min="1282" max="1282" width="60.5703125" style="34" customWidth="1"/>
    <col min="1283" max="1283" width="20.140625" style="34" customWidth="1"/>
    <col min="1284" max="1536" width="9.140625" style="34"/>
    <col min="1537" max="1537" width="4.28515625" style="34" customWidth="1"/>
    <col min="1538" max="1538" width="60.5703125" style="34" customWidth="1"/>
    <col min="1539" max="1539" width="20.140625" style="34" customWidth="1"/>
    <col min="1540" max="1792" width="9.140625" style="34"/>
    <col min="1793" max="1793" width="4.28515625" style="34" customWidth="1"/>
    <col min="1794" max="1794" width="60.5703125" style="34" customWidth="1"/>
    <col min="1795" max="1795" width="20.140625" style="34" customWidth="1"/>
    <col min="1796" max="2048" width="9.140625" style="34"/>
    <col min="2049" max="2049" width="4.28515625" style="34" customWidth="1"/>
    <col min="2050" max="2050" width="60.5703125" style="34" customWidth="1"/>
    <col min="2051" max="2051" width="20.140625" style="34" customWidth="1"/>
    <col min="2052" max="2304" width="9.140625" style="34"/>
    <col min="2305" max="2305" width="4.28515625" style="34" customWidth="1"/>
    <col min="2306" max="2306" width="60.5703125" style="34" customWidth="1"/>
    <col min="2307" max="2307" width="20.140625" style="34" customWidth="1"/>
    <col min="2308" max="2560" width="9.140625" style="34"/>
    <col min="2561" max="2561" width="4.28515625" style="34" customWidth="1"/>
    <col min="2562" max="2562" width="60.5703125" style="34" customWidth="1"/>
    <col min="2563" max="2563" width="20.140625" style="34" customWidth="1"/>
    <col min="2564" max="2816" width="9.140625" style="34"/>
    <col min="2817" max="2817" width="4.28515625" style="34" customWidth="1"/>
    <col min="2818" max="2818" width="60.5703125" style="34" customWidth="1"/>
    <col min="2819" max="2819" width="20.140625" style="34" customWidth="1"/>
    <col min="2820" max="3072" width="9.140625" style="34"/>
    <col min="3073" max="3073" width="4.28515625" style="34" customWidth="1"/>
    <col min="3074" max="3074" width="60.5703125" style="34" customWidth="1"/>
    <col min="3075" max="3075" width="20.140625" style="34" customWidth="1"/>
    <col min="3076" max="3328" width="9.140625" style="34"/>
    <col min="3329" max="3329" width="4.28515625" style="34" customWidth="1"/>
    <col min="3330" max="3330" width="60.5703125" style="34" customWidth="1"/>
    <col min="3331" max="3331" width="20.140625" style="34" customWidth="1"/>
    <col min="3332" max="3584" width="9.140625" style="34"/>
    <col min="3585" max="3585" width="4.28515625" style="34" customWidth="1"/>
    <col min="3586" max="3586" width="60.5703125" style="34" customWidth="1"/>
    <col min="3587" max="3587" width="20.140625" style="34" customWidth="1"/>
    <col min="3588" max="3840" width="9.140625" style="34"/>
    <col min="3841" max="3841" width="4.28515625" style="34" customWidth="1"/>
    <col min="3842" max="3842" width="60.5703125" style="34" customWidth="1"/>
    <col min="3843" max="3843" width="20.140625" style="34" customWidth="1"/>
    <col min="3844" max="4096" width="9.140625" style="34"/>
    <col min="4097" max="4097" width="4.28515625" style="34" customWidth="1"/>
    <col min="4098" max="4098" width="60.5703125" style="34" customWidth="1"/>
    <col min="4099" max="4099" width="20.140625" style="34" customWidth="1"/>
    <col min="4100" max="4352" width="9.140625" style="34"/>
    <col min="4353" max="4353" width="4.28515625" style="34" customWidth="1"/>
    <col min="4354" max="4354" width="60.5703125" style="34" customWidth="1"/>
    <col min="4355" max="4355" width="20.140625" style="34" customWidth="1"/>
    <col min="4356" max="4608" width="9.140625" style="34"/>
    <col min="4609" max="4609" width="4.28515625" style="34" customWidth="1"/>
    <col min="4610" max="4610" width="60.5703125" style="34" customWidth="1"/>
    <col min="4611" max="4611" width="20.140625" style="34" customWidth="1"/>
    <col min="4612" max="4864" width="9.140625" style="34"/>
    <col min="4865" max="4865" width="4.28515625" style="34" customWidth="1"/>
    <col min="4866" max="4866" width="60.5703125" style="34" customWidth="1"/>
    <col min="4867" max="4867" width="20.140625" style="34" customWidth="1"/>
    <col min="4868" max="5120" width="9.140625" style="34"/>
    <col min="5121" max="5121" width="4.28515625" style="34" customWidth="1"/>
    <col min="5122" max="5122" width="60.5703125" style="34" customWidth="1"/>
    <col min="5123" max="5123" width="20.140625" style="34" customWidth="1"/>
    <col min="5124" max="5376" width="9.140625" style="34"/>
    <col min="5377" max="5377" width="4.28515625" style="34" customWidth="1"/>
    <col min="5378" max="5378" width="60.5703125" style="34" customWidth="1"/>
    <col min="5379" max="5379" width="20.140625" style="34" customWidth="1"/>
    <col min="5380" max="5632" width="9.140625" style="34"/>
    <col min="5633" max="5633" width="4.28515625" style="34" customWidth="1"/>
    <col min="5634" max="5634" width="60.5703125" style="34" customWidth="1"/>
    <col min="5635" max="5635" width="20.140625" style="34" customWidth="1"/>
    <col min="5636" max="5888" width="9.140625" style="34"/>
    <col min="5889" max="5889" width="4.28515625" style="34" customWidth="1"/>
    <col min="5890" max="5890" width="60.5703125" style="34" customWidth="1"/>
    <col min="5891" max="5891" width="20.140625" style="34" customWidth="1"/>
    <col min="5892" max="6144" width="9.140625" style="34"/>
    <col min="6145" max="6145" width="4.28515625" style="34" customWidth="1"/>
    <col min="6146" max="6146" width="60.5703125" style="34" customWidth="1"/>
    <col min="6147" max="6147" width="20.140625" style="34" customWidth="1"/>
    <col min="6148" max="6400" width="9.140625" style="34"/>
    <col min="6401" max="6401" width="4.28515625" style="34" customWidth="1"/>
    <col min="6402" max="6402" width="60.5703125" style="34" customWidth="1"/>
    <col min="6403" max="6403" width="20.140625" style="34" customWidth="1"/>
    <col min="6404" max="6656" width="9.140625" style="34"/>
    <col min="6657" max="6657" width="4.28515625" style="34" customWidth="1"/>
    <col min="6658" max="6658" width="60.5703125" style="34" customWidth="1"/>
    <col min="6659" max="6659" width="20.140625" style="34" customWidth="1"/>
    <col min="6660" max="6912" width="9.140625" style="34"/>
    <col min="6913" max="6913" width="4.28515625" style="34" customWidth="1"/>
    <col min="6914" max="6914" width="60.5703125" style="34" customWidth="1"/>
    <col min="6915" max="6915" width="20.140625" style="34" customWidth="1"/>
    <col min="6916" max="7168" width="9.140625" style="34"/>
    <col min="7169" max="7169" width="4.28515625" style="34" customWidth="1"/>
    <col min="7170" max="7170" width="60.5703125" style="34" customWidth="1"/>
    <col min="7171" max="7171" width="20.140625" style="34" customWidth="1"/>
    <col min="7172" max="7424" width="9.140625" style="34"/>
    <col min="7425" max="7425" width="4.28515625" style="34" customWidth="1"/>
    <col min="7426" max="7426" width="60.5703125" style="34" customWidth="1"/>
    <col min="7427" max="7427" width="20.140625" style="34" customWidth="1"/>
    <col min="7428" max="7680" width="9.140625" style="34"/>
    <col min="7681" max="7681" width="4.28515625" style="34" customWidth="1"/>
    <col min="7682" max="7682" width="60.5703125" style="34" customWidth="1"/>
    <col min="7683" max="7683" width="20.140625" style="34" customWidth="1"/>
    <col min="7684" max="7936" width="9.140625" style="34"/>
    <col min="7937" max="7937" width="4.28515625" style="34" customWidth="1"/>
    <col min="7938" max="7938" width="60.5703125" style="34" customWidth="1"/>
    <col min="7939" max="7939" width="20.140625" style="34" customWidth="1"/>
    <col min="7940" max="8192" width="9.140625" style="34"/>
    <col min="8193" max="8193" width="4.28515625" style="34" customWidth="1"/>
    <col min="8194" max="8194" width="60.5703125" style="34" customWidth="1"/>
    <col min="8195" max="8195" width="20.140625" style="34" customWidth="1"/>
    <col min="8196" max="8448" width="9.140625" style="34"/>
    <col min="8449" max="8449" width="4.28515625" style="34" customWidth="1"/>
    <col min="8450" max="8450" width="60.5703125" style="34" customWidth="1"/>
    <col min="8451" max="8451" width="20.140625" style="34" customWidth="1"/>
    <col min="8452" max="8704" width="9.140625" style="34"/>
    <col min="8705" max="8705" width="4.28515625" style="34" customWidth="1"/>
    <col min="8706" max="8706" width="60.5703125" style="34" customWidth="1"/>
    <col min="8707" max="8707" width="20.140625" style="34" customWidth="1"/>
    <col min="8708" max="8960" width="9.140625" style="34"/>
    <col min="8961" max="8961" width="4.28515625" style="34" customWidth="1"/>
    <col min="8962" max="8962" width="60.5703125" style="34" customWidth="1"/>
    <col min="8963" max="8963" width="20.140625" style="34" customWidth="1"/>
    <col min="8964" max="9216" width="9.140625" style="34"/>
    <col min="9217" max="9217" width="4.28515625" style="34" customWidth="1"/>
    <col min="9218" max="9218" width="60.5703125" style="34" customWidth="1"/>
    <col min="9219" max="9219" width="20.140625" style="34" customWidth="1"/>
    <col min="9220" max="9472" width="9.140625" style="34"/>
    <col min="9473" max="9473" width="4.28515625" style="34" customWidth="1"/>
    <col min="9474" max="9474" width="60.5703125" style="34" customWidth="1"/>
    <col min="9475" max="9475" width="20.140625" style="34" customWidth="1"/>
    <col min="9476" max="9728" width="9.140625" style="34"/>
    <col min="9729" max="9729" width="4.28515625" style="34" customWidth="1"/>
    <col min="9730" max="9730" width="60.5703125" style="34" customWidth="1"/>
    <col min="9731" max="9731" width="20.140625" style="34" customWidth="1"/>
    <col min="9732" max="9984" width="9.140625" style="34"/>
    <col min="9985" max="9985" width="4.28515625" style="34" customWidth="1"/>
    <col min="9986" max="9986" width="60.5703125" style="34" customWidth="1"/>
    <col min="9987" max="9987" width="20.140625" style="34" customWidth="1"/>
    <col min="9988" max="10240" width="9.140625" style="34"/>
    <col min="10241" max="10241" width="4.28515625" style="34" customWidth="1"/>
    <col min="10242" max="10242" width="60.5703125" style="34" customWidth="1"/>
    <col min="10243" max="10243" width="20.140625" style="34" customWidth="1"/>
    <col min="10244" max="10496" width="9.140625" style="34"/>
    <col min="10497" max="10497" width="4.28515625" style="34" customWidth="1"/>
    <col min="10498" max="10498" width="60.5703125" style="34" customWidth="1"/>
    <col min="10499" max="10499" width="20.140625" style="34" customWidth="1"/>
    <col min="10500" max="10752" width="9.140625" style="34"/>
    <col min="10753" max="10753" width="4.28515625" style="34" customWidth="1"/>
    <col min="10754" max="10754" width="60.5703125" style="34" customWidth="1"/>
    <col min="10755" max="10755" width="20.140625" style="34" customWidth="1"/>
    <col min="10756" max="11008" width="9.140625" style="34"/>
    <col min="11009" max="11009" width="4.28515625" style="34" customWidth="1"/>
    <col min="11010" max="11010" width="60.5703125" style="34" customWidth="1"/>
    <col min="11011" max="11011" width="20.140625" style="34" customWidth="1"/>
    <col min="11012" max="11264" width="9.140625" style="34"/>
    <col min="11265" max="11265" width="4.28515625" style="34" customWidth="1"/>
    <col min="11266" max="11266" width="60.5703125" style="34" customWidth="1"/>
    <col min="11267" max="11267" width="20.140625" style="34" customWidth="1"/>
    <col min="11268" max="11520" width="9.140625" style="34"/>
    <col min="11521" max="11521" width="4.28515625" style="34" customWidth="1"/>
    <col min="11522" max="11522" width="60.5703125" style="34" customWidth="1"/>
    <col min="11523" max="11523" width="20.140625" style="34" customWidth="1"/>
    <col min="11524" max="11776" width="9.140625" style="34"/>
    <col min="11777" max="11777" width="4.28515625" style="34" customWidth="1"/>
    <col min="11778" max="11778" width="60.5703125" style="34" customWidth="1"/>
    <col min="11779" max="11779" width="20.140625" style="34" customWidth="1"/>
    <col min="11780" max="12032" width="9.140625" style="34"/>
    <col min="12033" max="12033" width="4.28515625" style="34" customWidth="1"/>
    <col min="12034" max="12034" width="60.5703125" style="34" customWidth="1"/>
    <col min="12035" max="12035" width="20.140625" style="34" customWidth="1"/>
    <col min="12036" max="12288" width="9.140625" style="34"/>
    <col min="12289" max="12289" width="4.28515625" style="34" customWidth="1"/>
    <col min="12290" max="12290" width="60.5703125" style="34" customWidth="1"/>
    <col min="12291" max="12291" width="20.140625" style="34" customWidth="1"/>
    <col min="12292" max="12544" width="9.140625" style="34"/>
    <col min="12545" max="12545" width="4.28515625" style="34" customWidth="1"/>
    <col min="12546" max="12546" width="60.5703125" style="34" customWidth="1"/>
    <col min="12547" max="12547" width="20.140625" style="34" customWidth="1"/>
    <col min="12548" max="12800" width="9.140625" style="34"/>
    <col min="12801" max="12801" width="4.28515625" style="34" customWidth="1"/>
    <col min="12802" max="12802" width="60.5703125" style="34" customWidth="1"/>
    <col min="12803" max="12803" width="20.140625" style="34" customWidth="1"/>
    <col min="12804" max="13056" width="9.140625" style="34"/>
    <col min="13057" max="13057" width="4.28515625" style="34" customWidth="1"/>
    <col min="13058" max="13058" width="60.5703125" style="34" customWidth="1"/>
    <col min="13059" max="13059" width="20.140625" style="34" customWidth="1"/>
    <col min="13060" max="13312" width="9.140625" style="34"/>
    <col min="13313" max="13313" width="4.28515625" style="34" customWidth="1"/>
    <col min="13314" max="13314" width="60.5703125" style="34" customWidth="1"/>
    <col min="13315" max="13315" width="20.140625" style="34" customWidth="1"/>
    <col min="13316" max="13568" width="9.140625" style="34"/>
    <col min="13569" max="13569" width="4.28515625" style="34" customWidth="1"/>
    <col min="13570" max="13570" width="60.5703125" style="34" customWidth="1"/>
    <col min="13571" max="13571" width="20.140625" style="34" customWidth="1"/>
    <col min="13572" max="13824" width="9.140625" style="34"/>
    <col min="13825" max="13825" width="4.28515625" style="34" customWidth="1"/>
    <col min="13826" max="13826" width="60.5703125" style="34" customWidth="1"/>
    <col min="13827" max="13827" width="20.140625" style="34" customWidth="1"/>
    <col min="13828" max="14080" width="9.140625" style="34"/>
    <col min="14081" max="14081" width="4.28515625" style="34" customWidth="1"/>
    <col min="14082" max="14082" width="60.5703125" style="34" customWidth="1"/>
    <col min="14083" max="14083" width="20.140625" style="34" customWidth="1"/>
    <col min="14084" max="14336" width="9.140625" style="34"/>
    <col min="14337" max="14337" width="4.28515625" style="34" customWidth="1"/>
    <col min="14338" max="14338" width="60.5703125" style="34" customWidth="1"/>
    <col min="14339" max="14339" width="20.140625" style="34" customWidth="1"/>
    <col min="14340" max="14592" width="9.140625" style="34"/>
    <col min="14593" max="14593" width="4.28515625" style="34" customWidth="1"/>
    <col min="14594" max="14594" width="60.5703125" style="34" customWidth="1"/>
    <col min="14595" max="14595" width="20.140625" style="34" customWidth="1"/>
    <col min="14596" max="14848" width="9.140625" style="34"/>
    <col min="14849" max="14849" width="4.28515625" style="34" customWidth="1"/>
    <col min="14850" max="14850" width="60.5703125" style="34" customWidth="1"/>
    <col min="14851" max="14851" width="20.140625" style="34" customWidth="1"/>
    <col min="14852" max="15104" width="9.140625" style="34"/>
    <col min="15105" max="15105" width="4.28515625" style="34" customWidth="1"/>
    <col min="15106" max="15106" width="60.5703125" style="34" customWidth="1"/>
    <col min="15107" max="15107" width="20.140625" style="34" customWidth="1"/>
    <col min="15108" max="15360" width="9.140625" style="34"/>
    <col min="15361" max="15361" width="4.28515625" style="34" customWidth="1"/>
    <col min="15362" max="15362" width="60.5703125" style="34" customWidth="1"/>
    <col min="15363" max="15363" width="20.140625" style="34" customWidth="1"/>
    <col min="15364" max="15616" width="9.140625" style="34"/>
    <col min="15617" max="15617" width="4.28515625" style="34" customWidth="1"/>
    <col min="15618" max="15618" width="60.5703125" style="34" customWidth="1"/>
    <col min="15619" max="15619" width="20.140625" style="34" customWidth="1"/>
    <col min="15620" max="15872" width="9.140625" style="34"/>
    <col min="15873" max="15873" width="4.28515625" style="34" customWidth="1"/>
    <col min="15874" max="15874" width="60.5703125" style="34" customWidth="1"/>
    <col min="15875" max="15875" width="20.140625" style="34" customWidth="1"/>
    <col min="15876" max="16128" width="9.140625" style="34"/>
    <col min="16129" max="16129" width="4.28515625" style="34" customWidth="1"/>
    <col min="16130" max="16130" width="60.5703125" style="34" customWidth="1"/>
    <col min="16131" max="16131" width="20.140625" style="34" customWidth="1"/>
    <col min="16132" max="16384" width="9.140625" style="34"/>
  </cols>
  <sheetData>
    <row r="1" spans="1:10" x14ac:dyDescent="0.2">
      <c r="A1" s="692" t="s">
        <v>462</v>
      </c>
      <c r="B1" s="692"/>
      <c r="C1" s="692"/>
      <c r="D1" s="481"/>
      <c r="E1" s="481"/>
      <c r="F1" s="481"/>
      <c r="G1" s="481"/>
      <c r="H1" s="481"/>
      <c r="I1" s="481"/>
      <c r="J1" s="481"/>
    </row>
    <row r="3" spans="1:10" ht="15" x14ac:dyDescent="0.25">
      <c r="B3" s="693" t="s">
        <v>17</v>
      </c>
      <c r="C3" s="693"/>
    </row>
    <row r="4" spans="1:10" ht="15" x14ac:dyDescent="0.25">
      <c r="B4" s="693" t="s">
        <v>207</v>
      </c>
      <c r="C4" s="693"/>
    </row>
    <row r="5" spans="1:10" ht="15" x14ac:dyDescent="0.25">
      <c r="B5" s="693" t="s">
        <v>447</v>
      </c>
      <c r="C5" s="693"/>
    </row>
    <row r="6" spans="1:10" ht="15.75" thickBot="1" x14ac:dyDescent="0.3">
      <c r="B6" s="482"/>
      <c r="C6" s="483" t="s">
        <v>208</v>
      </c>
    </row>
    <row r="7" spans="1:10" ht="14.25" thickBot="1" x14ac:dyDescent="0.25">
      <c r="B7" s="484" t="s">
        <v>60</v>
      </c>
      <c r="C7" s="485" t="s">
        <v>209</v>
      </c>
    </row>
    <row r="8" spans="1:10" ht="22.5" customHeight="1" thickBot="1" x14ac:dyDescent="0.25">
      <c r="B8" s="486" t="s">
        <v>210</v>
      </c>
      <c r="C8" s="487">
        <v>77137634</v>
      </c>
    </row>
    <row r="9" spans="1:10" ht="22.5" customHeight="1" thickBot="1" x14ac:dyDescent="0.25">
      <c r="B9" s="486" t="s">
        <v>211</v>
      </c>
      <c r="C9" s="487">
        <v>67559311</v>
      </c>
    </row>
    <row r="10" spans="1:10" ht="24" customHeight="1" thickBot="1" x14ac:dyDescent="0.25">
      <c r="B10" s="488" t="s">
        <v>212</v>
      </c>
      <c r="C10" s="489">
        <f>C8-C9</f>
        <v>9578323</v>
      </c>
    </row>
    <row r="11" spans="1:10" ht="22.5" customHeight="1" thickBot="1" x14ac:dyDescent="0.25">
      <c r="B11" s="486" t="s">
        <v>213</v>
      </c>
      <c r="C11" s="487">
        <v>19434754</v>
      </c>
    </row>
    <row r="12" spans="1:10" ht="22.5" customHeight="1" thickBot="1" x14ac:dyDescent="0.25">
      <c r="B12" s="486" t="s">
        <v>214</v>
      </c>
      <c r="C12" s="487">
        <v>5310680</v>
      </c>
    </row>
    <row r="13" spans="1:10" ht="24" customHeight="1" thickBot="1" x14ac:dyDescent="0.25">
      <c r="B13" s="488" t="s">
        <v>215</v>
      </c>
      <c r="C13" s="489">
        <f>C11-C12</f>
        <v>14124074</v>
      </c>
    </row>
    <row r="14" spans="1:10" ht="22.5" customHeight="1" thickBot="1" x14ac:dyDescent="0.25">
      <c r="B14" s="488" t="s">
        <v>216</v>
      </c>
      <c r="C14" s="489">
        <f>C10+C13</f>
        <v>23702397</v>
      </c>
    </row>
    <row r="15" spans="1:10" ht="24" customHeight="1" thickBot="1" x14ac:dyDescent="0.25">
      <c r="B15" s="486" t="s">
        <v>217</v>
      </c>
      <c r="C15" s="487">
        <v>0</v>
      </c>
    </row>
    <row r="16" spans="1:10" ht="24" customHeight="1" thickBot="1" x14ac:dyDescent="0.25">
      <c r="B16" s="486" t="s">
        <v>218</v>
      </c>
      <c r="C16" s="487">
        <v>0</v>
      </c>
    </row>
    <row r="17" spans="2:3" ht="24" customHeight="1" thickBot="1" x14ac:dyDescent="0.25">
      <c r="B17" s="488" t="s">
        <v>219</v>
      </c>
      <c r="C17" s="489">
        <f>C15-C16</f>
        <v>0</v>
      </c>
    </row>
    <row r="18" spans="2:3" ht="24" customHeight="1" thickBot="1" x14ac:dyDescent="0.25">
      <c r="B18" s="486" t="s">
        <v>220</v>
      </c>
      <c r="C18" s="487">
        <v>0</v>
      </c>
    </row>
    <row r="19" spans="2:3" ht="24" customHeight="1" thickBot="1" x14ac:dyDescent="0.25">
      <c r="B19" s="486" t="s">
        <v>221</v>
      </c>
      <c r="C19" s="487">
        <v>0</v>
      </c>
    </row>
    <row r="20" spans="2:3" ht="24" customHeight="1" thickBot="1" x14ac:dyDescent="0.25">
      <c r="B20" s="488" t="s">
        <v>222</v>
      </c>
      <c r="C20" s="489">
        <f>C18-C19</f>
        <v>0</v>
      </c>
    </row>
    <row r="21" spans="2:3" ht="24" customHeight="1" thickBot="1" x14ac:dyDescent="0.25">
      <c r="B21" s="488" t="s">
        <v>223</v>
      </c>
      <c r="C21" s="489">
        <f>C17+C20</f>
        <v>0</v>
      </c>
    </row>
    <row r="22" spans="2:3" ht="22.5" customHeight="1" thickBot="1" x14ac:dyDescent="0.25">
      <c r="B22" s="488" t="s">
        <v>224</v>
      </c>
      <c r="C22" s="489">
        <f>C14+C21</f>
        <v>23702397</v>
      </c>
    </row>
    <row r="23" spans="2:3" ht="24" customHeight="1" thickBot="1" x14ac:dyDescent="0.25">
      <c r="B23" s="488" t="s">
        <v>225</v>
      </c>
      <c r="C23" s="489">
        <v>0</v>
      </c>
    </row>
    <row r="24" spans="2:3" ht="24" customHeight="1" thickBot="1" x14ac:dyDescent="0.25">
      <c r="B24" s="488" t="s">
        <v>226</v>
      </c>
      <c r="C24" s="489">
        <f>C14-C23</f>
        <v>23702397</v>
      </c>
    </row>
    <row r="25" spans="2:3" x14ac:dyDescent="0.2">
      <c r="B25" s="490"/>
      <c r="C25" s="491"/>
    </row>
  </sheetData>
  <mergeCells count="4">
    <mergeCell ref="A1:C1"/>
    <mergeCell ref="B3:C3"/>
    <mergeCell ref="B4:C4"/>
    <mergeCell ref="B5:C5"/>
  </mergeCells>
  <pageMargins left="0.75" right="0.75" top="1" bottom="1" header="0.5" footer="0.5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35E5-34E1-4DC9-94C8-C3196D986F80}">
  <sheetPr>
    <pageSetUpPr fitToPage="1"/>
  </sheetPr>
  <dimension ref="A1:J43"/>
  <sheetViews>
    <sheetView workbookViewId="0">
      <selection sqref="A1:D1"/>
    </sheetView>
  </sheetViews>
  <sheetFormatPr defaultRowHeight="12.75" x14ac:dyDescent="0.2"/>
  <cols>
    <col min="1" max="1" width="4.5703125" customWidth="1"/>
    <col min="2" max="2" width="51.85546875" customWidth="1"/>
    <col min="3" max="3" width="18.85546875" customWidth="1"/>
    <col min="257" max="257" width="4.5703125" customWidth="1"/>
    <col min="258" max="258" width="51.85546875" customWidth="1"/>
    <col min="259" max="259" width="18.85546875" customWidth="1"/>
    <col min="513" max="513" width="4.5703125" customWidth="1"/>
    <col min="514" max="514" width="51.85546875" customWidth="1"/>
    <col min="515" max="515" width="18.85546875" customWidth="1"/>
    <col min="769" max="769" width="4.5703125" customWidth="1"/>
    <col min="770" max="770" width="51.85546875" customWidth="1"/>
    <col min="771" max="771" width="18.85546875" customWidth="1"/>
    <col min="1025" max="1025" width="4.5703125" customWidth="1"/>
    <col min="1026" max="1026" width="51.85546875" customWidth="1"/>
    <col min="1027" max="1027" width="18.85546875" customWidth="1"/>
    <col min="1281" max="1281" width="4.5703125" customWidth="1"/>
    <col min="1282" max="1282" width="51.85546875" customWidth="1"/>
    <col min="1283" max="1283" width="18.85546875" customWidth="1"/>
    <col min="1537" max="1537" width="4.5703125" customWidth="1"/>
    <col min="1538" max="1538" width="51.85546875" customWidth="1"/>
    <col min="1539" max="1539" width="18.85546875" customWidth="1"/>
    <col min="1793" max="1793" width="4.5703125" customWidth="1"/>
    <col min="1794" max="1794" width="51.85546875" customWidth="1"/>
    <col min="1795" max="1795" width="18.85546875" customWidth="1"/>
    <col min="2049" max="2049" width="4.5703125" customWidth="1"/>
    <col min="2050" max="2050" width="51.85546875" customWidth="1"/>
    <col min="2051" max="2051" width="18.85546875" customWidth="1"/>
    <col min="2305" max="2305" width="4.5703125" customWidth="1"/>
    <col min="2306" max="2306" width="51.85546875" customWidth="1"/>
    <col min="2307" max="2307" width="18.85546875" customWidth="1"/>
    <col min="2561" max="2561" width="4.5703125" customWidth="1"/>
    <col min="2562" max="2562" width="51.85546875" customWidth="1"/>
    <col min="2563" max="2563" width="18.85546875" customWidth="1"/>
    <col min="2817" max="2817" width="4.5703125" customWidth="1"/>
    <col min="2818" max="2818" width="51.85546875" customWidth="1"/>
    <col min="2819" max="2819" width="18.85546875" customWidth="1"/>
    <col min="3073" max="3073" width="4.5703125" customWidth="1"/>
    <col min="3074" max="3074" width="51.85546875" customWidth="1"/>
    <col min="3075" max="3075" width="18.85546875" customWidth="1"/>
    <col min="3329" max="3329" width="4.5703125" customWidth="1"/>
    <col min="3330" max="3330" width="51.85546875" customWidth="1"/>
    <col min="3331" max="3331" width="18.85546875" customWidth="1"/>
    <col min="3585" max="3585" width="4.5703125" customWidth="1"/>
    <col min="3586" max="3586" width="51.85546875" customWidth="1"/>
    <col min="3587" max="3587" width="18.85546875" customWidth="1"/>
    <col min="3841" max="3841" width="4.5703125" customWidth="1"/>
    <col min="3842" max="3842" width="51.85546875" customWidth="1"/>
    <col min="3843" max="3843" width="18.85546875" customWidth="1"/>
    <col min="4097" max="4097" width="4.5703125" customWidth="1"/>
    <col min="4098" max="4098" width="51.85546875" customWidth="1"/>
    <col min="4099" max="4099" width="18.85546875" customWidth="1"/>
    <col min="4353" max="4353" width="4.5703125" customWidth="1"/>
    <col min="4354" max="4354" width="51.85546875" customWidth="1"/>
    <col min="4355" max="4355" width="18.85546875" customWidth="1"/>
    <col min="4609" max="4609" width="4.5703125" customWidth="1"/>
    <col min="4610" max="4610" width="51.85546875" customWidth="1"/>
    <col min="4611" max="4611" width="18.85546875" customWidth="1"/>
    <col min="4865" max="4865" width="4.5703125" customWidth="1"/>
    <col min="4866" max="4866" width="51.85546875" customWidth="1"/>
    <col min="4867" max="4867" width="18.85546875" customWidth="1"/>
    <col min="5121" max="5121" width="4.5703125" customWidth="1"/>
    <col min="5122" max="5122" width="51.85546875" customWidth="1"/>
    <col min="5123" max="5123" width="18.85546875" customWidth="1"/>
    <col min="5377" max="5377" width="4.5703125" customWidth="1"/>
    <col min="5378" max="5378" width="51.85546875" customWidth="1"/>
    <col min="5379" max="5379" width="18.85546875" customWidth="1"/>
    <col min="5633" max="5633" width="4.5703125" customWidth="1"/>
    <col min="5634" max="5634" width="51.85546875" customWidth="1"/>
    <col min="5635" max="5635" width="18.85546875" customWidth="1"/>
    <col min="5889" max="5889" width="4.5703125" customWidth="1"/>
    <col min="5890" max="5890" width="51.85546875" customWidth="1"/>
    <col min="5891" max="5891" width="18.85546875" customWidth="1"/>
    <col min="6145" max="6145" width="4.5703125" customWidth="1"/>
    <col min="6146" max="6146" width="51.85546875" customWidth="1"/>
    <col min="6147" max="6147" width="18.85546875" customWidth="1"/>
    <col min="6401" max="6401" width="4.5703125" customWidth="1"/>
    <col min="6402" max="6402" width="51.85546875" customWidth="1"/>
    <col min="6403" max="6403" width="18.85546875" customWidth="1"/>
    <col min="6657" max="6657" width="4.5703125" customWidth="1"/>
    <col min="6658" max="6658" width="51.85546875" customWidth="1"/>
    <col min="6659" max="6659" width="18.85546875" customWidth="1"/>
    <col min="6913" max="6913" width="4.5703125" customWidth="1"/>
    <col min="6914" max="6914" width="51.85546875" customWidth="1"/>
    <col min="6915" max="6915" width="18.85546875" customWidth="1"/>
    <col min="7169" max="7169" width="4.5703125" customWidth="1"/>
    <col min="7170" max="7170" width="51.85546875" customWidth="1"/>
    <col min="7171" max="7171" width="18.85546875" customWidth="1"/>
    <col min="7425" max="7425" width="4.5703125" customWidth="1"/>
    <col min="7426" max="7426" width="51.85546875" customWidth="1"/>
    <col min="7427" max="7427" width="18.85546875" customWidth="1"/>
    <col min="7681" max="7681" width="4.5703125" customWidth="1"/>
    <col min="7682" max="7682" width="51.85546875" customWidth="1"/>
    <col min="7683" max="7683" width="18.85546875" customWidth="1"/>
    <col min="7937" max="7937" width="4.5703125" customWidth="1"/>
    <col min="7938" max="7938" width="51.85546875" customWidth="1"/>
    <col min="7939" max="7939" width="18.85546875" customWidth="1"/>
    <col min="8193" max="8193" width="4.5703125" customWidth="1"/>
    <col min="8194" max="8194" width="51.85546875" customWidth="1"/>
    <col min="8195" max="8195" width="18.85546875" customWidth="1"/>
    <col min="8449" max="8449" width="4.5703125" customWidth="1"/>
    <col min="8450" max="8450" width="51.85546875" customWidth="1"/>
    <col min="8451" max="8451" width="18.85546875" customWidth="1"/>
    <col min="8705" max="8705" width="4.5703125" customWidth="1"/>
    <col min="8706" max="8706" width="51.85546875" customWidth="1"/>
    <col min="8707" max="8707" width="18.85546875" customWidth="1"/>
    <col min="8961" max="8961" width="4.5703125" customWidth="1"/>
    <col min="8962" max="8962" width="51.85546875" customWidth="1"/>
    <col min="8963" max="8963" width="18.85546875" customWidth="1"/>
    <col min="9217" max="9217" width="4.5703125" customWidth="1"/>
    <col min="9218" max="9218" width="51.85546875" customWidth="1"/>
    <col min="9219" max="9219" width="18.85546875" customWidth="1"/>
    <col min="9473" max="9473" width="4.5703125" customWidth="1"/>
    <col min="9474" max="9474" width="51.85546875" customWidth="1"/>
    <col min="9475" max="9475" width="18.85546875" customWidth="1"/>
    <col min="9729" max="9729" width="4.5703125" customWidth="1"/>
    <col min="9730" max="9730" width="51.85546875" customWidth="1"/>
    <col min="9731" max="9731" width="18.85546875" customWidth="1"/>
    <col min="9985" max="9985" width="4.5703125" customWidth="1"/>
    <col min="9986" max="9986" width="51.85546875" customWidth="1"/>
    <col min="9987" max="9987" width="18.85546875" customWidth="1"/>
    <col min="10241" max="10241" width="4.5703125" customWidth="1"/>
    <col min="10242" max="10242" width="51.85546875" customWidth="1"/>
    <col min="10243" max="10243" width="18.85546875" customWidth="1"/>
    <col min="10497" max="10497" width="4.5703125" customWidth="1"/>
    <col min="10498" max="10498" width="51.85546875" customWidth="1"/>
    <col min="10499" max="10499" width="18.85546875" customWidth="1"/>
    <col min="10753" max="10753" width="4.5703125" customWidth="1"/>
    <col min="10754" max="10754" width="51.85546875" customWidth="1"/>
    <col min="10755" max="10755" width="18.85546875" customWidth="1"/>
    <col min="11009" max="11009" width="4.5703125" customWidth="1"/>
    <col min="11010" max="11010" width="51.85546875" customWidth="1"/>
    <col min="11011" max="11011" width="18.85546875" customWidth="1"/>
    <col min="11265" max="11265" width="4.5703125" customWidth="1"/>
    <col min="11266" max="11266" width="51.85546875" customWidth="1"/>
    <col min="11267" max="11267" width="18.85546875" customWidth="1"/>
    <col min="11521" max="11521" width="4.5703125" customWidth="1"/>
    <col min="11522" max="11522" width="51.85546875" customWidth="1"/>
    <col min="11523" max="11523" width="18.85546875" customWidth="1"/>
    <col min="11777" max="11777" width="4.5703125" customWidth="1"/>
    <col min="11778" max="11778" width="51.85546875" customWidth="1"/>
    <col min="11779" max="11779" width="18.85546875" customWidth="1"/>
    <col min="12033" max="12033" width="4.5703125" customWidth="1"/>
    <col min="12034" max="12034" width="51.85546875" customWidth="1"/>
    <col min="12035" max="12035" width="18.85546875" customWidth="1"/>
    <col min="12289" max="12289" width="4.5703125" customWidth="1"/>
    <col min="12290" max="12290" width="51.85546875" customWidth="1"/>
    <col min="12291" max="12291" width="18.85546875" customWidth="1"/>
    <col min="12545" max="12545" width="4.5703125" customWidth="1"/>
    <col min="12546" max="12546" width="51.85546875" customWidth="1"/>
    <col min="12547" max="12547" width="18.85546875" customWidth="1"/>
    <col min="12801" max="12801" width="4.5703125" customWidth="1"/>
    <col min="12802" max="12802" width="51.85546875" customWidth="1"/>
    <col min="12803" max="12803" width="18.85546875" customWidth="1"/>
    <col min="13057" max="13057" width="4.5703125" customWidth="1"/>
    <col min="13058" max="13058" width="51.85546875" customWidth="1"/>
    <col min="13059" max="13059" width="18.85546875" customWidth="1"/>
    <col min="13313" max="13313" width="4.5703125" customWidth="1"/>
    <col min="13314" max="13314" width="51.85546875" customWidth="1"/>
    <col min="13315" max="13315" width="18.85546875" customWidth="1"/>
    <col min="13569" max="13569" width="4.5703125" customWidth="1"/>
    <col min="13570" max="13570" width="51.85546875" customWidth="1"/>
    <col min="13571" max="13571" width="18.85546875" customWidth="1"/>
    <col min="13825" max="13825" width="4.5703125" customWidth="1"/>
    <col min="13826" max="13826" width="51.85546875" customWidth="1"/>
    <col min="13827" max="13827" width="18.85546875" customWidth="1"/>
    <col min="14081" max="14081" width="4.5703125" customWidth="1"/>
    <col min="14082" max="14082" width="51.85546875" customWidth="1"/>
    <col min="14083" max="14083" width="18.85546875" customWidth="1"/>
    <col min="14337" max="14337" width="4.5703125" customWidth="1"/>
    <col min="14338" max="14338" width="51.85546875" customWidth="1"/>
    <col min="14339" max="14339" width="18.85546875" customWidth="1"/>
    <col min="14593" max="14593" width="4.5703125" customWidth="1"/>
    <col min="14594" max="14594" width="51.85546875" customWidth="1"/>
    <col min="14595" max="14595" width="18.85546875" customWidth="1"/>
    <col min="14849" max="14849" width="4.5703125" customWidth="1"/>
    <col min="14850" max="14850" width="51.85546875" customWidth="1"/>
    <col min="14851" max="14851" width="18.85546875" customWidth="1"/>
    <col min="15105" max="15105" width="4.5703125" customWidth="1"/>
    <col min="15106" max="15106" width="51.85546875" customWidth="1"/>
    <col min="15107" max="15107" width="18.85546875" customWidth="1"/>
    <col min="15361" max="15361" width="4.5703125" customWidth="1"/>
    <col min="15362" max="15362" width="51.85546875" customWidth="1"/>
    <col min="15363" max="15363" width="18.85546875" customWidth="1"/>
    <col min="15617" max="15617" width="4.5703125" customWidth="1"/>
    <col min="15618" max="15618" width="51.85546875" customWidth="1"/>
    <col min="15619" max="15619" width="18.85546875" customWidth="1"/>
    <col min="15873" max="15873" width="4.5703125" customWidth="1"/>
    <col min="15874" max="15874" width="51.85546875" customWidth="1"/>
    <col min="15875" max="15875" width="18.85546875" customWidth="1"/>
    <col min="16129" max="16129" width="4.5703125" customWidth="1"/>
    <col min="16130" max="16130" width="51.85546875" customWidth="1"/>
    <col min="16131" max="16131" width="18.85546875" customWidth="1"/>
  </cols>
  <sheetData>
    <row r="1" spans="1:10" x14ac:dyDescent="0.2">
      <c r="A1" s="692" t="s">
        <v>463</v>
      </c>
      <c r="B1" s="692"/>
      <c r="C1" s="692"/>
      <c r="D1" s="692"/>
      <c r="E1" s="481"/>
      <c r="F1" s="481"/>
      <c r="G1" s="481"/>
      <c r="H1" s="481"/>
      <c r="I1" s="481"/>
      <c r="J1" s="481"/>
    </row>
    <row r="3" spans="1:10" ht="15" x14ac:dyDescent="0.25">
      <c r="B3" s="693" t="s">
        <v>17</v>
      </c>
      <c r="C3" s="693"/>
    </row>
    <row r="4" spans="1:10" ht="15" x14ac:dyDescent="0.25">
      <c r="B4" s="693" t="s">
        <v>227</v>
      </c>
      <c r="C4" s="693"/>
    </row>
    <row r="5" spans="1:10" ht="15" x14ac:dyDescent="0.25">
      <c r="B5" s="693" t="s">
        <v>447</v>
      </c>
      <c r="C5" s="693"/>
    </row>
    <row r="6" spans="1:10" ht="13.5" thickBot="1" x14ac:dyDescent="0.25">
      <c r="C6" s="483" t="s">
        <v>208</v>
      </c>
    </row>
    <row r="7" spans="1:10" ht="14.25" thickBot="1" x14ac:dyDescent="0.25">
      <c r="B7" s="493" t="s">
        <v>60</v>
      </c>
      <c r="C7" s="494" t="s">
        <v>209</v>
      </c>
    </row>
    <row r="8" spans="1:10" ht="13.5" thickBot="1" x14ac:dyDescent="0.25">
      <c r="B8" s="495" t="s">
        <v>228</v>
      </c>
      <c r="C8" s="496">
        <v>7768361</v>
      </c>
    </row>
    <row r="9" spans="1:10" ht="23.25" thickBot="1" x14ac:dyDescent="0.25">
      <c r="B9" s="495" t="s">
        <v>229</v>
      </c>
      <c r="C9" s="496">
        <v>8840322</v>
      </c>
    </row>
    <row r="10" spans="1:10" ht="13.5" thickBot="1" x14ac:dyDescent="0.25">
      <c r="B10" s="495" t="s">
        <v>230</v>
      </c>
      <c r="C10" s="496">
        <v>2043205</v>
      </c>
    </row>
    <row r="11" spans="1:10" ht="23.25" thickBot="1" x14ac:dyDescent="0.25">
      <c r="B11" s="497" t="s">
        <v>231</v>
      </c>
      <c r="C11" s="498">
        <f>C8+C9+C10</f>
        <v>18651888</v>
      </c>
    </row>
    <row r="12" spans="1:10" ht="13.5" thickBot="1" x14ac:dyDescent="0.25">
      <c r="B12" s="495" t="s">
        <v>232</v>
      </c>
      <c r="C12" s="496">
        <v>0</v>
      </c>
    </row>
    <row r="13" spans="1:10" ht="13.5" thickBot="1" x14ac:dyDescent="0.25">
      <c r="B13" s="495" t="s">
        <v>233</v>
      </c>
      <c r="C13" s="496">
        <v>0</v>
      </c>
    </row>
    <row r="14" spans="1:10" ht="13.5" thickBot="1" x14ac:dyDescent="0.25">
      <c r="B14" s="497" t="s">
        <v>234</v>
      </c>
      <c r="C14" s="498">
        <f>SUM(C12:C13)</f>
        <v>0</v>
      </c>
    </row>
    <row r="15" spans="1:10" ht="23.25" thickBot="1" x14ac:dyDescent="0.25">
      <c r="B15" s="495" t="s">
        <v>235</v>
      </c>
      <c r="C15" s="496">
        <v>27195233</v>
      </c>
    </row>
    <row r="16" spans="1:10" ht="23.25" thickBot="1" x14ac:dyDescent="0.25">
      <c r="B16" s="495" t="s">
        <v>236</v>
      </c>
      <c r="C16" s="496">
        <v>21215490</v>
      </c>
    </row>
    <row r="17" spans="2:3" ht="12.75" customHeight="1" thickBot="1" x14ac:dyDescent="0.25">
      <c r="B17" s="495" t="s">
        <v>237</v>
      </c>
      <c r="C17" s="496">
        <v>7500000</v>
      </c>
    </row>
    <row r="18" spans="2:3" ht="13.5" thickBot="1" x14ac:dyDescent="0.25">
      <c r="B18" s="495" t="s">
        <v>238</v>
      </c>
      <c r="C18" s="496">
        <v>2030109</v>
      </c>
    </row>
    <row r="19" spans="2:3" ht="13.5" thickBot="1" x14ac:dyDescent="0.25">
      <c r="B19" s="497" t="s">
        <v>239</v>
      </c>
      <c r="C19" s="498">
        <v>57940832</v>
      </c>
    </row>
    <row r="20" spans="2:3" ht="13.5" thickBot="1" x14ac:dyDescent="0.25">
      <c r="B20" s="495" t="s">
        <v>240</v>
      </c>
      <c r="C20" s="496">
        <v>9061038</v>
      </c>
    </row>
    <row r="21" spans="2:3" ht="13.5" thickBot="1" x14ac:dyDescent="0.25">
      <c r="B21" s="495" t="s">
        <v>241</v>
      </c>
      <c r="C21" s="496">
        <v>9767296</v>
      </c>
    </row>
    <row r="22" spans="2:3" ht="13.5" thickBot="1" x14ac:dyDescent="0.25">
      <c r="B22" s="495" t="s">
        <v>242</v>
      </c>
      <c r="C22" s="496">
        <v>0</v>
      </c>
    </row>
    <row r="23" spans="2:3" ht="13.5" thickBot="1" x14ac:dyDescent="0.25">
      <c r="B23" s="495" t="s">
        <v>243</v>
      </c>
      <c r="C23" s="496">
        <v>1137236</v>
      </c>
    </row>
    <row r="24" spans="2:3" ht="23.25" thickBot="1" x14ac:dyDescent="0.25">
      <c r="B24" s="497" t="s">
        <v>244</v>
      </c>
      <c r="C24" s="498">
        <f>SUM(C20:C23)</f>
        <v>19965570</v>
      </c>
    </row>
    <row r="25" spans="2:3" ht="13.5" thickBot="1" x14ac:dyDescent="0.25">
      <c r="B25" s="495" t="s">
        <v>245</v>
      </c>
      <c r="C25" s="496">
        <v>19192920</v>
      </c>
    </row>
    <row r="26" spans="2:3" ht="13.5" thickBot="1" x14ac:dyDescent="0.25">
      <c r="B26" s="495" t="s">
        <v>246</v>
      </c>
      <c r="C26" s="496">
        <v>8400943</v>
      </c>
    </row>
    <row r="27" spans="2:3" ht="13.5" thickBot="1" x14ac:dyDescent="0.25">
      <c r="B27" s="495" t="s">
        <v>247</v>
      </c>
      <c r="C27" s="496">
        <v>4283338</v>
      </c>
    </row>
    <row r="28" spans="2:3" ht="13.5" thickBot="1" x14ac:dyDescent="0.25">
      <c r="B28" s="497" t="s">
        <v>248</v>
      </c>
      <c r="C28" s="498">
        <f>SUM(C25:C27)</f>
        <v>31877201</v>
      </c>
    </row>
    <row r="29" spans="2:3" ht="13.5" thickBot="1" x14ac:dyDescent="0.25">
      <c r="B29" s="497" t="s">
        <v>249</v>
      </c>
      <c r="C29" s="498">
        <v>20040598</v>
      </c>
    </row>
    <row r="30" spans="2:3" ht="13.5" thickBot="1" x14ac:dyDescent="0.25">
      <c r="B30" s="497" t="s">
        <v>250</v>
      </c>
      <c r="C30" s="498">
        <v>15635315</v>
      </c>
    </row>
    <row r="31" spans="2:3" ht="13.5" thickBot="1" x14ac:dyDescent="0.25">
      <c r="B31" s="497" t="s">
        <v>251</v>
      </c>
      <c r="C31" s="498">
        <f>C11+C14+C19-C24-C28-C29-C30</f>
        <v>-10925964</v>
      </c>
    </row>
    <row r="32" spans="2:3" ht="13.5" thickBot="1" x14ac:dyDescent="0.25">
      <c r="B32" s="495" t="s">
        <v>252</v>
      </c>
      <c r="C32" s="496">
        <v>0</v>
      </c>
    </row>
    <row r="33" spans="2:3" ht="23.25" thickBot="1" x14ac:dyDescent="0.25">
      <c r="B33" s="495" t="s">
        <v>253</v>
      </c>
      <c r="C33" s="496">
        <v>14</v>
      </c>
    </row>
    <row r="34" spans="2:3" ht="23.25" thickBot="1" x14ac:dyDescent="0.25">
      <c r="B34" s="495" t="s">
        <v>254</v>
      </c>
      <c r="C34" s="496">
        <v>0</v>
      </c>
    </row>
    <row r="35" spans="2:3" ht="13.5" thickBot="1" x14ac:dyDescent="0.25">
      <c r="B35" s="495" t="s">
        <v>255</v>
      </c>
      <c r="C35" s="496">
        <v>0</v>
      </c>
    </row>
    <row r="36" spans="2:3" ht="23.25" thickBot="1" x14ac:dyDescent="0.25">
      <c r="B36" s="497" t="s">
        <v>256</v>
      </c>
      <c r="C36" s="498">
        <f>SUM(C32:C35)</f>
        <v>14</v>
      </c>
    </row>
    <row r="37" spans="2:3" ht="13.5" thickBot="1" x14ac:dyDescent="0.25">
      <c r="B37" s="495" t="s">
        <v>257</v>
      </c>
      <c r="C37" s="496">
        <v>2900</v>
      </c>
    </row>
    <row r="38" spans="2:3" ht="13.5" thickBot="1" x14ac:dyDescent="0.25">
      <c r="B38" s="495" t="s">
        <v>258</v>
      </c>
      <c r="C38" s="496">
        <v>0</v>
      </c>
    </row>
    <row r="39" spans="2:3" ht="13.5" thickBot="1" x14ac:dyDescent="0.25">
      <c r="B39" s="495" t="s">
        <v>259</v>
      </c>
      <c r="C39" s="496">
        <v>0</v>
      </c>
    </row>
    <row r="40" spans="2:3" ht="13.5" thickBot="1" x14ac:dyDescent="0.25">
      <c r="B40" s="495" t="s">
        <v>260</v>
      </c>
      <c r="C40" s="496">
        <v>0</v>
      </c>
    </row>
    <row r="41" spans="2:3" ht="13.5" thickBot="1" x14ac:dyDescent="0.25">
      <c r="B41" s="497" t="s">
        <v>261</v>
      </c>
      <c r="C41" s="498">
        <f>SUM(C37:C39)</f>
        <v>2900</v>
      </c>
    </row>
    <row r="42" spans="2:3" ht="13.5" thickBot="1" x14ac:dyDescent="0.25">
      <c r="B42" s="497" t="s">
        <v>262</v>
      </c>
      <c r="C42" s="498">
        <f>C36-C41</f>
        <v>-2886</v>
      </c>
    </row>
    <row r="43" spans="2:3" ht="13.5" thickBot="1" x14ac:dyDescent="0.25">
      <c r="B43" s="497" t="s">
        <v>263</v>
      </c>
      <c r="C43" s="498">
        <f>C31+C42</f>
        <v>-10928850</v>
      </c>
    </row>
  </sheetData>
  <mergeCells count="4">
    <mergeCell ref="A1:D1"/>
    <mergeCell ref="B3:C3"/>
    <mergeCell ref="B4:C4"/>
    <mergeCell ref="B5:C5"/>
  </mergeCells>
  <pageMargins left="0.55118110236220474" right="0.74803149606299213" top="0.70866141732283472" bottom="0.6692913385826772" header="0.51181102362204722" footer="0.51181102362204722"/>
  <pageSetup paperSize="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504E-A4DD-46E4-890C-6A6E132B4649}">
  <sheetPr>
    <pageSetUpPr fitToPage="1"/>
  </sheetPr>
  <dimension ref="A1:D95"/>
  <sheetViews>
    <sheetView workbookViewId="0">
      <selection sqref="A1:C1"/>
    </sheetView>
  </sheetViews>
  <sheetFormatPr defaultRowHeight="12.75" x14ac:dyDescent="0.2"/>
  <cols>
    <col min="1" max="1" width="64.5703125" customWidth="1"/>
    <col min="2" max="2" width="13.5703125" customWidth="1"/>
    <col min="3" max="3" width="14.28515625" customWidth="1"/>
    <col min="257" max="257" width="64.5703125" customWidth="1"/>
    <col min="258" max="258" width="13.5703125" customWidth="1"/>
    <col min="259" max="259" width="14.28515625" customWidth="1"/>
    <col min="513" max="513" width="64.5703125" customWidth="1"/>
    <col min="514" max="514" width="13.5703125" customWidth="1"/>
    <col min="515" max="515" width="14.28515625" customWidth="1"/>
    <col min="769" max="769" width="64.5703125" customWidth="1"/>
    <col min="770" max="770" width="13.5703125" customWidth="1"/>
    <col min="771" max="771" width="14.28515625" customWidth="1"/>
    <col min="1025" max="1025" width="64.5703125" customWidth="1"/>
    <col min="1026" max="1026" width="13.5703125" customWidth="1"/>
    <col min="1027" max="1027" width="14.28515625" customWidth="1"/>
    <col min="1281" max="1281" width="64.5703125" customWidth="1"/>
    <col min="1282" max="1282" width="13.5703125" customWidth="1"/>
    <col min="1283" max="1283" width="14.28515625" customWidth="1"/>
    <col min="1537" max="1537" width="64.5703125" customWidth="1"/>
    <col min="1538" max="1538" width="13.5703125" customWidth="1"/>
    <col min="1539" max="1539" width="14.28515625" customWidth="1"/>
    <col min="1793" max="1793" width="64.5703125" customWidth="1"/>
    <col min="1794" max="1794" width="13.5703125" customWidth="1"/>
    <col min="1795" max="1795" width="14.28515625" customWidth="1"/>
    <col min="2049" max="2049" width="64.5703125" customWidth="1"/>
    <col min="2050" max="2050" width="13.5703125" customWidth="1"/>
    <col min="2051" max="2051" width="14.28515625" customWidth="1"/>
    <col min="2305" max="2305" width="64.5703125" customWidth="1"/>
    <col min="2306" max="2306" width="13.5703125" customWidth="1"/>
    <col min="2307" max="2307" width="14.28515625" customWidth="1"/>
    <col min="2561" max="2561" width="64.5703125" customWidth="1"/>
    <col min="2562" max="2562" width="13.5703125" customWidth="1"/>
    <col min="2563" max="2563" width="14.28515625" customWidth="1"/>
    <col min="2817" max="2817" width="64.5703125" customWidth="1"/>
    <col min="2818" max="2818" width="13.5703125" customWidth="1"/>
    <col min="2819" max="2819" width="14.28515625" customWidth="1"/>
    <col min="3073" max="3073" width="64.5703125" customWidth="1"/>
    <col min="3074" max="3074" width="13.5703125" customWidth="1"/>
    <col min="3075" max="3075" width="14.28515625" customWidth="1"/>
    <col min="3329" max="3329" width="64.5703125" customWidth="1"/>
    <col min="3330" max="3330" width="13.5703125" customWidth="1"/>
    <col min="3331" max="3331" width="14.28515625" customWidth="1"/>
    <col min="3585" max="3585" width="64.5703125" customWidth="1"/>
    <col min="3586" max="3586" width="13.5703125" customWidth="1"/>
    <col min="3587" max="3587" width="14.28515625" customWidth="1"/>
    <col min="3841" max="3841" width="64.5703125" customWidth="1"/>
    <col min="3842" max="3842" width="13.5703125" customWidth="1"/>
    <col min="3843" max="3843" width="14.28515625" customWidth="1"/>
    <col min="4097" max="4097" width="64.5703125" customWidth="1"/>
    <col min="4098" max="4098" width="13.5703125" customWidth="1"/>
    <col min="4099" max="4099" width="14.28515625" customWidth="1"/>
    <col min="4353" max="4353" width="64.5703125" customWidth="1"/>
    <col min="4354" max="4354" width="13.5703125" customWidth="1"/>
    <col min="4355" max="4355" width="14.28515625" customWidth="1"/>
    <col min="4609" max="4609" width="64.5703125" customWidth="1"/>
    <col min="4610" max="4610" width="13.5703125" customWidth="1"/>
    <col min="4611" max="4611" width="14.28515625" customWidth="1"/>
    <col min="4865" max="4865" width="64.5703125" customWidth="1"/>
    <col min="4866" max="4866" width="13.5703125" customWidth="1"/>
    <col min="4867" max="4867" width="14.28515625" customWidth="1"/>
    <col min="5121" max="5121" width="64.5703125" customWidth="1"/>
    <col min="5122" max="5122" width="13.5703125" customWidth="1"/>
    <col min="5123" max="5123" width="14.28515625" customWidth="1"/>
    <col min="5377" max="5377" width="64.5703125" customWidth="1"/>
    <col min="5378" max="5378" width="13.5703125" customWidth="1"/>
    <col min="5379" max="5379" width="14.28515625" customWidth="1"/>
    <col min="5633" max="5633" width="64.5703125" customWidth="1"/>
    <col min="5634" max="5634" width="13.5703125" customWidth="1"/>
    <col min="5635" max="5635" width="14.28515625" customWidth="1"/>
    <col min="5889" max="5889" width="64.5703125" customWidth="1"/>
    <col min="5890" max="5890" width="13.5703125" customWidth="1"/>
    <col min="5891" max="5891" width="14.28515625" customWidth="1"/>
    <col min="6145" max="6145" width="64.5703125" customWidth="1"/>
    <col min="6146" max="6146" width="13.5703125" customWidth="1"/>
    <col min="6147" max="6147" width="14.28515625" customWidth="1"/>
    <col min="6401" max="6401" width="64.5703125" customWidth="1"/>
    <col min="6402" max="6402" width="13.5703125" customWidth="1"/>
    <col min="6403" max="6403" width="14.28515625" customWidth="1"/>
    <col min="6657" max="6657" width="64.5703125" customWidth="1"/>
    <col min="6658" max="6658" width="13.5703125" customWidth="1"/>
    <col min="6659" max="6659" width="14.28515625" customWidth="1"/>
    <col min="6913" max="6913" width="64.5703125" customWidth="1"/>
    <col min="6914" max="6914" width="13.5703125" customWidth="1"/>
    <col min="6915" max="6915" width="14.28515625" customWidth="1"/>
    <col min="7169" max="7169" width="64.5703125" customWidth="1"/>
    <col min="7170" max="7170" width="13.5703125" customWidth="1"/>
    <col min="7171" max="7171" width="14.28515625" customWidth="1"/>
    <col min="7425" max="7425" width="64.5703125" customWidth="1"/>
    <col min="7426" max="7426" width="13.5703125" customWidth="1"/>
    <col min="7427" max="7427" width="14.28515625" customWidth="1"/>
    <col min="7681" max="7681" width="64.5703125" customWidth="1"/>
    <col min="7682" max="7682" width="13.5703125" customWidth="1"/>
    <col min="7683" max="7683" width="14.28515625" customWidth="1"/>
    <col min="7937" max="7937" width="64.5703125" customWidth="1"/>
    <col min="7938" max="7938" width="13.5703125" customWidth="1"/>
    <col min="7939" max="7939" width="14.28515625" customWidth="1"/>
    <col min="8193" max="8193" width="64.5703125" customWidth="1"/>
    <col min="8194" max="8194" width="13.5703125" customWidth="1"/>
    <col min="8195" max="8195" width="14.28515625" customWidth="1"/>
    <col min="8449" max="8449" width="64.5703125" customWidth="1"/>
    <col min="8450" max="8450" width="13.5703125" customWidth="1"/>
    <col min="8451" max="8451" width="14.28515625" customWidth="1"/>
    <col min="8705" max="8705" width="64.5703125" customWidth="1"/>
    <col min="8706" max="8706" width="13.5703125" customWidth="1"/>
    <col min="8707" max="8707" width="14.28515625" customWidth="1"/>
    <col min="8961" max="8961" width="64.5703125" customWidth="1"/>
    <col min="8962" max="8962" width="13.5703125" customWidth="1"/>
    <col min="8963" max="8963" width="14.28515625" customWidth="1"/>
    <col min="9217" max="9217" width="64.5703125" customWidth="1"/>
    <col min="9218" max="9218" width="13.5703125" customWidth="1"/>
    <col min="9219" max="9219" width="14.28515625" customWidth="1"/>
    <col min="9473" max="9473" width="64.5703125" customWidth="1"/>
    <col min="9474" max="9474" width="13.5703125" customWidth="1"/>
    <col min="9475" max="9475" width="14.28515625" customWidth="1"/>
    <col min="9729" max="9729" width="64.5703125" customWidth="1"/>
    <col min="9730" max="9730" width="13.5703125" customWidth="1"/>
    <col min="9731" max="9731" width="14.28515625" customWidth="1"/>
    <col min="9985" max="9985" width="64.5703125" customWidth="1"/>
    <col min="9986" max="9986" width="13.5703125" customWidth="1"/>
    <col min="9987" max="9987" width="14.28515625" customWidth="1"/>
    <col min="10241" max="10241" width="64.5703125" customWidth="1"/>
    <col min="10242" max="10242" width="13.5703125" customWidth="1"/>
    <col min="10243" max="10243" width="14.28515625" customWidth="1"/>
    <col min="10497" max="10497" width="64.5703125" customWidth="1"/>
    <col min="10498" max="10498" width="13.5703125" customWidth="1"/>
    <col min="10499" max="10499" width="14.28515625" customWidth="1"/>
    <col min="10753" max="10753" width="64.5703125" customWidth="1"/>
    <col min="10754" max="10754" width="13.5703125" customWidth="1"/>
    <col min="10755" max="10755" width="14.28515625" customWidth="1"/>
    <col min="11009" max="11009" width="64.5703125" customWidth="1"/>
    <col min="11010" max="11010" width="13.5703125" customWidth="1"/>
    <col min="11011" max="11011" width="14.28515625" customWidth="1"/>
    <col min="11265" max="11265" width="64.5703125" customWidth="1"/>
    <col min="11266" max="11266" width="13.5703125" customWidth="1"/>
    <col min="11267" max="11267" width="14.28515625" customWidth="1"/>
    <col min="11521" max="11521" width="64.5703125" customWidth="1"/>
    <col min="11522" max="11522" width="13.5703125" customWidth="1"/>
    <col min="11523" max="11523" width="14.28515625" customWidth="1"/>
    <col min="11777" max="11777" width="64.5703125" customWidth="1"/>
    <col min="11778" max="11778" width="13.5703125" customWidth="1"/>
    <col min="11779" max="11779" width="14.28515625" customWidth="1"/>
    <col min="12033" max="12033" width="64.5703125" customWidth="1"/>
    <col min="12034" max="12034" width="13.5703125" customWidth="1"/>
    <col min="12035" max="12035" width="14.28515625" customWidth="1"/>
    <col min="12289" max="12289" width="64.5703125" customWidth="1"/>
    <col min="12290" max="12290" width="13.5703125" customWidth="1"/>
    <col min="12291" max="12291" width="14.28515625" customWidth="1"/>
    <col min="12545" max="12545" width="64.5703125" customWidth="1"/>
    <col min="12546" max="12546" width="13.5703125" customWidth="1"/>
    <col min="12547" max="12547" width="14.28515625" customWidth="1"/>
    <col min="12801" max="12801" width="64.5703125" customWidth="1"/>
    <col min="12802" max="12802" width="13.5703125" customWidth="1"/>
    <col min="12803" max="12803" width="14.28515625" customWidth="1"/>
    <col min="13057" max="13057" width="64.5703125" customWidth="1"/>
    <col min="13058" max="13058" width="13.5703125" customWidth="1"/>
    <col min="13059" max="13059" width="14.28515625" customWidth="1"/>
    <col min="13313" max="13313" width="64.5703125" customWidth="1"/>
    <col min="13314" max="13314" width="13.5703125" customWidth="1"/>
    <col min="13315" max="13315" width="14.28515625" customWidth="1"/>
    <col min="13569" max="13569" width="64.5703125" customWidth="1"/>
    <col min="13570" max="13570" width="13.5703125" customWidth="1"/>
    <col min="13571" max="13571" width="14.28515625" customWidth="1"/>
    <col min="13825" max="13825" width="64.5703125" customWidth="1"/>
    <col min="13826" max="13826" width="13.5703125" customWidth="1"/>
    <col min="13827" max="13827" width="14.28515625" customWidth="1"/>
    <col min="14081" max="14081" width="64.5703125" customWidth="1"/>
    <col min="14082" max="14082" width="13.5703125" customWidth="1"/>
    <col min="14083" max="14083" width="14.28515625" customWidth="1"/>
    <col min="14337" max="14337" width="64.5703125" customWidth="1"/>
    <col min="14338" max="14338" width="13.5703125" customWidth="1"/>
    <col min="14339" max="14339" width="14.28515625" customWidth="1"/>
    <col min="14593" max="14593" width="64.5703125" customWidth="1"/>
    <col min="14594" max="14594" width="13.5703125" customWidth="1"/>
    <col min="14595" max="14595" width="14.28515625" customWidth="1"/>
    <col min="14849" max="14849" width="64.5703125" customWidth="1"/>
    <col min="14850" max="14850" width="13.5703125" customWidth="1"/>
    <col min="14851" max="14851" width="14.28515625" customWidth="1"/>
    <col min="15105" max="15105" width="64.5703125" customWidth="1"/>
    <col min="15106" max="15106" width="13.5703125" customWidth="1"/>
    <col min="15107" max="15107" width="14.28515625" customWidth="1"/>
    <col min="15361" max="15361" width="64.5703125" customWidth="1"/>
    <col min="15362" max="15362" width="13.5703125" customWidth="1"/>
    <col min="15363" max="15363" width="14.28515625" customWidth="1"/>
    <col min="15617" max="15617" width="64.5703125" customWidth="1"/>
    <col min="15618" max="15618" width="13.5703125" customWidth="1"/>
    <col min="15619" max="15619" width="14.28515625" customWidth="1"/>
    <col min="15873" max="15873" width="64.5703125" customWidth="1"/>
    <col min="15874" max="15874" width="13.5703125" customWidth="1"/>
    <col min="15875" max="15875" width="14.28515625" customWidth="1"/>
    <col min="16129" max="16129" width="64.5703125" customWidth="1"/>
    <col min="16130" max="16130" width="13.5703125" customWidth="1"/>
    <col min="16131" max="16131" width="14.28515625" customWidth="1"/>
  </cols>
  <sheetData>
    <row r="1" spans="1:4" x14ac:dyDescent="0.2">
      <c r="A1" s="692" t="s">
        <v>464</v>
      </c>
      <c r="B1" s="692"/>
      <c r="C1" s="692"/>
      <c r="D1" s="481"/>
    </row>
    <row r="3" spans="1:4" x14ac:dyDescent="0.2">
      <c r="A3" s="492" t="s">
        <v>264</v>
      </c>
    </row>
    <row r="5" spans="1:4" x14ac:dyDescent="0.2">
      <c r="A5" s="492" t="s">
        <v>448</v>
      </c>
    </row>
    <row r="6" spans="1:4" x14ac:dyDescent="0.2">
      <c r="A6" s="499" t="s">
        <v>265</v>
      </c>
    </row>
    <row r="7" spans="1:4" x14ac:dyDescent="0.2">
      <c r="B7" s="694" t="s">
        <v>208</v>
      </c>
      <c r="C7" s="694"/>
    </row>
    <row r="8" spans="1:4" x14ac:dyDescent="0.2">
      <c r="B8" s="4" t="s">
        <v>266</v>
      </c>
      <c r="C8" s="4" t="s">
        <v>267</v>
      </c>
    </row>
    <row r="9" spans="1:4" ht="13.5" x14ac:dyDescent="0.2">
      <c r="A9" s="500" t="s">
        <v>268</v>
      </c>
      <c r="B9" s="501">
        <v>0</v>
      </c>
      <c r="C9" s="501">
        <v>0</v>
      </c>
    </row>
    <row r="10" spans="1:4" x14ac:dyDescent="0.2">
      <c r="A10" s="449"/>
      <c r="B10" s="282"/>
      <c r="C10" s="282"/>
    </row>
    <row r="11" spans="1:4" x14ac:dyDescent="0.2">
      <c r="A11" s="449" t="s">
        <v>269</v>
      </c>
      <c r="B11" s="282">
        <v>407089339</v>
      </c>
      <c r="C11" s="282">
        <v>394386360</v>
      </c>
    </row>
    <row r="12" spans="1:4" x14ac:dyDescent="0.2">
      <c r="A12" s="449" t="s">
        <v>270</v>
      </c>
      <c r="B12" s="282">
        <v>18031684</v>
      </c>
      <c r="C12" s="282">
        <v>13000626</v>
      </c>
    </row>
    <row r="13" spans="1:4" x14ac:dyDescent="0.2">
      <c r="A13" s="449" t="s">
        <v>271</v>
      </c>
      <c r="B13" s="282">
        <v>0</v>
      </c>
      <c r="C13" s="282">
        <v>0</v>
      </c>
    </row>
    <row r="14" spans="1:4" ht="13.5" x14ac:dyDescent="0.2">
      <c r="A14" s="500" t="s">
        <v>272</v>
      </c>
      <c r="B14" s="501">
        <f>SUM(B11:B13)</f>
        <v>425121023</v>
      </c>
      <c r="C14" s="501">
        <f>SUM(C11:C13)</f>
        <v>407386986</v>
      </c>
    </row>
    <row r="15" spans="1:4" x14ac:dyDescent="0.2">
      <c r="A15" s="502"/>
      <c r="B15" s="282"/>
      <c r="C15" s="282"/>
    </row>
    <row r="16" spans="1:4" x14ac:dyDescent="0.2">
      <c r="A16" s="449"/>
      <c r="B16" s="282"/>
      <c r="C16" s="282"/>
    </row>
    <row r="17" spans="1:3" x14ac:dyDescent="0.2">
      <c r="A17" s="449" t="s">
        <v>273</v>
      </c>
      <c r="B17" s="282">
        <v>110000</v>
      </c>
      <c r="C17" s="282">
        <v>110000</v>
      </c>
    </row>
    <row r="18" spans="1:3" ht="13.5" x14ac:dyDescent="0.2">
      <c r="A18" s="500" t="s">
        <v>274</v>
      </c>
      <c r="B18" s="501">
        <f>SUM(B17:B17)</f>
        <v>110000</v>
      </c>
      <c r="C18" s="501">
        <f>SUM(C17:C17)</f>
        <v>110000</v>
      </c>
    </row>
    <row r="19" spans="1:3" x14ac:dyDescent="0.2">
      <c r="A19" s="502"/>
      <c r="B19" s="282"/>
      <c r="C19" s="282"/>
    </row>
    <row r="20" spans="1:3" x14ac:dyDescent="0.2">
      <c r="A20" s="449"/>
      <c r="B20" s="282"/>
      <c r="C20" s="282"/>
    </row>
    <row r="21" spans="1:3" x14ac:dyDescent="0.2">
      <c r="A21" s="449" t="s">
        <v>275</v>
      </c>
      <c r="B21" s="282">
        <v>0</v>
      </c>
      <c r="C21" s="282">
        <v>0</v>
      </c>
    </row>
    <row r="22" spans="1:3" ht="14.25" thickBot="1" x14ac:dyDescent="0.25">
      <c r="A22" s="503" t="s">
        <v>276</v>
      </c>
      <c r="B22" s="504">
        <f>SUM(B21:B21)</f>
        <v>0</v>
      </c>
      <c r="C22" s="504">
        <f>SUM(C21:C21)</f>
        <v>0</v>
      </c>
    </row>
    <row r="23" spans="1:3" ht="14.25" thickBot="1" x14ac:dyDescent="0.25">
      <c r="A23" s="505" t="s">
        <v>277</v>
      </c>
      <c r="B23" s="506">
        <f>SUM(B9+B14+B18+B22)</f>
        <v>425231023</v>
      </c>
      <c r="C23" s="506">
        <f>SUM(C9+C14+C18+C22)</f>
        <v>407496986</v>
      </c>
    </row>
    <row r="24" spans="1:3" x14ac:dyDescent="0.2">
      <c r="A24" s="66"/>
      <c r="B24" s="507"/>
      <c r="C24" s="507"/>
    </row>
    <row r="25" spans="1:3" x14ac:dyDescent="0.2">
      <c r="A25" s="449"/>
      <c r="B25" s="282"/>
      <c r="C25" s="282"/>
    </row>
    <row r="26" spans="1:3" ht="13.5" x14ac:dyDescent="0.2">
      <c r="A26" s="500" t="s">
        <v>278</v>
      </c>
      <c r="B26" s="501">
        <v>0</v>
      </c>
      <c r="C26" s="501">
        <v>772500</v>
      </c>
    </row>
    <row r="27" spans="1:3" x14ac:dyDescent="0.2">
      <c r="A27" s="449" t="s">
        <v>279</v>
      </c>
      <c r="B27" s="282">
        <v>0</v>
      </c>
      <c r="C27" s="282">
        <v>772500</v>
      </c>
    </row>
    <row r="28" spans="1:3" x14ac:dyDescent="0.2">
      <c r="A28" s="449"/>
      <c r="B28" s="282"/>
      <c r="C28" s="282"/>
    </row>
    <row r="29" spans="1:3" ht="14.25" thickBot="1" x14ac:dyDescent="0.25">
      <c r="A29" s="503" t="s">
        <v>280</v>
      </c>
      <c r="B29" s="504">
        <v>0</v>
      </c>
      <c r="C29" s="504">
        <v>0</v>
      </c>
    </row>
    <row r="30" spans="1:3" ht="14.25" thickBot="1" x14ac:dyDescent="0.25">
      <c r="A30" s="505" t="s">
        <v>281</v>
      </c>
      <c r="B30" s="506">
        <f>SUM(B26+B29)</f>
        <v>0</v>
      </c>
      <c r="C30" s="506">
        <f>SUM(C26+C29)</f>
        <v>772500</v>
      </c>
    </row>
    <row r="31" spans="1:3" x14ac:dyDescent="0.2">
      <c r="A31" s="66"/>
      <c r="B31" s="507"/>
      <c r="C31" s="507"/>
    </row>
    <row r="32" spans="1:3" x14ac:dyDescent="0.2">
      <c r="A32" s="449"/>
      <c r="B32" s="282"/>
      <c r="C32" s="282"/>
    </row>
    <row r="33" spans="1:3" x14ac:dyDescent="0.2">
      <c r="A33" s="508" t="s">
        <v>282</v>
      </c>
      <c r="B33" s="282">
        <v>14020</v>
      </c>
      <c r="C33" s="282">
        <v>206940</v>
      </c>
    </row>
    <row r="34" spans="1:3" ht="13.5" thickBot="1" x14ac:dyDescent="0.25">
      <c r="A34" s="509" t="s">
        <v>283</v>
      </c>
      <c r="B34" s="305">
        <v>11851580</v>
      </c>
      <c r="C34" s="305">
        <v>22468883</v>
      </c>
    </row>
    <row r="35" spans="1:3" ht="14.25" thickBot="1" x14ac:dyDescent="0.25">
      <c r="A35" s="505" t="s">
        <v>284</v>
      </c>
      <c r="B35" s="506">
        <f>B33+B34</f>
        <v>11865600</v>
      </c>
      <c r="C35" s="506">
        <f>C33+C34</f>
        <v>22675823</v>
      </c>
    </row>
    <row r="36" spans="1:3" x14ac:dyDescent="0.2">
      <c r="A36" s="122"/>
      <c r="B36" s="507"/>
      <c r="C36" s="507"/>
    </row>
    <row r="37" spans="1:3" x14ac:dyDescent="0.2">
      <c r="A37" s="502"/>
      <c r="B37" s="282"/>
      <c r="C37" s="282"/>
    </row>
    <row r="38" spans="1:3" x14ac:dyDescent="0.2">
      <c r="A38" s="449" t="s">
        <v>285</v>
      </c>
      <c r="B38" s="282">
        <v>0</v>
      </c>
      <c r="C38" s="282">
        <v>0</v>
      </c>
    </row>
    <row r="39" spans="1:3" x14ac:dyDescent="0.2">
      <c r="A39" s="449" t="s">
        <v>286</v>
      </c>
      <c r="B39" s="282">
        <v>4153576</v>
      </c>
      <c r="C39" s="282">
        <v>3656648</v>
      </c>
    </row>
    <row r="40" spans="1:3" x14ac:dyDescent="0.2">
      <c r="A40" s="449" t="s">
        <v>287</v>
      </c>
      <c r="B40" s="282">
        <v>761850</v>
      </c>
      <c r="C40" s="282">
        <v>1803461</v>
      </c>
    </row>
    <row r="41" spans="1:3" x14ac:dyDescent="0.2">
      <c r="A41" s="449" t="s">
        <v>288</v>
      </c>
      <c r="B41" s="282">
        <v>625110</v>
      </c>
      <c r="C41" s="282">
        <v>625110</v>
      </c>
    </row>
    <row r="42" spans="1:3" x14ac:dyDescent="0.2">
      <c r="A42" s="449" t="s">
        <v>289</v>
      </c>
      <c r="B42" s="282">
        <v>4742943</v>
      </c>
      <c r="C42" s="282">
        <v>4742943</v>
      </c>
    </row>
    <row r="43" spans="1:3" ht="13.5" x14ac:dyDescent="0.2">
      <c r="A43" s="500" t="s">
        <v>290</v>
      </c>
      <c r="B43" s="501">
        <f>SUM(B38:B42)</f>
        <v>10283479</v>
      </c>
      <c r="C43" s="501">
        <f>SUM(C38:C42)</f>
        <v>10828162</v>
      </c>
    </row>
    <row r="44" spans="1:3" x14ac:dyDescent="0.2">
      <c r="A44" s="502"/>
      <c r="B44" s="282"/>
      <c r="C44" s="282"/>
    </row>
    <row r="45" spans="1:3" x14ac:dyDescent="0.2">
      <c r="A45" s="449"/>
      <c r="B45" s="282"/>
      <c r="C45" s="282"/>
    </row>
    <row r="46" spans="1:3" ht="13.5" x14ac:dyDescent="0.2">
      <c r="A46" s="500" t="s">
        <v>291</v>
      </c>
      <c r="B46" s="501">
        <v>1871499</v>
      </c>
      <c r="C46" s="501">
        <v>2454366</v>
      </c>
    </row>
    <row r="47" spans="1:3" x14ac:dyDescent="0.2">
      <c r="A47" s="502"/>
      <c r="B47" s="282"/>
      <c r="C47" s="282"/>
    </row>
    <row r="48" spans="1:3" x14ac:dyDescent="0.2">
      <c r="A48" s="449" t="s">
        <v>292</v>
      </c>
      <c r="B48" s="510">
        <v>206073</v>
      </c>
      <c r="C48" s="510"/>
    </row>
    <row r="49" spans="1:3" x14ac:dyDescent="0.2">
      <c r="A49" s="511" t="s">
        <v>293</v>
      </c>
      <c r="B49" s="512">
        <v>100000</v>
      </c>
      <c r="C49" s="512">
        <v>50000</v>
      </c>
    </row>
    <row r="50" spans="1:3" ht="14.25" thickBot="1" x14ac:dyDescent="0.25">
      <c r="A50" s="503" t="s">
        <v>294</v>
      </c>
      <c r="B50" s="504">
        <f>B48+B49</f>
        <v>306073</v>
      </c>
      <c r="C50" s="504">
        <f>C48+C49</f>
        <v>50000</v>
      </c>
    </row>
    <row r="51" spans="1:3" ht="14.25" thickBot="1" x14ac:dyDescent="0.25">
      <c r="A51" s="505" t="s">
        <v>295</v>
      </c>
      <c r="B51" s="506">
        <v>12461051</v>
      </c>
      <c r="C51" s="506">
        <f>SUM(C43+C50+C46)</f>
        <v>13332528</v>
      </c>
    </row>
    <row r="52" spans="1:3" x14ac:dyDescent="0.2">
      <c r="A52" s="122"/>
      <c r="B52" s="507"/>
      <c r="C52" s="507"/>
    </row>
    <row r="53" spans="1:3" ht="13.5" thickBot="1" x14ac:dyDescent="0.25">
      <c r="A53" s="511"/>
      <c r="B53" s="305"/>
      <c r="C53" s="305"/>
    </row>
    <row r="54" spans="1:3" ht="14.25" thickBot="1" x14ac:dyDescent="0.25">
      <c r="A54" s="505" t="s">
        <v>296</v>
      </c>
      <c r="B54" s="506">
        <v>0</v>
      </c>
      <c r="C54" s="506">
        <v>0</v>
      </c>
    </row>
    <row r="55" spans="1:3" x14ac:dyDescent="0.2">
      <c r="A55" s="122"/>
      <c r="B55" s="507"/>
      <c r="C55" s="507"/>
    </row>
    <row r="56" spans="1:3" ht="13.5" thickBot="1" x14ac:dyDescent="0.25">
      <c r="A56" s="511" t="s">
        <v>297</v>
      </c>
      <c r="B56" s="305">
        <v>0</v>
      </c>
      <c r="C56" s="305">
        <v>0</v>
      </c>
    </row>
    <row r="57" spans="1:3" ht="14.25" thickBot="1" x14ac:dyDescent="0.25">
      <c r="A57" s="505" t="s">
        <v>298</v>
      </c>
      <c r="B57" s="506">
        <f>SUM(B56)</f>
        <v>0</v>
      </c>
      <c r="C57" s="506">
        <f>SUM(C56)</f>
        <v>0</v>
      </c>
    </row>
    <row r="58" spans="1:3" ht="13.5" thickBot="1" x14ac:dyDescent="0.25">
      <c r="A58" s="455"/>
      <c r="B58" s="287"/>
      <c r="C58" s="287"/>
    </row>
    <row r="59" spans="1:3" ht="15.75" customHeight="1" thickBot="1" x14ac:dyDescent="0.25">
      <c r="A59" s="505" t="s">
        <v>299</v>
      </c>
      <c r="B59" s="506">
        <f>SUM(B23+B30+B35+B51+B54+B57)</f>
        <v>449557674</v>
      </c>
      <c r="C59" s="506">
        <f>SUM(C23+C30+C35+C51+C54+C57)</f>
        <v>444277837</v>
      </c>
    </row>
    <row r="64" spans="1:3" x14ac:dyDescent="0.2">
      <c r="A64" s="499" t="s">
        <v>300</v>
      </c>
      <c r="B64" s="694" t="s">
        <v>301</v>
      </c>
      <c r="C64" s="694"/>
    </row>
    <row r="65" spans="1:3" x14ac:dyDescent="0.2">
      <c r="A65" s="4"/>
      <c r="B65" s="4" t="s">
        <v>266</v>
      </c>
      <c r="C65" s="4" t="s">
        <v>267</v>
      </c>
    </row>
    <row r="66" spans="1:3" x14ac:dyDescent="0.2">
      <c r="A66" s="449" t="s">
        <v>302</v>
      </c>
      <c r="B66" s="282">
        <v>361378000</v>
      </c>
      <c r="C66" s="282">
        <v>361378000</v>
      </c>
    </row>
    <row r="67" spans="1:3" x14ac:dyDescent="0.2">
      <c r="A67" s="449" t="s">
        <v>303</v>
      </c>
      <c r="B67" s="282">
        <v>8855000</v>
      </c>
      <c r="C67" s="282">
        <v>8855000</v>
      </c>
    </row>
    <row r="68" spans="1:3" x14ac:dyDescent="0.2">
      <c r="A68" s="449" t="s">
        <v>304</v>
      </c>
      <c r="B68" s="282">
        <v>75948457</v>
      </c>
      <c r="C68" s="282">
        <v>77915978</v>
      </c>
    </row>
    <row r="69" spans="1:3" ht="13.5" thickBot="1" x14ac:dyDescent="0.25">
      <c r="A69" s="511" t="s">
        <v>305</v>
      </c>
      <c r="B69" s="305">
        <v>1967521</v>
      </c>
      <c r="C69" s="305">
        <v>-10928850</v>
      </c>
    </row>
    <row r="70" spans="1:3" ht="14.25" thickBot="1" x14ac:dyDescent="0.25">
      <c r="A70" s="505" t="s">
        <v>306</v>
      </c>
      <c r="B70" s="506">
        <f>SUM(B66:B69)</f>
        <v>448148978</v>
      </c>
      <c r="C70" s="506">
        <f>SUM(C66:C69)</f>
        <v>437220128</v>
      </c>
    </row>
    <row r="71" spans="1:3" x14ac:dyDescent="0.2">
      <c r="A71" s="122"/>
      <c r="B71" s="507"/>
      <c r="C71" s="507"/>
    </row>
    <row r="72" spans="1:3" x14ac:dyDescent="0.2">
      <c r="A72" s="449" t="s">
        <v>307</v>
      </c>
      <c r="B72" s="282">
        <v>0</v>
      </c>
      <c r="C72" s="282">
        <v>12575</v>
      </c>
    </row>
    <row r="73" spans="1:3" x14ac:dyDescent="0.2">
      <c r="A73" s="449" t="s">
        <v>308</v>
      </c>
      <c r="B73" s="282">
        <v>0</v>
      </c>
      <c r="C73" s="282">
        <v>0</v>
      </c>
    </row>
    <row r="74" spans="1:3" x14ac:dyDescent="0.2">
      <c r="A74" s="449" t="s">
        <v>309</v>
      </c>
      <c r="B74" s="282">
        <v>0</v>
      </c>
      <c r="C74" s="282">
        <v>0</v>
      </c>
    </row>
    <row r="75" spans="1:3" ht="13.5" x14ac:dyDescent="0.2">
      <c r="A75" s="500" t="s">
        <v>310</v>
      </c>
      <c r="B75" s="501">
        <f>SUM(B72:B74)</f>
        <v>0</v>
      </c>
      <c r="C75" s="501">
        <f>SUM(C72:C74)</f>
        <v>12575</v>
      </c>
    </row>
    <row r="76" spans="1:3" x14ac:dyDescent="0.2">
      <c r="A76" s="502"/>
      <c r="B76" s="282"/>
      <c r="C76" s="282"/>
    </row>
    <row r="77" spans="1:3" x14ac:dyDescent="0.2">
      <c r="A77" s="449"/>
      <c r="B77" s="282"/>
      <c r="C77" s="282"/>
    </row>
    <row r="78" spans="1:3" x14ac:dyDescent="0.2">
      <c r="A78" s="508" t="s">
        <v>311</v>
      </c>
      <c r="B78" s="282">
        <v>0</v>
      </c>
      <c r="C78" s="282">
        <v>0</v>
      </c>
    </row>
    <row r="79" spans="1:3" x14ac:dyDescent="0.2">
      <c r="A79" s="508" t="s">
        <v>312</v>
      </c>
      <c r="B79" s="282">
        <v>934170</v>
      </c>
      <c r="C79" s="282">
        <v>1130081</v>
      </c>
    </row>
    <row r="80" spans="1:3" ht="13.5" x14ac:dyDescent="0.2">
      <c r="A80" s="500" t="s">
        <v>313</v>
      </c>
      <c r="B80" s="501">
        <f>SUM(B78:B79)</f>
        <v>934170</v>
      </c>
      <c r="C80" s="501">
        <f>SUM(C78:C79)</f>
        <v>1130081</v>
      </c>
    </row>
    <row r="81" spans="1:3" x14ac:dyDescent="0.2">
      <c r="A81" s="502"/>
      <c r="B81" s="282"/>
      <c r="C81" s="282"/>
    </row>
    <row r="82" spans="1:3" x14ac:dyDescent="0.2">
      <c r="A82" s="449" t="s">
        <v>314</v>
      </c>
      <c r="B82" s="282">
        <v>474526</v>
      </c>
      <c r="C82" s="282">
        <v>1237868</v>
      </c>
    </row>
    <row r="83" spans="1:3" x14ac:dyDescent="0.2">
      <c r="A83" s="449" t="s">
        <v>449</v>
      </c>
      <c r="B83" s="282"/>
      <c r="C83" s="282">
        <v>16574</v>
      </c>
    </row>
    <row r="84" spans="1:3" ht="14.25" thickBot="1" x14ac:dyDescent="0.25">
      <c r="A84" s="503" t="s">
        <v>315</v>
      </c>
      <c r="B84" s="504">
        <f>B82+B83</f>
        <v>474526</v>
      </c>
      <c r="C84" s="504">
        <f>C82+C83</f>
        <v>1254442</v>
      </c>
    </row>
    <row r="85" spans="1:3" ht="14.25" thickBot="1" x14ac:dyDescent="0.25">
      <c r="A85" s="505" t="s">
        <v>316</v>
      </c>
      <c r="B85" s="506">
        <f>SUM(B75+B80+B84)</f>
        <v>1408696</v>
      </c>
      <c r="C85" s="506">
        <f>SUM(C75+C80+C84)</f>
        <v>2397098</v>
      </c>
    </row>
    <row r="86" spans="1:3" x14ac:dyDescent="0.2">
      <c r="A86" s="66"/>
      <c r="B86" s="507"/>
      <c r="C86" s="507"/>
    </row>
    <row r="87" spans="1:3" ht="13.5" thickBot="1" x14ac:dyDescent="0.25">
      <c r="A87" s="511"/>
      <c r="B87" s="305"/>
      <c r="C87" s="305"/>
    </row>
    <row r="88" spans="1:3" ht="14.25" thickBot="1" x14ac:dyDescent="0.25">
      <c r="A88" s="505" t="s">
        <v>317</v>
      </c>
      <c r="B88" s="506">
        <v>0</v>
      </c>
      <c r="C88" s="506">
        <v>0</v>
      </c>
    </row>
    <row r="89" spans="1:3" ht="13.5" thickBot="1" x14ac:dyDescent="0.25">
      <c r="A89" s="455"/>
      <c r="B89" s="287"/>
      <c r="C89" s="287"/>
    </row>
    <row r="90" spans="1:3" ht="14.25" thickBot="1" x14ac:dyDescent="0.25">
      <c r="A90" s="505" t="s">
        <v>318</v>
      </c>
      <c r="B90" s="506">
        <v>0</v>
      </c>
      <c r="C90" s="506">
        <v>0</v>
      </c>
    </row>
    <row r="91" spans="1:3" x14ac:dyDescent="0.2">
      <c r="A91" s="66" t="s">
        <v>319</v>
      </c>
      <c r="B91" s="507"/>
      <c r="C91" s="507">
        <v>2206245</v>
      </c>
    </row>
    <row r="92" spans="1:3" ht="13.5" thickBot="1" x14ac:dyDescent="0.25">
      <c r="A92" s="511" t="s">
        <v>450</v>
      </c>
      <c r="B92" s="305">
        <v>0</v>
      </c>
      <c r="C92" s="305">
        <v>2454366</v>
      </c>
    </row>
    <row r="93" spans="1:3" ht="14.25" thickBot="1" x14ac:dyDescent="0.25">
      <c r="A93" s="505" t="s">
        <v>320</v>
      </c>
      <c r="B93" s="506">
        <f>SUM(B92)</f>
        <v>0</v>
      </c>
      <c r="C93" s="506">
        <f>C91+C92</f>
        <v>4660611</v>
      </c>
    </row>
    <row r="94" spans="1:3" ht="13.5" thickBot="1" x14ac:dyDescent="0.25">
      <c r="A94" s="122"/>
      <c r="B94" s="507"/>
      <c r="C94" s="507"/>
    </row>
    <row r="95" spans="1:3" ht="15.75" customHeight="1" thickBot="1" x14ac:dyDescent="0.25">
      <c r="A95" s="505" t="s">
        <v>321</v>
      </c>
      <c r="B95" s="506">
        <f>SUM(B70+B85+B88+B90+B93)</f>
        <v>449557674</v>
      </c>
      <c r="C95" s="506">
        <f>SUM(C70+C85+C88+C90+C93)</f>
        <v>444277837</v>
      </c>
    </row>
  </sheetData>
  <mergeCells count="3">
    <mergeCell ref="A1:C1"/>
    <mergeCell ref="B7:C7"/>
    <mergeCell ref="B64:C64"/>
  </mergeCells>
  <pageMargins left="0.70866141732283472" right="0.31496062992125984" top="0.43307086614173229" bottom="0.47244094488188981" header="0.51181102362204722" footer="0.51181102362204722"/>
  <pageSetup paperSize="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A432-993E-4263-807B-938B6824DB59}">
  <dimension ref="A1:J40"/>
  <sheetViews>
    <sheetView tabSelected="1" workbookViewId="0">
      <selection sqref="A1:J1"/>
    </sheetView>
  </sheetViews>
  <sheetFormatPr defaultRowHeight="12.75" x14ac:dyDescent="0.2"/>
  <cols>
    <col min="1" max="1" width="4.28515625" style="513" customWidth="1"/>
    <col min="2" max="2" width="9.140625" style="513"/>
    <col min="3" max="3" width="11" style="513" customWidth="1"/>
    <col min="4" max="4" width="7.42578125" style="513" customWidth="1"/>
    <col min="5" max="5" width="11" style="513" customWidth="1"/>
    <col min="6" max="6" width="5.85546875" style="513" customWidth="1"/>
    <col min="7" max="7" width="11.7109375" style="513" customWidth="1"/>
    <col min="8" max="8" width="12.28515625" style="513" customWidth="1"/>
    <col min="9" max="9" width="11.7109375" style="513" customWidth="1"/>
    <col min="10" max="10" width="12" style="513" customWidth="1"/>
    <col min="11" max="256" width="9.140625" style="513"/>
    <col min="257" max="257" width="4.28515625" style="513" customWidth="1"/>
    <col min="258" max="258" width="9.140625" style="513"/>
    <col min="259" max="259" width="11" style="513" customWidth="1"/>
    <col min="260" max="260" width="7.42578125" style="513" customWidth="1"/>
    <col min="261" max="261" width="11" style="513" customWidth="1"/>
    <col min="262" max="262" width="5.85546875" style="513" customWidth="1"/>
    <col min="263" max="263" width="11.7109375" style="513" customWidth="1"/>
    <col min="264" max="264" width="12.28515625" style="513" customWidth="1"/>
    <col min="265" max="265" width="11.7109375" style="513" customWidth="1"/>
    <col min="266" max="266" width="12" style="513" customWidth="1"/>
    <col min="267" max="512" width="9.140625" style="513"/>
    <col min="513" max="513" width="4.28515625" style="513" customWidth="1"/>
    <col min="514" max="514" width="9.140625" style="513"/>
    <col min="515" max="515" width="11" style="513" customWidth="1"/>
    <col min="516" max="516" width="7.42578125" style="513" customWidth="1"/>
    <col min="517" max="517" width="11" style="513" customWidth="1"/>
    <col min="518" max="518" width="5.85546875" style="513" customWidth="1"/>
    <col min="519" max="519" width="11.7109375" style="513" customWidth="1"/>
    <col min="520" max="520" width="12.28515625" style="513" customWidth="1"/>
    <col min="521" max="521" width="11.7109375" style="513" customWidth="1"/>
    <col min="522" max="522" width="12" style="513" customWidth="1"/>
    <col min="523" max="768" width="9.140625" style="513"/>
    <col min="769" max="769" width="4.28515625" style="513" customWidth="1"/>
    <col min="770" max="770" width="9.140625" style="513"/>
    <col min="771" max="771" width="11" style="513" customWidth="1"/>
    <col min="772" max="772" width="7.42578125" style="513" customWidth="1"/>
    <col min="773" max="773" width="11" style="513" customWidth="1"/>
    <col min="774" max="774" width="5.85546875" style="513" customWidth="1"/>
    <col min="775" max="775" width="11.7109375" style="513" customWidth="1"/>
    <col min="776" max="776" width="12.28515625" style="513" customWidth="1"/>
    <col min="777" max="777" width="11.7109375" style="513" customWidth="1"/>
    <col min="778" max="778" width="12" style="513" customWidth="1"/>
    <col min="779" max="1024" width="9.140625" style="513"/>
    <col min="1025" max="1025" width="4.28515625" style="513" customWidth="1"/>
    <col min="1026" max="1026" width="9.140625" style="513"/>
    <col min="1027" max="1027" width="11" style="513" customWidth="1"/>
    <col min="1028" max="1028" width="7.42578125" style="513" customWidth="1"/>
    <col min="1029" max="1029" width="11" style="513" customWidth="1"/>
    <col min="1030" max="1030" width="5.85546875" style="513" customWidth="1"/>
    <col min="1031" max="1031" width="11.7109375" style="513" customWidth="1"/>
    <col min="1032" max="1032" width="12.28515625" style="513" customWidth="1"/>
    <col min="1033" max="1033" width="11.7109375" style="513" customWidth="1"/>
    <col min="1034" max="1034" width="12" style="513" customWidth="1"/>
    <col min="1035" max="1280" width="9.140625" style="513"/>
    <col min="1281" max="1281" width="4.28515625" style="513" customWidth="1"/>
    <col min="1282" max="1282" width="9.140625" style="513"/>
    <col min="1283" max="1283" width="11" style="513" customWidth="1"/>
    <col min="1284" max="1284" width="7.42578125" style="513" customWidth="1"/>
    <col min="1285" max="1285" width="11" style="513" customWidth="1"/>
    <col min="1286" max="1286" width="5.85546875" style="513" customWidth="1"/>
    <col min="1287" max="1287" width="11.7109375" style="513" customWidth="1"/>
    <col min="1288" max="1288" width="12.28515625" style="513" customWidth="1"/>
    <col min="1289" max="1289" width="11.7109375" style="513" customWidth="1"/>
    <col min="1290" max="1290" width="12" style="513" customWidth="1"/>
    <col min="1291" max="1536" width="9.140625" style="513"/>
    <col min="1537" max="1537" width="4.28515625" style="513" customWidth="1"/>
    <col min="1538" max="1538" width="9.140625" style="513"/>
    <col min="1539" max="1539" width="11" style="513" customWidth="1"/>
    <col min="1540" max="1540" width="7.42578125" style="513" customWidth="1"/>
    <col min="1541" max="1541" width="11" style="513" customWidth="1"/>
    <col min="1542" max="1542" width="5.85546875" style="513" customWidth="1"/>
    <col min="1543" max="1543" width="11.7109375" style="513" customWidth="1"/>
    <col min="1544" max="1544" width="12.28515625" style="513" customWidth="1"/>
    <col min="1545" max="1545" width="11.7109375" style="513" customWidth="1"/>
    <col min="1546" max="1546" width="12" style="513" customWidth="1"/>
    <col min="1547" max="1792" width="9.140625" style="513"/>
    <col min="1793" max="1793" width="4.28515625" style="513" customWidth="1"/>
    <col min="1794" max="1794" width="9.140625" style="513"/>
    <col min="1795" max="1795" width="11" style="513" customWidth="1"/>
    <col min="1796" max="1796" width="7.42578125" style="513" customWidth="1"/>
    <col min="1797" max="1797" width="11" style="513" customWidth="1"/>
    <col min="1798" max="1798" width="5.85546875" style="513" customWidth="1"/>
    <col min="1799" max="1799" width="11.7109375" style="513" customWidth="1"/>
    <col min="1800" max="1800" width="12.28515625" style="513" customWidth="1"/>
    <col min="1801" max="1801" width="11.7109375" style="513" customWidth="1"/>
    <col min="1802" max="1802" width="12" style="513" customWidth="1"/>
    <col min="1803" max="2048" width="9.140625" style="513"/>
    <col min="2049" max="2049" width="4.28515625" style="513" customWidth="1"/>
    <col min="2050" max="2050" width="9.140625" style="513"/>
    <col min="2051" max="2051" width="11" style="513" customWidth="1"/>
    <col min="2052" max="2052" width="7.42578125" style="513" customWidth="1"/>
    <col min="2053" max="2053" width="11" style="513" customWidth="1"/>
    <col min="2054" max="2054" width="5.85546875" style="513" customWidth="1"/>
    <col min="2055" max="2055" width="11.7109375" style="513" customWidth="1"/>
    <col min="2056" max="2056" width="12.28515625" style="513" customWidth="1"/>
    <col min="2057" max="2057" width="11.7109375" style="513" customWidth="1"/>
    <col min="2058" max="2058" width="12" style="513" customWidth="1"/>
    <col min="2059" max="2304" width="9.140625" style="513"/>
    <col min="2305" max="2305" width="4.28515625" style="513" customWidth="1"/>
    <col min="2306" max="2306" width="9.140625" style="513"/>
    <col min="2307" max="2307" width="11" style="513" customWidth="1"/>
    <col min="2308" max="2308" width="7.42578125" style="513" customWidth="1"/>
    <col min="2309" max="2309" width="11" style="513" customWidth="1"/>
    <col min="2310" max="2310" width="5.85546875" style="513" customWidth="1"/>
    <col min="2311" max="2311" width="11.7109375" style="513" customWidth="1"/>
    <col min="2312" max="2312" width="12.28515625" style="513" customWidth="1"/>
    <col min="2313" max="2313" width="11.7109375" style="513" customWidth="1"/>
    <col min="2314" max="2314" width="12" style="513" customWidth="1"/>
    <col min="2315" max="2560" width="9.140625" style="513"/>
    <col min="2561" max="2561" width="4.28515625" style="513" customWidth="1"/>
    <col min="2562" max="2562" width="9.140625" style="513"/>
    <col min="2563" max="2563" width="11" style="513" customWidth="1"/>
    <col min="2564" max="2564" width="7.42578125" style="513" customWidth="1"/>
    <col min="2565" max="2565" width="11" style="513" customWidth="1"/>
    <col min="2566" max="2566" width="5.85546875" style="513" customWidth="1"/>
    <col min="2567" max="2567" width="11.7109375" style="513" customWidth="1"/>
    <col min="2568" max="2568" width="12.28515625" style="513" customWidth="1"/>
    <col min="2569" max="2569" width="11.7109375" style="513" customWidth="1"/>
    <col min="2570" max="2570" width="12" style="513" customWidth="1"/>
    <col min="2571" max="2816" width="9.140625" style="513"/>
    <col min="2817" max="2817" width="4.28515625" style="513" customWidth="1"/>
    <col min="2818" max="2818" width="9.140625" style="513"/>
    <col min="2819" max="2819" width="11" style="513" customWidth="1"/>
    <col min="2820" max="2820" width="7.42578125" style="513" customWidth="1"/>
    <col min="2821" max="2821" width="11" style="513" customWidth="1"/>
    <col min="2822" max="2822" width="5.85546875" style="513" customWidth="1"/>
    <col min="2823" max="2823" width="11.7109375" style="513" customWidth="1"/>
    <col min="2824" max="2824" width="12.28515625" style="513" customWidth="1"/>
    <col min="2825" max="2825" width="11.7109375" style="513" customWidth="1"/>
    <col min="2826" max="2826" width="12" style="513" customWidth="1"/>
    <col min="2827" max="3072" width="9.140625" style="513"/>
    <col min="3073" max="3073" width="4.28515625" style="513" customWidth="1"/>
    <col min="3074" max="3074" width="9.140625" style="513"/>
    <col min="3075" max="3075" width="11" style="513" customWidth="1"/>
    <col min="3076" max="3076" width="7.42578125" style="513" customWidth="1"/>
    <col min="3077" max="3077" width="11" style="513" customWidth="1"/>
    <col min="3078" max="3078" width="5.85546875" style="513" customWidth="1"/>
    <col min="3079" max="3079" width="11.7109375" style="513" customWidth="1"/>
    <col min="3080" max="3080" width="12.28515625" style="513" customWidth="1"/>
    <col min="3081" max="3081" width="11.7109375" style="513" customWidth="1"/>
    <col min="3082" max="3082" width="12" style="513" customWidth="1"/>
    <col min="3083" max="3328" width="9.140625" style="513"/>
    <col min="3329" max="3329" width="4.28515625" style="513" customWidth="1"/>
    <col min="3330" max="3330" width="9.140625" style="513"/>
    <col min="3331" max="3331" width="11" style="513" customWidth="1"/>
    <col min="3332" max="3332" width="7.42578125" style="513" customWidth="1"/>
    <col min="3333" max="3333" width="11" style="513" customWidth="1"/>
    <col min="3334" max="3334" width="5.85546875" style="513" customWidth="1"/>
    <col min="3335" max="3335" width="11.7109375" style="513" customWidth="1"/>
    <col min="3336" max="3336" width="12.28515625" style="513" customWidth="1"/>
    <col min="3337" max="3337" width="11.7109375" style="513" customWidth="1"/>
    <col min="3338" max="3338" width="12" style="513" customWidth="1"/>
    <col min="3339" max="3584" width="9.140625" style="513"/>
    <col min="3585" max="3585" width="4.28515625" style="513" customWidth="1"/>
    <col min="3586" max="3586" width="9.140625" style="513"/>
    <col min="3587" max="3587" width="11" style="513" customWidth="1"/>
    <col min="3588" max="3588" width="7.42578125" style="513" customWidth="1"/>
    <col min="3589" max="3589" width="11" style="513" customWidth="1"/>
    <col min="3590" max="3590" width="5.85546875" style="513" customWidth="1"/>
    <col min="3591" max="3591" width="11.7109375" style="513" customWidth="1"/>
    <col min="3592" max="3592" width="12.28515625" style="513" customWidth="1"/>
    <col min="3593" max="3593" width="11.7109375" style="513" customWidth="1"/>
    <col min="3594" max="3594" width="12" style="513" customWidth="1"/>
    <col min="3595" max="3840" width="9.140625" style="513"/>
    <col min="3841" max="3841" width="4.28515625" style="513" customWidth="1"/>
    <col min="3842" max="3842" width="9.140625" style="513"/>
    <col min="3843" max="3843" width="11" style="513" customWidth="1"/>
    <col min="3844" max="3844" width="7.42578125" style="513" customWidth="1"/>
    <col min="3845" max="3845" width="11" style="513" customWidth="1"/>
    <col min="3846" max="3846" width="5.85546875" style="513" customWidth="1"/>
    <col min="3847" max="3847" width="11.7109375" style="513" customWidth="1"/>
    <col min="3848" max="3848" width="12.28515625" style="513" customWidth="1"/>
    <col min="3849" max="3849" width="11.7109375" style="513" customWidth="1"/>
    <col min="3850" max="3850" width="12" style="513" customWidth="1"/>
    <col min="3851" max="4096" width="9.140625" style="513"/>
    <col min="4097" max="4097" width="4.28515625" style="513" customWidth="1"/>
    <col min="4098" max="4098" width="9.140625" style="513"/>
    <col min="4099" max="4099" width="11" style="513" customWidth="1"/>
    <col min="4100" max="4100" width="7.42578125" style="513" customWidth="1"/>
    <col min="4101" max="4101" width="11" style="513" customWidth="1"/>
    <col min="4102" max="4102" width="5.85546875" style="513" customWidth="1"/>
    <col min="4103" max="4103" width="11.7109375" style="513" customWidth="1"/>
    <col min="4104" max="4104" width="12.28515625" style="513" customWidth="1"/>
    <col min="4105" max="4105" width="11.7109375" style="513" customWidth="1"/>
    <col min="4106" max="4106" width="12" style="513" customWidth="1"/>
    <col min="4107" max="4352" width="9.140625" style="513"/>
    <col min="4353" max="4353" width="4.28515625" style="513" customWidth="1"/>
    <col min="4354" max="4354" width="9.140625" style="513"/>
    <col min="4355" max="4355" width="11" style="513" customWidth="1"/>
    <col min="4356" max="4356" width="7.42578125" style="513" customWidth="1"/>
    <col min="4357" max="4357" width="11" style="513" customWidth="1"/>
    <col min="4358" max="4358" width="5.85546875" style="513" customWidth="1"/>
    <col min="4359" max="4359" width="11.7109375" style="513" customWidth="1"/>
    <col min="4360" max="4360" width="12.28515625" style="513" customWidth="1"/>
    <col min="4361" max="4361" width="11.7109375" style="513" customWidth="1"/>
    <col min="4362" max="4362" width="12" style="513" customWidth="1"/>
    <col min="4363" max="4608" width="9.140625" style="513"/>
    <col min="4609" max="4609" width="4.28515625" style="513" customWidth="1"/>
    <col min="4610" max="4610" width="9.140625" style="513"/>
    <col min="4611" max="4611" width="11" style="513" customWidth="1"/>
    <col min="4612" max="4612" width="7.42578125" style="513" customWidth="1"/>
    <col min="4613" max="4613" width="11" style="513" customWidth="1"/>
    <col min="4614" max="4614" width="5.85546875" style="513" customWidth="1"/>
    <col min="4615" max="4615" width="11.7109375" style="513" customWidth="1"/>
    <col min="4616" max="4616" width="12.28515625" style="513" customWidth="1"/>
    <col min="4617" max="4617" width="11.7109375" style="513" customWidth="1"/>
    <col min="4618" max="4618" width="12" style="513" customWidth="1"/>
    <col min="4619" max="4864" width="9.140625" style="513"/>
    <col min="4865" max="4865" width="4.28515625" style="513" customWidth="1"/>
    <col min="4866" max="4866" width="9.140625" style="513"/>
    <col min="4867" max="4867" width="11" style="513" customWidth="1"/>
    <col min="4868" max="4868" width="7.42578125" style="513" customWidth="1"/>
    <col min="4869" max="4869" width="11" style="513" customWidth="1"/>
    <col min="4870" max="4870" width="5.85546875" style="513" customWidth="1"/>
    <col min="4871" max="4871" width="11.7109375" style="513" customWidth="1"/>
    <col min="4872" max="4872" width="12.28515625" style="513" customWidth="1"/>
    <col min="4873" max="4873" width="11.7109375" style="513" customWidth="1"/>
    <col min="4874" max="4874" width="12" style="513" customWidth="1"/>
    <col min="4875" max="5120" width="9.140625" style="513"/>
    <col min="5121" max="5121" width="4.28515625" style="513" customWidth="1"/>
    <col min="5122" max="5122" width="9.140625" style="513"/>
    <col min="5123" max="5123" width="11" style="513" customWidth="1"/>
    <col min="5124" max="5124" width="7.42578125" style="513" customWidth="1"/>
    <col min="5125" max="5125" width="11" style="513" customWidth="1"/>
    <col min="5126" max="5126" width="5.85546875" style="513" customWidth="1"/>
    <col min="5127" max="5127" width="11.7109375" style="513" customWidth="1"/>
    <col min="5128" max="5128" width="12.28515625" style="513" customWidth="1"/>
    <col min="5129" max="5129" width="11.7109375" style="513" customWidth="1"/>
    <col min="5130" max="5130" width="12" style="513" customWidth="1"/>
    <col min="5131" max="5376" width="9.140625" style="513"/>
    <col min="5377" max="5377" width="4.28515625" style="513" customWidth="1"/>
    <col min="5378" max="5378" width="9.140625" style="513"/>
    <col min="5379" max="5379" width="11" style="513" customWidth="1"/>
    <col min="5380" max="5380" width="7.42578125" style="513" customWidth="1"/>
    <col min="5381" max="5381" width="11" style="513" customWidth="1"/>
    <col min="5382" max="5382" width="5.85546875" style="513" customWidth="1"/>
    <col min="5383" max="5383" width="11.7109375" style="513" customWidth="1"/>
    <col min="5384" max="5384" width="12.28515625" style="513" customWidth="1"/>
    <col min="5385" max="5385" width="11.7109375" style="513" customWidth="1"/>
    <col min="5386" max="5386" width="12" style="513" customWidth="1"/>
    <col min="5387" max="5632" width="9.140625" style="513"/>
    <col min="5633" max="5633" width="4.28515625" style="513" customWidth="1"/>
    <col min="5634" max="5634" width="9.140625" style="513"/>
    <col min="5635" max="5635" width="11" style="513" customWidth="1"/>
    <col min="5636" max="5636" width="7.42578125" style="513" customWidth="1"/>
    <col min="5637" max="5637" width="11" style="513" customWidth="1"/>
    <col min="5638" max="5638" width="5.85546875" style="513" customWidth="1"/>
    <col min="5639" max="5639" width="11.7109375" style="513" customWidth="1"/>
    <col min="5640" max="5640" width="12.28515625" style="513" customWidth="1"/>
    <col min="5641" max="5641" width="11.7109375" style="513" customWidth="1"/>
    <col min="5642" max="5642" width="12" style="513" customWidth="1"/>
    <col min="5643" max="5888" width="9.140625" style="513"/>
    <col min="5889" max="5889" width="4.28515625" style="513" customWidth="1"/>
    <col min="5890" max="5890" width="9.140625" style="513"/>
    <col min="5891" max="5891" width="11" style="513" customWidth="1"/>
    <col min="5892" max="5892" width="7.42578125" style="513" customWidth="1"/>
    <col min="5893" max="5893" width="11" style="513" customWidth="1"/>
    <col min="5894" max="5894" width="5.85546875" style="513" customWidth="1"/>
    <col min="5895" max="5895" width="11.7109375" style="513" customWidth="1"/>
    <col min="5896" max="5896" width="12.28515625" style="513" customWidth="1"/>
    <col min="5897" max="5897" width="11.7109375" style="513" customWidth="1"/>
    <col min="5898" max="5898" width="12" style="513" customWidth="1"/>
    <col min="5899" max="6144" width="9.140625" style="513"/>
    <col min="6145" max="6145" width="4.28515625" style="513" customWidth="1"/>
    <col min="6146" max="6146" width="9.140625" style="513"/>
    <col min="6147" max="6147" width="11" style="513" customWidth="1"/>
    <col min="6148" max="6148" width="7.42578125" style="513" customWidth="1"/>
    <col min="6149" max="6149" width="11" style="513" customWidth="1"/>
    <col min="6150" max="6150" width="5.85546875" style="513" customWidth="1"/>
    <col min="6151" max="6151" width="11.7109375" style="513" customWidth="1"/>
    <col min="6152" max="6152" width="12.28515625" style="513" customWidth="1"/>
    <col min="6153" max="6153" width="11.7109375" style="513" customWidth="1"/>
    <col min="6154" max="6154" width="12" style="513" customWidth="1"/>
    <col min="6155" max="6400" width="9.140625" style="513"/>
    <col min="6401" max="6401" width="4.28515625" style="513" customWidth="1"/>
    <col min="6402" max="6402" width="9.140625" style="513"/>
    <col min="6403" max="6403" width="11" style="513" customWidth="1"/>
    <col min="6404" max="6404" width="7.42578125" style="513" customWidth="1"/>
    <col min="6405" max="6405" width="11" style="513" customWidth="1"/>
    <col min="6406" max="6406" width="5.85546875" style="513" customWidth="1"/>
    <col min="6407" max="6407" width="11.7109375" style="513" customWidth="1"/>
    <col min="6408" max="6408" width="12.28515625" style="513" customWidth="1"/>
    <col min="6409" max="6409" width="11.7109375" style="513" customWidth="1"/>
    <col min="6410" max="6410" width="12" style="513" customWidth="1"/>
    <col min="6411" max="6656" width="9.140625" style="513"/>
    <col min="6657" max="6657" width="4.28515625" style="513" customWidth="1"/>
    <col min="6658" max="6658" width="9.140625" style="513"/>
    <col min="6659" max="6659" width="11" style="513" customWidth="1"/>
    <col min="6660" max="6660" width="7.42578125" style="513" customWidth="1"/>
    <col min="6661" max="6661" width="11" style="513" customWidth="1"/>
    <col min="6662" max="6662" width="5.85546875" style="513" customWidth="1"/>
    <col min="6663" max="6663" width="11.7109375" style="513" customWidth="1"/>
    <col min="6664" max="6664" width="12.28515625" style="513" customWidth="1"/>
    <col min="6665" max="6665" width="11.7109375" style="513" customWidth="1"/>
    <col min="6666" max="6666" width="12" style="513" customWidth="1"/>
    <col min="6667" max="6912" width="9.140625" style="513"/>
    <col min="6913" max="6913" width="4.28515625" style="513" customWidth="1"/>
    <col min="6914" max="6914" width="9.140625" style="513"/>
    <col min="6915" max="6915" width="11" style="513" customWidth="1"/>
    <col min="6916" max="6916" width="7.42578125" style="513" customWidth="1"/>
    <col min="6917" max="6917" width="11" style="513" customWidth="1"/>
    <col min="6918" max="6918" width="5.85546875" style="513" customWidth="1"/>
    <col min="6919" max="6919" width="11.7109375" style="513" customWidth="1"/>
    <col min="6920" max="6920" width="12.28515625" style="513" customWidth="1"/>
    <col min="6921" max="6921" width="11.7109375" style="513" customWidth="1"/>
    <col min="6922" max="6922" width="12" style="513" customWidth="1"/>
    <col min="6923" max="7168" width="9.140625" style="513"/>
    <col min="7169" max="7169" width="4.28515625" style="513" customWidth="1"/>
    <col min="7170" max="7170" width="9.140625" style="513"/>
    <col min="7171" max="7171" width="11" style="513" customWidth="1"/>
    <col min="7172" max="7172" width="7.42578125" style="513" customWidth="1"/>
    <col min="7173" max="7173" width="11" style="513" customWidth="1"/>
    <col min="7174" max="7174" width="5.85546875" style="513" customWidth="1"/>
    <col min="7175" max="7175" width="11.7109375" style="513" customWidth="1"/>
    <col min="7176" max="7176" width="12.28515625" style="513" customWidth="1"/>
    <col min="7177" max="7177" width="11.7109375" style="513" customWidth="1"/>
    <col min="7178" max="7178" width="12" style="513" customWidth="1"/>
    <col min="7179" max="7424" width="9.140625" style="513"/>
    <col min="7425" max="7425" width="4.28515625" style="513" customWidth="1"/>
    <col min="7426" max="7426" width="9.140625" style="513"/>
    <col min="7427" max="7427" width="11" style="513" customWidth="1"/>
    <col min="7428" max="7428" width="7.42578125" style="513" customWidth="1"/>
    <col min="7429" max="7429" width="11" style="513" customWidth="1"/>
    <col min="7430" max="7430" width="5.85546875" style="513" customWidth="1"/>
    <col min="7431" max="7431" width="11.7109375" style="513" customWidth="1"/>
    <col min="7432" max="7432" width="12.28515625" style="513" customWidth="1"/>
    <col min="7433" max="7433" width="11.7109375" style="513" customWidth="1"/>
    <col min="7434" max="7434" width="12" style="513" customWidth="1"/>
    <col min="7435" max="7680" width="9.140625" style="513"/>
    <col min="7681" max="7681" width="4.28515625" style="513" customWidth="1"/>
    <col min="7682" max="7682" width="9.140625" style="513"/>
    <col min="7683" max="7683" width="11" style="513" customWidth="1"/>
    <col min="7684" max="7684" width="7.42578125" style="513" customWidth="1"/>
    <col min="7685" max="7685" width="11" style="513" customWidth="1"/>
    <col min="7686" max="7686" width="5.85546875" style="513" customWidth="1"/>
    <col min="7687" max="7687" width="11.7109375" style="513" customWidth="1"/>
    <col min="7688" max="7688" width="12.28515625" style="513" customWidth="1"/>
    <col min="7689" max="7689" width="11.7109375" style="513" customWidth="1"/>
    <col min="7690" max="7690" width="12" style="513" customWidth="1"/>
    <col min="7691" max="7936" width="9.140625" style="513"/>
    <col min="7937" max="7937" width="4.28515625" style="513" customWidth="1"/>
    <col min="7938" max="7938" width="9.140625" style="513"/>
    <col min="7939" max="7939" width="11" style="513" customWidth="1"/>
    <col min="7940" max="7940" width="7.42578125" style="513" customWidth="1"/>
    <col min="7941" max="7941" width="11" style="513" customWidth="1"/>
    <col min="7942" max="7942" width="5.85546875" style="513" customWidth="1"/>
    <col min="7943" max="7943" width="11.7109375" style="513" customWidth="1"/>
    <col min="7944" max="7944" width="12.28515625" style="513" customWidth="1"/>
    <col min="7945" max="7945" width="11.7109375" style="513" customWidth="1"/>
    <col min="7946" max="7946" width="12" style="513" customWidth="1"/>
    <col min="7947" max="8192" width="9.140625" style="513"/>
    <col min="8193" max="8193" width="4.28515625" style="513" customWidth="1"/>
    <col min="8194" max="8194" width="9.140625" style="513"/>
    <col min="8195" max="8195" width="11" style="513" customWidth="1"/>
    <col min="8196" max="8196" width="7.42578125" style="513" customWidth="1"/>
    <col min="8197" max="8197" width="11" style="513" customWidth="1"/>
    <col min="8198" max="8198" width="5.85546875" style="513" customWidth="1"/>
    <col min="8199" max="8199" width="11.7109375" style="513" customWidth="1"/>
    <col min="8200" max="8200" width="12.28515625" style="513" customWidth="1"/>
    <col min="8201" max="8201" width="11.7109375" style="513" customWidth="1"/>
    <col min="8202" max="8202" width="12" style="513" customWidth="1"/>
    <col min="8203" max="8448" width="9.140625" style="513"/>
    <col min="8449" max="8449" width="4.28515625" style="513" customWidth="1"/>
    <col min="8450" max="8450" width="9.140625" style="513"/>
    <col min="8451" max="8451" width="11" style="513" customWidth="1"/>
    <col min="8452" max="8452" width="7.42578125" style="513" customWidth="1"/>
    <col min="8453" max="8453" width="11" style="513" customWidth="1"/>
    <col min="8454" max="8454" width="5.85546875" style="513" customWidth="1"/>
    <col min="8455" max="8455" width="11.7109375" style="513" customWidth="1"/>
    <col min="8456" max="8456" width="12.28515625" style="513" customWidth="1"/>
    <col min="8457" max="8457" width="11.7109375" style="513" customWidth="1"/>
    <col min="8458" max="8458" width="12" style="513" customWidth="1"/>
    <col min="8459" max="8704" width="9.140625" style="513"/>
    <col min="8705" max="8705" width="4.28515625" style="513" customWidth="1"/>
    <col min="8706" max="8706" width="9.140625" style="513"/>
    <col min="8707" max="8707" width="11" style="513" customWidth="1"/>
    <col min="8708" max="8708" width="7.42578125" style="513" customWidth="1"/>
    <col min="8709" max="8709" width="11" style="513" customWidth="1"/>
    <col min="8710" max="8710" width="5.85546875" style="513" customWidth="1"/>
    <col min="8711" max="8711" width="11.7109375" style="513" customWidth="1"/>
    <col min="8712" max="8712" width="12.28515625" style="513" customWidth="1"/>
    <col min="8713" max="8713" width="11.7109375" style="513" customWidth="1"/>
    <col min="8714" max="8714" width="12" style="513" customWidth="1"/>
    <col min="8715" max="8960" width="9.140625" style="513"/>
    <col min="8961" max="8961" width="4.28515625" style="513" customWidth="1"/>
    <col min="8962" max="8962" width="9.140625" style="513"/>
    <col min="8963" max="8963" width="11" style="513" customWidth="1"/>
    <col min="8964" max="8964" width="7.42578125" style="513" customWidth="1"/>
    <col min="8965" max="8965" width="11" style="513" customWidth="1"/>
    <col min="8966" max="8966" width="5.85546875" style="513" customWidth="1"/>
    <col min="8967" max="8967" width="11.7109375" style="513" customWidth="1"/>
    <col min="8968" max="8968" width="12.28515625" style="513" customWidth="1"/>
    <col min="8969" max="8969" width="11.7109375" style="513" customWidth="1"/>
    <col min="8970" max="8970" width="12" style="513" customWidth="1"/>
    <col min="8971" max="9216" width="9.140625" style="513"/>
    <col min="9217" max="9217" width="4.28515625" style="513" customWidth="1"/>
    <col min="9218" max="9218" width="9.140625" style="513"/>
    <col min="9219" max="9219" width="11" style="513" customWidth="1"/>
    <col min="9220" max="9220" width="7.42578125" style="513" customWidth="1"/>
    <col min="9221" max="9221" width="11" style="513" customWidth="1"/>
    <col min="9222" max="9222" width="5.85546875" style="513" customWidth="1"/>
    <col min="9223" max="9223" width="11.7109375" style="513" customWidth="1"/>
    <col min="9224" max="9224" width="12.28515625" style="513" customWidth="1"/>
    <col min="9225" max="9225" width="11.7109375" style="513" customWidth="1"/>
    <col min="9226" max="9226" width="12" style="513" customWidth="1"/>
    <col min="9227" max="9472" width="9.140625" style="513"/>
    <col min="9473" max="9473" width="4.28515625" style="513" customWidth="1"/>
    <col min="9474" max="9474" width="9.140625" style="513"/>
    <col min="9475" max="9475" width="11" style="513" customWidth="1"/>
    <col min="9476" max="9476" width="7.42578125" style="513" customWidth="1"/>
    <col min="9477" max="9477" width="11" style="513" customWidth="1"/>
    <col min="9478" max="9478" width="5.85546875" style="513" customWidth="1"/>
    <col min="9479" max="9479" width="11.7109375" style="513" customWidth="1"/>
    <col min="9480" max="9480" width="12.28515625" style="513" customWidth="1"/>
    <col min="9481" max="9481" width="11.7109375" style="513" customWidth="1"/>
    <col min="9482" max="9482" width="12" style="513" customWidth="1"/>
    <col min="9483" max="9728" width="9.140625" style="513"/>
    <col min="9729" max="9729" width="4.28515625" style="513" customWidth="1"/>
    <col min="9730" max="9730" width="9.140625" style="513"/>
    <col min="9731" max="9731" width="11" style="513" customWidth="1"/>
    <col min="9732" max="9732" width="7.42578125" style="513" customWidth="1"/>
    <col min="9733" max="9733" width="11" style="513" customWidth="1"/>
    <col min="9734" max="9734" width="5.85546875" style="513" customWidth="1"/>
    <col min="9735" max="9735" width="11.7109375" style="513" customWidth="1"/>
    <col min="9736" max="9736" width="12.28515625" style="513" customWidth="1"/>
    <col min="9737" max="9737" width="11.7109375" style="513" customWidth="1"/>
    <col min="9738" max="9738" width="12" style="513" customWidth="1"/>
    <col min="9739" max="9984" width="9.140625" style="513"/>
    <col min="9985" max="9985" width="4.28515625" style="513" customWidth="1"/>
    <col min="9986" max="9986" width="9.140625" style="513"/>
    <col min="9987" max="9987" width="11" style="513" customWidth="1"/>
    <col min="9988" max="9988" width="7.42578125" style="513" customWidth="1"/>
    <col min="9989" max="9989" width="11" style="513" customWidth="1"/>
    <col min="9990" max="9990" width="5.85546875" style="513" customWidth="1"/>
    <col min="9991" max="9991" width="11.7109375" style="513" customWidth="1"/>
    <col min="9992" max="9992" width="12.28515625" style="513" customWidth="1"/>
    <col min="9993" max="9993" width="11.7109375" style="513" customWidth="1"/>
    <col min="9994" max="9994" width="12" style="513" customWidth="1"/>
    <col min="9995" max="10240" width="9.140625" style="513"/>
    <col min="10241" max="10241" width="4.28515625" style="513" customWidth="1"/>
    <col min="10242" max="10242" width="9.140625" style="513"/>
    <col min="10243" max="10243" width="11" style="513" customWidth="1"/>
    <col min="10244" max="10244" width="7.42578125" style="513" customWidth="1"/>
    <col min="10245" max="10245" width="11" style="513" customWidth="1"/>
    <col min="10246" max="10246" width="5.85546875" style="513" customWidth="1"/>
    <col min="10247" max="10247" width="11.7109375" style="513" customWidth="1"/>
    <col min="10248" max="10248" width="12.28515625" style="513" customWidth="1"/>
    <col min="10249" max="10249" width="11.7109375" style="513" customWidth="1"/>
    <col min="10250" max="10250" width="12" style="513" customWidth="1"/>
    <col min="10251" max="10496" width="9.140625" style="513"/>
    <col min="10497" max="10497" width="4.28515625" style="513" customWidth="1"/>
    <col min="10498" max="10498" width="9.140625" style="513"/>
    <col min="10499" max="10499" width="11" style="513" customWidth="1"/>
    <col min="10500" max="10500" width="7.42578125" style="513" customWidth="1"/>
    <col min="10501" max="10501" width="11" style="513" customWidth="1"/>
    <col min="10502" max="10502" width="5.85546875" style="513" customWidth="1"/>
    <col min="10503" max="10503" width="11.7109375" style="513" customWidth="1"/>
    <col min="10504" max="10504" width="12.28515625" style="513" customWidth="1"/>
    <col min="10505" max="10505" width="11.7109375" style="513" customWidth="1"/>
    <col min="10506" max="10506" width="12" style="513" customWidth="1"/>
    <col min="10507" max="10752" width="9.140625" style="513"/>
    <col min="10753" max="10753" width="4.28515625" style="513" customWidth="1"/>
    <col min="10754" max="10754" width="9.140625" style="513"/>
    <col min="10755" max="10755" width="11" style="513" customWidth="1"/>
    <col min="10756" max="10756" width="7.42578125" style="513" customWidth="1"/>
    <col min="10757" max="10757" width="11" style="513" customWidth="1"/>
    <col min="10758" max="10758" width="5.85546875" style="513" customWidth="1"/>
    <col min="10759" max="10759" width="11.7109375" style="513" customWidth="1"/>
    <col min="10760" max="10760" width="12.28515625" style="513" customWidth="1"/>
    <col min="10761" max="10761" width="11.7109375" style="513" customWidth="1"/>
    <col min="10762" max="10762" width="12" style="513" customWidth="1"/>
    <col min="10763" max="11008" width="9.140625" style="513"/>
    <col min="11009" max="11009" width="4.28515625" style="513" customWidth="1"/>
    <col min="11010" max="11010" width="9.140625" style="513"/>
    <col min="11011" max="11011" width="11" style="513" customWidth="1"/>
    <col min="11012" max="11012" width="7.42578125" style="513" customWidth="1"/>
    <col min="11013" max="11013" width="11" style="513" customWidth="1"/>
    <col min="11014" max="11014" width="5.85546875" style="513" customWidth="1"/>
    <col min="11015" max="11015" width="11.7109375" style="513" customWidth="1"/>
    <col min="11016" max="11016" width="12.28515625" style="513" customWidth="1"/>
    <col min="11017" max="11017" width="11.7109375" style="513" customWidth="1"/>
    <col min="11018" max="11018" width="12" style="513" customWidth="1"/>
    <col min="11019" max="11264" width="9.140625" style="513"/>
    <col min="11265" max="11265" width="4.28515625" style="513" customWidth="1"/>
    <col min="11266" max="11266" width="9.140625" style="513"/>
    <col min="11267" max="11267" width="11" style="513" customWidth="1"/>
    <col min="11268" max="11268" width="7.42578125" style="513" customWidth="1"/>
    <col min="11269" max="11269" width="11" style="513" customWidth="1"/>
    <col min="11270" max="11270" width="5.85546875" style="513" customWidth="1"/>
    <col min="11271" max="11271" width="11.7109375" style="513" customWidth="1"/>
    <col min="11272" max="11272" width="12.28515625" style="513" customWidth="1"/>
    <col min="11273" max="11273" width="11.7109375" style="513" customWidth="1"/>
    <col min="11274" max="11274" width="12" style="513" customWidth="1"/>
    <col min="11275" max="11520" width="9.140625" style="513"/>
    <col min="11521" max="11521" width="4.28515625" style="513" customWidth="1"/>
    <col min="11522" max="11522" width="9.140625" style="513"/>
    <col min="11523" max="11523" width="11" style="513" customWidth="1"/>
    <col min="11524" max="11524" width="7.42578125" style="513" customWidth="1"/>
    <col min="11525" max="11525" width="11" style="513" customWidth="1"/>
    <col min="11526" max="11526" width="5.85546875" style="513" customWidth="1"/>
    <col min="11527" max="11527" width="11.7109375" style="513" customWidth="1"/>
    <col min="11528" max="11528" width="12.28515625" style="513" customWidth="1"/>
    <col min="11529" max="11529" width="11.7109375" style="513" customWidth="1"/>
    <col min="11530" max="11530" width="12" style="513" customWidth="1"/>
    <col min="11531" max="11776" width="9.140625" style="513"/>
    <col min="11777" max="11777" width="4.28515625" style="513" customWidth="1"/>
    <col min="11778" max="11778" width="9.140625" style="513"/>
    <col min="11779" max="11779" width="11" style="513" customWidth="1"/>
    <col min="11780" max="11780" width="7.42578125" style="513" customWidth="1"/>
    <col min="11781" max="11781" width="11" style="513" customWidth="1"/>
    <col min="11782" max="11782" width="5.85546875" style="513" customWidth="1"/>
    <col min="11783" max="11783" width="11.7109375" style="513" customWidth="1"/>
    <col min="11784" max="11784" width="12.28515625" style="513" customWidth="1"/>
    <col min="11785" max="11785" width="11.7109375" style="513" customWidth="1"/>
    <col min="11786" max="11786" width="12" style="513" customWidth="1"/>
    <col min="11787" max="12032" width="9.140625" style="513"/>
    <col min="12033" max="12033" width="4.28515625" style="513" customWidth="1"/>
    <col min="12034" max="12034" width="9.140625" style="513"/>
    <col min="12035" max="12035" width="11" style="513" customWidth="1"/>
    <col min="12036" max="12036" width="7.42578125" style="513" customWidth="1"/>
    <col min="12037" max="12037" width="11" style="513" customWidth="1"/>
    <col min="12038" max="12038" width="5.85546875" style="513" customWidth="1"/>
    <col min="12039" max="12039" width="11.7109375" style="513" customWidth="1"/>
    <col min="12040" max="12040" width="12.28515625" style="513" customWidth="1"/>
    <col min="12041" max="12041" width="11.7109375" style="513" customWidth="1"/>
    <col min="12042" max="12042" width="12" style="513" customWidth="1"/>
    <col min="12043" max="12288" width="9.140625" style="513"/>
    <col min="12289" max="12289" width="4.28515625" style="513" customWidth="1"/>
    <col min="12290" max="12290" width="9.140625" style="513"/>
    <col min="12291" max="12291" width="11" style="513" customWidth="1"/>
    <col min="12292" max="12292" width="7.42578125" style="513" customWidth="1"/>
    <col min="12293" max="12293" width="11" style="513" customWidth="1"/>
    <col min="12294" max="12294" width="5.85546875" style="513" customWidth="1"/>
    <col min="12295" max="12295" width="11.7109375" style="513" customWidth="1"/>
    <col min="12296" max="12296" width="12.28515625" style="513" customWidth="1"/>
    <col min="12297" max="12297" width="11.7109375" style="513" customWidth="1"/>
    <col min="12298" max="12298" width="12" style="513" customWidth="1"/>
    <col min="12299" max="12544" width="9.140625" style="513"/>
    <col min="12545" max="12545" width="4.28515625" style="513" customWidth="1"/>
    <col min="12546" max="12546" width="9.140625" style="513"/>
    <col min="12547" max="12547" width="11" style="513" customWidth="1"/>
    <col min="12548" max="12548" width="7.42578125" style="513" customWidth="1"/>
    <col min="12549" max="12549" width="11" style="513" customWidth="1"/>
    <col min="12550" max="12550" width="5.85546875" style="513" customWidth="1"/>
    <col min="12551" max="12551" width="11.7109375" style="513" customWidth="1"/>
    <col min="12552" max="12552" width="12.28515625" style="513" customWidth="1"/>
    <col min="12553" max="12553" width="11.7109375" style="513" customWidth="1"/>
    <col min="12554" max="12554" width="12" style="513" customWidth="1"/>
    <col min="12555" max="12800" width="9.140625" style="513"/>
    <col min="12801" max="12801" width="4.28515625" style="513" customWidth="1"/>
    <col min="12802" max="12802" width="9.140625" style="513"/>
    <col min="12803" max="12803" width="11" style="513" customWidth="1"/>
    <col min="12804" max="12804" width="7.42578125" style="513" customWidth="1"/>
    <col min="12805" max="12805" width="11" style="513" customWidth="1"/>
    <col min="12806" max="12806" width="5.85546875" style="513" customWidth="1"/>
    <col min="12807" max="12807" width="11.7109375" style="513" customWidth="1"/>
    <col min="12808" max="12808" width="12.28515625" style="513" customWidth="1"/>
    <col min="12809" max="12809" width="11.7109375" style="513" customWidth="1"/>
    <col min="12810" max="12810" width="12" style="513" customWidth="1"/>
    <col min="12811" max="13056" width="9.140625" style="513"/>
    <col min="13057" max="13057" width="4.28515625" style="513" customWidth="1"/>
    <col min="13058" max="13058" width="9.140625" style="513"/>
    <col min="13059" max="13059" width="11" style="513" customWidth="1"/>
    <col min="13060" max="13060" width="7.42578125" style="513" customWidth="1"/>
    <col min="13061" max="13061" width="11" style="513" customWidth="1"/>
    <col min="13062" max="13062" width="5.85546875" style="513" customWidth="1"/>
    <col min="13063" max="13063" width="11.7109375" style="513" customWidth="1"/>
    <col min="13064" max="13064" width="12.28515625" style="513" customWidth="1"/>
    <col min="13065" max="13065" width="11.7109375" style="513" customWidth="1"/>
    <col min="13066" max="13066" width="12" style="513" customWidth="1"/>
    <col min="13067" max="13312" width="9.140625" style="513"/>
    <col min="13313" max="13313" width="4.28515625" style="513" customWidth="1"/>
    <col min="13314" max="13314" width="9.140625" style="513"/>
    <col min="13315" max="13315" width="11" style="513" customWidth="1"/>
    <col min="13316" max="13316" width="7.42578125" style="513" customWidth="1"/>
    <col min="13317" max="13317" width="11" style="513" customWidth="1"/>
    <col min="13318" max="13318" width="5.85546875" style="513" customWidth="1"/>
    <col min="13319" max="13319" width="11.7109375" style="513" customWidth="1"/>
    <col min="13320" max="13320" width="12.28515625" style="513" customWidth="1"/>
    <col min="13321" max="13321" width="11.7109375" style="513" customWidth="1"/>
    <col min="13322" max="13322" width="12" style="513" customWidth="1"/>
    <col min="13323" max="13568" width="9.140625" style="513"/>
    <col min="13569" max="13569" width="4.28515625" style="513" customWidth="1"/>
    <col min="13570" max="13570" width="9.140625" style="513"/>
    <col min="13571" max="13571" width="11" style="513" customWidth="1"/>
    <col min="13572" max="13572" width="7.42578125" style="513" customWidth="1"/>
    <col min="13573" max="13573" width="11" style="513" customWidth="1"/>
    <col min="13574" max="13574" width="5.85546875" style="513" customWidth="1"/>
    <col min="13575" max="13575" width="11.7109375" style="513" customWidth="1"/>
    <col min="13576" max="13576" width="12.28515625" style="513" customWidth="1"/>
    <col min="13577" max="13577" width="11.7109375" style="513" customWidth="1"/>
    <col min="13578" max="13578" width="12" style="513" customWidth="1"/>
    <col min="13579" max="13824" width="9.140625" style="513"/>
    <col min="13825" max="13825" width="4.28515625" style="513" customWidth="1"/>
    <col min="13826" max="13826" width="9.140625" style="513"/>
    <col min="13827" max="13827" width="11" style="513" customWidth="1"/>
    <col min="13828" max="13828" width="7.42578125" style="513" customWidth="1"/>
    <col min="13829" max="13829" width="11" style="513" customWidth="1"/>
    <col min="13830" max="13830" width="5.85546875" style="513" customWidth="1"/>
    <col min="13831" max="13831" width="11.7109375" style="513" customWidth="1"/>
    <col min="13832" max="13832" width="12.28515625" style="513" customWidth="1"/>
    <col min="13833" max="13833" width="11.7109375" style="513" customWidth="1"/>
    <col min="13834" max="13834" width="12" style="513" customWidth="1"/>
    <col min="13835" max="14080" width="9.140625" style="513"/>
    <col min="14081" max="14081" width="4.28515625" style="513" customWidth="1"/>
    <col min="14082" max="14082" width="9.140625" style="513"/>
    <col min="14083" max="14083" width="11" style="513" customWidth="1"/>
    <col min="14084" max="14084" width="7.42578125" style="513" customWidth="1"/>
    <col min="14085" max="14085" width="11" style="513" customWidth="1"/>
    <col min="14086" max="14086" width="5.85546875" style="513" customWidth="1"/>
    <col min="14087" max="14087" width="11.7109375" style="513" customWidth="1"/>
    <col min="14088" max="14088" width="12.28515625" style="513" customWidth="1"/>
    <col min="14089" max="14089" width="11.7109375" style="513" customWidth="1"/>
    <col min="14090" max="14090" width="12" style="513" customWidth="1"/>
    <col min="14091" max="14336" width="9.140625" style="513"/>
    <col min="14337" max="14337" width="4.28515625" style="513" customWidth="1"/>
    <col min="14338" max="14338" width="9.140625" style="513"/>
    <col min="14339" max="14339" width="11" style="513" customWidth="1"/>
    <col min="14340" max="14340" width="7.42578125" style="513" customWidth="1"/>
    <col min="14341" max="14341" width="11" style="513" customWidth="1"/>
    <col min="14342" max="14342" width="5.85546875" style="513" customWidth="1"/>
    <col min="14343" max="14343" width="11.7109375" style="513" customWidth="1"/>
    <col min="14344" max="14344" width="12.28515625" style="513" customWidth="1"/>
    <col min="14345" max="14345" width="11.7109375" style="513" customWidth="1"/>
    <col min="14346" max="14346" width="12" style="513" customWidth="1"/>
    <col min="14347" max="14592" width="9.140625" style="513"/>
    <col min="14593" max="14593" width="4.28515625" style="513" customWidth="1"/>
    <col min="14594" max="14594" width="9.140625" style="513"/>
    <col min="14595" max="14595" width="11" style="513" customWidth="1"/>
    <col min="14596" max="14596" width="7.42578125" style="513" customWidth="1"/>
    <col min="14597" max="14597" width="11" style="513" customWidth="1"/>
    <col min="14598" max="14598" width="5.85546875" style="513" customWidth="1"/>
    <col min="14599" max="14599" width="11.7109375" style="513" customWidth="1"/>
    <col min="14600" max="14600" width="12.28515625" style="513" customWidth="1"/>
    <col min="14601" max="14601" width="11.7109375" style="513" customWidth="1"/>
    <col min="14602" max="14602" width="12" style="513" customWidth="1"/>
    <col min="14603" max="14848" width="9.140625" style="513"/>
    <col min="14849" max="14849" width="4.28515625" style="513" customWidth="1"/>
    <col min="14850" max="14850" width="9.140625" style="513"/>
    <col min="14851" max="14851" width="11" style="513" customWidth="1"/>
    <col min="14852" max="14852" width="7.42578125" style="513" customWidth="1"/>
    <col min="14853" max="14853" width="11" style="513" customWidth="1"/>
    <col min="14854" max="14854" width="5.85546875" style="513" customWidth="1"/>
    <col min="14855" max="14855" width="11.7109375" style="513" customWidth="1"/>
    <col min="14856" max="14856" width="12.28515625" style="513" customWidth="1"/>
    <col min="14857" max="14857" width="11.7109375" style="513" customWidth="1"/>
    <col min="14858" max="14858" width="12" style="513" customWidth="1"/>
    <col min="14859" max="15104" width="9.140625" style="513"/>
    <col min="15105" max="15105" width="4.28515625" style="513" customWidth="1"/>
    <col min="15106" max="15106" width="9.140625" style="513"/>
    <col min="15107" max="15107" width="11" style="513" customWidth="1"/>
    <col min="15108" max="15108" width="7.42578125" style="513" customWidth="1"/>
    <col min="15109" max="15109" width="11" style="513" customWidth="1"/>
    <col min="15110" max="15110" width="5.85546875" style="513" customWidth="1"/>
    <col min="15111" max="15111" width="11.7109375" style="513" customWidth="1"/>
    <col min="15112" max="15112" width="12.28515625" style="513" customWidth="1"/>
    <col min="15113" max="15113" width="11.7109375" style="513" customWidth="1"/>
    <col min="15114" max="15114" width="12" style="513" customWidth="1"/>
    <col min="15115" max="15360" width="9.140625" style="513"/>
    <col min="15361" max="15361" width="4.28515625" style="513" customWidth="1"/>
    <col min="15362" max="15362" width="9.140625" style="513"/>
    <col min="15363" max="15363" width="11" style="513" customWidth="1"/>
    <col min="15364" max="15364" width="7.42578125" style="513" customWidth="1"/>
    <col min="15365" max="15365" width="11" style="513" customWidth="1"/>
    <col min="15366" max="15366" width="5.85546875" style="513" customWidth="1"/>
    <col min="15367" max="15367" width="11.7109375" style="513" customWidth="1"/>
    <col min="15368" max="15368" width="12.28515625" style="513" customWidth="1"/>
    <col min="15369" max="15369" width="11.7109375" style="513" customWidth="1"/>
    <col min="15370" max="15370" width="12" style="513" customWidth="1"/>
    <col min="15371" max="15616" width="9.140625" style="513"/>
    <col min="15617" max="15617" width="4.28515625" style="513" customWidth="1"/>
    <col min="15618" max="15618" width="9.140625" style="513"/>
    <col min="15619" max="15619" width="11" style="513" customWidth="1"/>
    <col min="15620" max="15620" width="7.42578125" style="513" customWidth="1"/>
    <col min="15621" max="15621" width="11" style="513" customWidth="1"/>
    <col min="15622" max="15622" width="5.85546875" style="513" customWidth="1"/>
    <col min="15623" max="15623" width="11.7109375" style="513" customWidth="1"/>
    <col min="15624" max="15624" width="12.28515625" style="513" customWidth="1"/>
    <col min="15625" max="15625" width="11.7109375" style="513" customWidth="1"/>
    <col min="15626" max="15626" width="12" style="513" customWidth="1"/>
    <col min="15627" max="15872" width="9.140625" style="513"/>
    <col min="15873" max="15873" width="4.28515625" style="513" customWidth="1"/>
    <col min="15874" max="15874" width="9.140625" style="513"/>
    <col min="15875" max="15875" width="11" style="513" customWidth="1"/>
    <col min="15876" max="15876" width="7.42578125" style="513" customWidth="1"/>
    <col min="15877" max="15877" width="11" style="513" customWidth="1"/>
    <col min="15878" max="15878" width="5.85546875" style="513" customWidth="1"/>
    <col min="15879" max="15879" width="11.7109375" style="513" customWidth="1"/>
    <col min="15880" max="15880" width="12.28515625" style="513" customWidth="1"/>
    <col min="15881" max="15881" width="11.7109375" style="513" customWidth="1"/>
    <col min="15882" max="15882" width="12" style="513" customWidth="1"/>
    <col min="15883" max="16128" width="9.140625" style="513"/>
    <col min="16129" max="16129" width="4.28515625" style="513" customWidth="1"/>
    <col min="16130" max="16130" width="9.140625" style="513"/>
    <col min="16131" max="16131" width="11" style="513" customWidth="1"/>
    <col min="16132" max="16132" width="7.42578125" style="513" customWidth="1"/>
    <col min="16133" max="16133" width="11" style="513" customWidth="1"/>
    <col min="16134" max="16134" width="5.85546875" style="513" customWidth="1"/>
    <col min="16135" max="16135" width="11.7109375" style="513" customWidth="1"/>
    <col min="16136" max="16136" width="12.28515625" style="513" customWidth="1"/>
    <col min="16137" max="16137" width="11.7109375" style="513" customWidth="1"/>
    <col min="16138" max="16138" width="12" style="513" customWidth="1"/>
    <col min="16139" max="16384" width="9.140625" style="513"/>
  </cols>
  <sheetData>
    <row r="1" spans="1:10" x14ac:dyDescent="0.2">
      <c r="A1" s="696" t="s">
        <v>465</v>
      </c>
      <c r="B1" s="696"/>
      <c r="C1" s="696"/>
      <c r="D1" s="696"/>
      <c r="E1" s="696"/>
      <c r="F1" s="696"/>
      <c r="G1" s="696"/>
      <c r="H1" s="696"/>
      <c r="I1" s="696"/>
      <c r="J1" s="696"/>
    </row>
    <row r="3" spans="1:10" ht="13.5" x14ac:dyDescent="0.25">
      <c r="A3" s="514"/>
      <c r="B3" s="514"/>
      <c r="C3" s="514"/>
      <c r="D3" s="697"/>
      <c r="E3" s="697"/>
      <c r="F3" s="697"/>
      <c r="G3" s="697"/>
      <c r="H3" s="697"/>
      <c r="I3" s="697"/>
      <c r="J3" s="514"/>
    </row>
    <row r="4" spans="1:10" ht="13.5" customHeight="1" x14ac:dyDescent="0.3">
      <c r="A4" s="514"/>
      <c r="B4" s="514"/>
      <c r="C4" s="514"/>
      <c r="D4" s="698" t="s">
        <v>17</v>
      </c>
      <c r="E4" s="698"/>
      <c r="F4" s="698"/>
      <c r="G4" s="698"/>
      <c r="H4" s="698"/>
      <c r="I4" s="515"/>
      <c r="J4" s="514"/>
    </row>
    <row r="5" spans="1:10" ht="13.5" customHeight="1" x14ac:dyDescent="0.3">
      <c r="A5" s="514"/>
      <c r="B5" s="514"/>
      <c r="C5" s="514"/>
      <c r="D5" s="516"/>
      <c r="E5" s="516"/>
      <c r="F5" s="516"/>
      <c r="G5" s="516"/>
      <c r="H5" s="516"/>
      <c r="I5" s="515"/>
      <c r="J5" s="514"/>
    </row>
    <row r="6" spans="1:10" ht="13.5" customHeight="1" x14ac:dyDescent="0.3">
      <c r="A6" s="514"/>
      <c r="B6" s="514"/>
      <c r="C6" s="514"/>
      <c r="D6" s="698" t="s">
        <v>322</v>
      </c>
      <c r="E6" s="698"/>
      <c r="F6" s="698"/>
      <c r="G6" s="698"/>
      <c r="H6" s="698"/>
      <c r="I6" s="515"/>
      <c r="J6" s="514"/>
    </row>
    <row r="7" spans="1:10" ht="12.75" customHeight="1" x14ac:dyDescent="0.25">
      <c r="A7" s="514"/>
      <c r="B7" s="514"/>
      <c r="C7" s="514"/>
      <c r="D7" s="514"/>
      <c r="E7" s="514"/>
      <c r="F7" s="514"/>
      <c r="G7" s="514"/>
      <c r="H7" s="514"/>
      <c r="I7" s="514"/>
      <c r="J7" s="514"/>
    </row>
    <row r="8" spans="1:10" ht="12.75" customHeight="1" x14ac:dyDescent="0.25">
      <c r="A8" s="514"/>
      <c r="B8" s="514"/>
      <c r="C8" s="514"/>
      <c r="D8" s="699" t="s">
        <v>451</v>
      </c>
      <c r="E8" s="699"/>
      <c r="F8" s="699"/>
      <c r="G8" s="699"/>
      <c r="H8" s="699"/>
      <c r="I8" s="517"/>
      <c r="J8" s="514"/>
    </row>
    <row r="9" spans="1:10" ht="20.25" customHeight="1" x14ac:dyDescent="0.2">
      <c r="A9" s="518"/>
      <c r="B9" s="518"/>
      <c r="C9" s="518"/>
      <c r="D9" s="518"/>
      <c r="E9" s="518"/>
      <c r="F9" s="518"/>
      <c r="G9" s="700" t="s">
        <v>323</v>
      </c>
      <c r="H9" s="518"/>
      <c r="I9" s="518"/>
      <c r="J9" s="518"/>
    </row>
    <row r="10" spans="1:10" x14ac:dyDescent="0.2">
      <c r="A10" s="702" t="s">
        <v>60</v>
      </c>
      <c r="B10" s="702"/>
      <c r="C10" s="702"/>
      <c r="D10" s="702"/>
      <c r="E10" s="702"/>
      <c r="F10" s="519" t="s">
        <v>324</v>
      </c>
      <c r="G10" s="700"/>
      <c r="H10" s="519" t="s">
        <v>325</v>
      </c>
      <c r="I10" s="519" t="s">
        <v>326</v>
      </c>
      <c r="J10" s="519" t="s">
        <v>327</v>
      </c>
    </row>
    <row r="11" spans="1:10" ht="13.5" x14ac:dyDescent="0.25">
      <c r="A11" s="520"/>
      <c r="B11" s="520"/>
      <c r="C11" s="520"/>
      <c r="D11" s="520"/>
      <c r="E11" s="520"/>
      <c r="F11" s="520"/>
      <c r="G11" s="701"/>
      <c r="H11" s="514"/>
      <c r="I11" s="514"/>
      <c r="J11" s="514"/>
    </row>
    <row r="12" spans="1:10" x14ac:dyDescent="0.2">
      <c r="A12" s="519" t="s">
        <v>328</v>
      </c>
      <c r="B12" s="695" t="s">
        <v>329</v>
      </c>
      <c r="C12" s="695"/>
      <c r="D12" s="695"/>
      <c r="E12" s="695"/>
      <c r="F12" s="521" t="s">
        <v>330</v>
      </c>
      <c r="G12" s="522">
        <v>0</v>
      </c>
      <c r="H12" s="522">
        <v>0</v>
      </c>
      <c r="I12" s="522">
        <v>0</v>
      </c>
      <c r="J12" s="522">
        <v>0</v>
      </c>
    </row>
    <row r="13" spans="1:10" x14ac:dyDescent="0.2">
      <c r="A13" s="519" t="s">
        <v>331</v>
      </c>
      <c r="B13" s="695" t="s">
        <v>332</v>
      </c>
      <c r="C13" s="695"/>
      <c r="D13" s="695"/>
      <c r="E13" s="695"/>
      <c r="F13" s="521" t="s">
        <v>333</v>
      </c>
      <c r="G13" s="522">
        <v>0</v>
      </c>
      <c r="H13" s="522">
        <v>0</v>
      </c>
      <c r="I13" s="522">
        <v>0</v>
      </c>
      <c r="J13" s="522">
        <v>0</v>
      </c>
    </row>
    <row r="14" spans="1:10" x14ac:dyDescent="0.2">
      <c r="A14" s="519" t="s">
        <v>334</v>
      </c>
      <c r="B14" s="695" t="s">
        <v>335</v>
      </c>
      <c r="C14" s="695"/>
      <c r="D14" s="695"/>
      <c r="E14" s="695"/>
      <c r="F14" s="521" t="s">
        <v>336</v>
      </c>
      <c r="G14" s="522">
        <v>0</v>
      </c>
      <c r="H14" s="522">
        <v>0</v>
      </c>
      <c r="I14" s="522">
        <v>0</v>
      </c>
      <c r="J14" s="522">
        <v>0</v>
      </c>
    </row>
    <row r="15" spans="1:10" x14ac:dyDescent="0.2">
      <c r="A15" s="519" t="s">
        <v>337</v>
      </c>
      <c r="B15" s="695" t="s">
        <v>338</v>
      </c>
      <c r="C15" s="695"/>
      <c r="D15" s="695"/>
      <c r="E15" s="695"/>
      <c r="F15" s="521" t="s">
        <v>339</v>
      </c>
      <c r="G15" s="522">
        <v>0</v>
      </c>
      <c r="H15" s="522">
        <v>0</v>
      </c>
      <c r="I15" s="522">
        <v>0</v>
      </c>
      <c r="J15" s="522">
        <v>0</v>
      </c>
    </row>
    <row r="16" spans="1:10" x14ac:dyDescent="0.2">
      <c r="A16" s="519" t="s">
        <v>340</v>
      </c>
      <c r="B16" s="695" t="s">
        <v>341</v>
      </c>
      <c r="C16" s="695"/>
      <c r="D16" s="695"/>
      <c r="E16" s="695"/>
      <c r="F16" s="521" t="s">
        <v>342</v>
      </c>
      <c r="G16" s="522">
        <v>0</v>
      </c>
      <c r="H16" s="522">
        <v>0</v>
      </c>
      <c r="I16" s="522">
        <v>0</v>
      </c>
      <c r="J16" s="522">
        <v>0</v>
      </c>
    </row>
    <row r="17" spans="1:10" x14ac:dyDescent="0.2">
      <c r="A17" s="519" t="s">
        <v>343</v>
      </c>
      <c r="B17" s="695" t="s">
        <v>344</v>
      </c>
      <c r="C17" s="695"/>
      <c r="D17" s="695"/>
      <c r="E17" s="695"/>
      <c r="F17" s="521" t="s">
        <v>345</v>
      </c>
      <c r="G17" s="522">
        <v>0</v>
      </c>
      <c r="H17" s="522">
        <v>0</v>
      </c>
      <c r="I17" s="522">
        <v>0</v>
      </c>
      <c r="J17" s="522">
        <v>0</v>
      </c>
    </row>
    <row r="18" spans="1:10" x14ac:dyDescent="0.2">
      <c r="A18" s="519" t="s">
        <v>24</v>
      </c>
      <c r="B18" s="695" t="s">
        <v>346</v>
      </c>
      <c r="C18" s="695"/>
      <c r="D18" s="695"/>
      <c r="E18" s="695"/>
      <c r="F18" s="521" t="s">
        <v>347</v>
      </c>
      <c r="G18" s="522">
        <v>0</v>
      </c>
      <c r="H18" s="522">
        <v>0</v>
      </c>
      <c r="I18" s="522">
        <v>0</v>
      </c>
      <c r="J18" s="522">
        <v>0</v>
      </c>
    </row>
    <row r="19" spans="1:10" x14ac:dyDescent="0.2">
      <c r="A19" s="519" t="s">
        <v>328</v>
      </c>
      <c r="B19" s="695" t="s">
        <v>348</v>
      </c>
      <c r="C19" s="695"/>
      <c r="D19" s="695"/>
      <c r="E19" s="695"/>
      <c r="F19" s="521" t="s">
        <v>349</v>
      </c>
      <c r="G19" s="522">
        <v>95752361</v>
      </c>
      <c r="H19" s="522">
        <v>117867498</v>
      </c>
      <c r="I19" s="522">
        <v>180766501</v>
      </c>
      <c r="J19" s="522">
        <f>SUM(G19:I19)</f>
        <v>394386360</v>
      </c>
    </row>
    <row r="20" spans="1:10" x14ac:dyDescent="0.2">
      <c r="A20" s="519" t="s">
        <v>331</v>
      </c>
      <c r="B20" s="523" t="s">
        <v>350</v>
      </c>
      <c r="C20" s="523"/>
      <c r="D20" s="523"/>
      <c r="E20" s="523"/>
      <c r="F20" s="521" t="s">
        <v>351</v>
      </c>
      <c r="G20" s="522">
        <v>0</v>
      </c>
      <c r="H20" s="522">
        <v>0</v>
      </c>
      <c r="I20" s="522">
        <v>13000626</v>
      </c>
      <c r="J20" s="522">
        <f>SUM(G20:I20)</f>
        <v>13000626</v>
      </c>
    </row>
    <row r="21" spans="1:10" x14ac:dyDescent="0.2">
      <c r="A21" s="519" t="s">
        <v>334</v>
      </c>
      <c r="B21" s="695" t="s">
        <v>352</v>
      </c>
      <c r="C21" s="695"/>
      <c r="D21" s="695"/>
      <c r="E21" s="695"/>
      <c r="F21" s="521" t="s">
        <v>353</v>
      </c>
      <c r="G21" s="522">
        <v>0</v>
      </c>
      <c r="H21" s="522">
        <v>0</v>
      </c>
      <c r="I21" s="522">
        <v>0</v>
      </c>
      <c r="J21" s="522">
        <v>0</v>
      </c>
    </row>
    <row r="22" spans="1:10" x14ac:dyDescent="0.2">
      <c r="A22" s="519" t="s">
        <v>337</v>
      </c>
      <c r="B22" s="695" t="s">
        <v>354</v>
      </c>
      <c r="C22" s="695"/>
      <c r="D22" s="695"/>
      <c r="E22" s="695"/>
      <c r="F22" s="521" t="s">
        <v>355</v>
      </c>
      <c r="G22" s="522">
        <v>0</v>
      </c>
      <c r="H22" s="522">
        <v>0</v>
      </c>
      <c r="I22" s="522">
        <v>0</v>
      </c>
      <c r="J22" s="522">
        <v>0</v>
      </c>
    </row>
    <row r="23" spans="1:10" x14ac:dyDescent="0.2">
      <c r="A23" s="519" t="s">
        <v>340</v>
      </c>
      <c r="B23" s="695" t="s">
        <v>356</v>
      </c>
      <c r="C23" s="695"/>
      <c r="D23" s="695"/>
      <c r="E23" s="695"/>
      <c r="F23" s="521" t="s">
        <v>357</v>
      </c>
      <c r="G23" s="522">
        <v>0</v>
      </c>
      <c r="H23" s="522">
        <v>0</v>
      </c>
      <c r="I23" s="522">
        <v>0</v>
      </c>
      <c r="J23" s="522">
        <v>0</v>
      </c>
    </row>
    <row r="24" spans="1:10" x14ac:dyDescent="0.2">
      <c r="A24" s="519" t="s">
        <v>343</v>
      </c>
      <c r="B24" s="695" t="s">
        <v>358</v>
      </c>
      <c r="C24" s="695"/>
      <c r="D24" s="695"/>
      <c r="E24" s="695"/>
      <c r="F24" s="521" t="s">
        <v>359</v>
      </c>
      <c r="G24" s="522">
        <v>0</v>
      </c>
      <c r="H24" s="522">
        <v>0</v>
      </c>
      <c r="I24" s="522">
        <v>0</v>
      </c>
      <c r="J24" s="522">
        <v>0</v>
      </c>
    </row>
    <row r="25" spans="1:10" x14ac:dyDescent="0.2">
      <c r="A25" s="519" t="s">
        <v>360</v>
      </c>
      <c r="B25" s="695" t="s">
        <v>361</v>
      </c>
      <c r="C25" s="695"/>
      <c r="D25" s="695"/>
      <c r="E25" s="695"/>
      <c r="F25" s="521" t="s">
        <v>362</v>
      </c>
      <c r="G25" s="522">
        <v>0</v>
      </c>
      <c r="H25" s="522">
        <v>0</v>
      </c>
      <c r="I25" s="522">
        <v>0</v>
      </c>
      <c r="J25" s="522">
        <v>0</v>
      </c>
    </row>
    <row r="26" spans="1:10" x14ac:dyDescent="0.2">
      <c r="A26" s="519" t="s">
        <v>363</v>
      </c>
      <c r="B26" s="695" t="s">
        <v>364</v>
      </c>
      <c r="C26" s="695"/>
      <c r="D26" s="695"/>
      <c r="E26" s="695"/>
      <c r="F26" s="521" t="s">
        <v>365</v>
      </c>
      <c r="G26" s="522">
        <f>SUM(G19:G25)</f>
        <v>95752361</v>
      </c>
      <c r="H26" s="522">
        <f>SUM(H19:H25)</f>
        <v>117867498</v>
      </c>
      <c r="I26" s="522">
        <f>SUM(I19:I25)</f>
        <v>193767127</v>
      </c>
      <c r="J26" s="522">
        <f>SUM(J19:J25)</f>
        <v>407386986</v>
      </c>
    </row>
    <row r="27" spans="1:10" x14ac:dyDescent="0.2">
      <c r="A27" s="519" t="s">
        <v>328</v>
      </c>
      <c r="B27" s="695" t="s">
        <v>366</v>
      </c>
      <c r="C27" s="695"/>
      <c r="D27" s="695"/>
      <c r="E27" s="695"/>
      <c r="F27" s="521" t="s">
        <v>367</v>
      </c>
      <c r="G27" s="522">
        <v>0</v>
      </c>
      <c r="H27" s="522">
        <v>0</v>
      </c>
      <c r="I27" s="522">
        <v>110000</v>
      </c>
      <c r="J27" s="522">
        <f>SUM(G27:I27)</f>
        <v>110000</v>
      </c>
    </row>
    <row r="28" spans="1:10" x14ac:dyDescent="0.2">
      <c r="A28" s="519" t="s">
        <v>331</v>
      </c>
      <c r="B28" s="695" t="s">
        <v>368</v>
      </c>
      <c r="C28" s="695"/>
      <c r="D28" s="695"/>
      <c r="E28" s="695"/>
      <c r="F28" s="521" t="s">
        <v>369</v>
      </c>
      <c r="G28" s="522">
        <v>0</v>
      </c>
      <c r="H28" s="522">
        <v>0</v>
      </c>
      <c r="I28" s="522">
        <v>0</v>
      </c>
      <c r="J28" s="522">
        <v>0</v>
      </c>
    </row>
    <row r="29" spans="1:10" x14ac:dyDescent="0.2">
      <c r="A29" s="519" t="s">
        <v>334</v>
      </c>
      <c r="B29" s="695" t="s">
        <v>370</v>
      </c>
      <c r="C29" s="695"/>
      <c r="D29" s="695"/>
      <c r="E29" s="695"/>
      <c r="F29" s="521" t="s">
        <v>371</v>
      </c>
      <c r="G29" s="522">
        <v>0</v>
      </c>
      <c r="H29" s="522">
        <v>0</v>
      </c>
      <c r="I29" s="522">
        <v>0</v>
      </c>
      <c r="J29" s="522">
        <v>0</v>
      </c>
    </row>
    <row r="30" spans="1:10" x14ac:dyDescent="0.2">
      <c r="A30" s="519" t="s">
        <v>337</v>
      </c>
      <c r="B30" s="695" t="s">
        <v>372</v>
      </c>
      <c r="C30" s="695"/>
      <c r="D30" s="695"/>
      <c r="E30" s="695"/>
      <c r="F30" s="521" t="s">
        <v>373</v>
      </c>
      <c r="G30" s="522">
        <v>0</v>
      </c>
      <c r="H30" s="522">
        <v>0</v>
      </c>
      <c r="I30" s="522">
        <v>0</v>
      </c>
      <c r="J30" s="522">
        <v>0</v>
      </c>
    </row>
    <row r="31" spans="1:10" x14ac:dyDescent="0.2">
      <c r="A31" s="519" t="s">
        <v>340</v>
      </c>
      <c r="B31" s="695" t="s">
        <v>374</v>
      </c>
      <c r="C31" s="695"/>
      <c r="D31" s="695"/>
      <c r="E31" s="695"/>
      <c r="F31" s="521" t="s">
        <v>375</v>
      </c>
      <c r="G31" s="522">
        <v>0</v>
      </c>
      <c r="H31" s="522">
        <v>0</v>
      </c>
      <c r="I31" s="522">
        <v>0</v>
      </c>
      <c r="J31" s="522">
        <v>0</v>
      </c>
    </row>
    <row r="32" spans="1:10" x14ac:dyDescent="0.2">
      <c r="A32" s="519" t="s">
        <v>343</v>
      </c>
      <c r="B32" s="695" t="s">
        <v>376</v>
      </c>
      <c r="C32" s="695"/>
      <c r="D32" s="695"/>
      <c r="E32" s="695"/>
      <c r="F32" s="521" t="s">
        <v>377</v>
      </c>
      <c r="G32" s="522">
        <v>0</v>
      </c>
      <c r="H32" s="522">
        <v>0</v>
      </c>
      <c r="I32" s="522">
        <v>0</v>
      </c>
      <c r="J32" s="522">
        <v>0</v>
      </c>
    </row>
    <row r="33" spans="1:10" x14ac:dyDescent="0.2">
      <c r="A33" s="519" t="s">
        <v>378</v>
      </c>
      <c r="B33" s="695" t="s">
        <v>379</v>
      </c>
      <c r="C33" s="695"/>
      <c r="D33" s="695"/>
      <c r="E33" s="695"/>
      <c r="F33" s="521" t="s">
        <v>380</v>
      </c>
      <c r="G33" s="522">
        <v>0</v>
      </c>
      <c r="H33" s="522">
        <v>0</v>
      </c>
      <c r="I33" s="522">
        <f>SUM(I27:I32)</f>
        <v>110000</v>
      </c>
      <c r="J33" s="522">
        <f>SUM(J27:J32)</f>
        <v>110000</v>
      </c>
    </row>
    <row r="34" spans="1:10" x14ac:dyDescent="0.2">
      <c r="A34" s="519" t="s">
        <v>328</v>
      </c>
      <c r="B34" s="695" t="s">
        <v>381</v>
      </c>
      <c r="C34" s="695"/>
      <c r="D34" s="695"/>
      <c r="E34" s="695"/>
      <c r="F34" s="521" t="s">
        <v>382</v>
      </c>
      <c r="G34" s="522">
        <v>0</v>
      </c>
      <c r="H34" s="522">
        <v>0</v>
      </c>
      <c r="I34" s="522">
        <v>0</v>
      </c>
      <c r="J34" s="522">
        <v>0</v>
      </c>
    </row>
    <row r="35" spans="1:10" x14ac:dyDescent="0.2">
      <c r="A35" s="519" t="s">
        <v>331</v>
      </c>
      <c r="B35" s="695" t="s">
        <v>383</v>
      </c>
      <c r="C35" s="695"/>
      <c r="D35" s="695"/>
      <c r="E35" s="695"/>
      <c r="F35" s="521" t="s">
        <v>384</v>
      </c>
      <c r="G35" s="522">
        <v>0</v>
      </c>
      <c r="H35" s="522">
        <v>0</v>
      </c>
      <c r="I35" s="522">
        <v>0</v>
      </c>
      <c r="J35" s="522">
        <v>0</v>
      </c>
    </row>
    <row r="36" spans="1:10" x14ac:dyDescent="0.2">
      <c r="A36" s="519" t="s">
        <v>334</v>
      </c>
      <c r="B36" s="695" t="s">
        <v>385</v>
      </c>
      <c r="C36" s="695"/>
      <c r="D36" s="695"/>
      <c r="E36" s="695"/>
      <c r="F36" s="521" t="s">
        <v>386</v>
      </c>
      <c r="G36" s="522">
        <v>0</v>
      </c>
      <c r="H36" s="522">
        <v>0</v>
      </c>
      <c r="I36" s="522">
        <v>0</v>
      </c>
      <c r="J36" s="522">
        <v>0</v>
      </c>
    </row>
    <row r="37" spans="1:10" x14ac:dyDescent="0.2">
      <c r="A37" s="519" t="s">
        <v>337</v>
      </c>
      <c r="B37" s="695" t="s">
        <v>387</v>
      </c>
      <c r="C37" s="695"/>
      <c r="D37" s="695"/>
      <c r="E37" s="695"/>
      <c r="F37" s="521" t="s">
        <v>388</v>
      </c>
      <c r="G37" s="522">
        <v>0</v>
      </c>
      <c r="H37" s="522">
        <v>0</v>
      </c>
      <c r="I37" s="522">
        <v>0</v>
      </c>
      <c r="J37" s="522">
        <v>0</v>
      </c>
    </row>
    <row r="38" spans="1:10" x14ac:dyDescent="0.2">
      <c r="A38" s="519" t="s">
        <v>340</v>
      </c>
      <c r="B38" s="695" t="s">
        <v>389</v>
      </c>
      <c r="C38" s="695"/>
      <c r="D38" s="695"/>
      <c r="E38" s="695"/>
      <c r="F38" s="521" t="s">
        <v>390</v>
      </c>
      <c r="G38" s="522">
        <v>0</v>
      </c>
      <c r="H38" s="522">
        <v>0</v>
      </c>
      <c r="I38" s="522">
        <v>0</v>
      </c>
      <c r="J38" s="522">
        <v>0</v>
      </c>
    </row>
    <row r="39" spans="1:10" x14ac:dyDescent="0.2">
      <c r="A39" s="519" t="s">
        <v>391</v>
      </c>
      <c r="B39" s="695" t="s">
        <v>392</v>
      </c>
      <c r="C39" s="695"/>
      <c r="D39" s="695"/>
      <c r="E39" s="695"/>
      <c r="F39" s="521" t="s">
        <v>393</v>
      </c>
      <c r="G39" s="522">
        <v>0</v>
      </c>
      <c r="H39" s="522">
        <v>0</v>
      </c>
      <c r="I39" s="522">
        <v>0</v>
      </c>
      <c r="J39" s="522">
        <v>0</v>
      </c>
    </row>
    <row r="40" spans="1:10" x14ac:dyDescent="0.2">
      <c r="A40" s="519" t="s">
        <v>394</v>
      </c>
      <c r="B40" s="695" t="s">
        <v>395</v>
      </c>
      <c r="C40" s="695"/>
      <c r="D40" s="695"/>
      <c r="E40" s="695"/>
      <c r="F40" s="521" t="s">
        <v>396</v>
      </c>
      <c r="G40" s="522">
        <f>G18+G26+G33+G39</f>
        <v>95752361</v>
      </c>
      <c r="H40" s="522">
        <f>H18+H26+H33+H39</f>
        <v>117867498</v>
      </c>
      <c r="I40" s="522">
        <f>I18+I26+I33+I39</f>
        <v>193877127</v>
      </c>
      <c r="J40" s="522">
        <f>J18+J26+J33+J39</f>
        <v>407496986</v>
      </c>
    </row>
  </sheetData>
  <mergeCells count="35">
    <mergeCell ref="B17:E17"/>
    <mergeCell ref="A1:J1"/>
    <mergeCell ref="D3:I3"/>
    <mergeCell ref="D4:H4"/>
    <mergeCell ref="D6:H6"/>
    <mergeCell ref="D8:H8"/>
    <mergeCell ref="G9:G11"/>
    <mergeCell ref="A10:E10"/>
    <mergeCell ref="B12:E12"/>
    <mergeCell ref="B13:E13"/>
    <mergeCell ref="B14:E14"/>
    <mergeCell ref="B15:E15"/>
    <mergeCell ref="B16:E16"/>
    <mergeCell ref="B30:E30"/>
    <mergeCell ref="B18:E18"/>
    <mergeCell ref="B19:E19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36:E36"/>
  </mergeCells>
  <pageMargins left="0.23" right="0.18" top="0.35" bottom="1" header="0.31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1. melléklet</vt:lpstr>
      <vt:lpstr>2. melléklet </vt:lpstr>
      <vt:lpstr>3 melléklet</vt:lpstr>
      <vt:lpstr>4. melléklet</vt:lpstr>
      <vt:lpstr>5. melléklet</vt:lpstr>
      <vt:lpstr>6. melléklet</vt:lpstr>
      <vt:lpstr>7. melléklet</vt:lpstr>
      <vt:lpstr>8.melléklet</vt:lpstr>
      <vt:lpstr>9. melléklet</vt:lpstr>
      <vt:lpstr>10 melléklet</vt:lpstr>
      <vt:lpstr>11. melléklet</vt:lpstr>
      <vt:lpstr>12. melléklet</vt:lpstr>
      <vt:lpstr>13. melléklet</vt:lpstr>
      <vt:lpstr>14. melléklet</vt:lpstr>
      <vt:lpstr>15.melléklet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2019-05-06T06:53:18Z</cp:lastPrinted>
  <dcterms:created xsi:type="dcterms:W3CDTF">2007-06-18T06:49:20Z</dcterms:created>
  <dcterms:modified xsi:type="dcterms:W3CDTF">2019-05-29T11:39:01Z</dcterms:modified>
</cp:coreProperties>
</file>