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05A19919-F89A-4AA5-971E-240E39DCF379}" xr6:coauthVersionLast="44" xr6:coauthVersionMax="44" xr10:uidLastSave="{00000000-0000-0000-0000-000000000000}"/>
  <bookViews>
    <workbookView xWindow="-120" yWindow="-120" windowWidth="21840" windowHeight="13140" xr2:uid="{D9B0EEF4-95FA-467B-A697-9D39A2BBE1C0}"/>
  </bookViews>
  <sheets>
    <sheet name="6. sz. melléklet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2" i="1" l="1"/>
  <c r="H52" i="1" s="1"/>
  <c r="F52" i="1"/>
  <c r="D52" i="1"/>
  <c r="E52" i="1" s="1"/>
  <c r="C52" i="1"/>
  <c r="G51" i="1"/>
  <c r="H51" i="1" s="1"/>
  <c r="F51" i="1"/>
  <c r="F53" i="1" s="1"/>
  <c r="E51" i="1"/>
  <c r="D51" i="1"/>
  <c r="D53" i="1" s="1"/>
  <c r="E53" i="1" s="1"/>
  <c r="C51" i="1"/>
  <c r="C53" i="1" s="1"/>
  <c r="E49" i="1"/>
  <c r="H48" i="1"/>
  <c r="H47" i="1"/>
  <c r="H46" i="1"/>
  <c r="H45" i="1"/>
  <c r="H44" i="1"/>
  <c r="H43" i="1"/>
  <c r="E43" i="1"/>
  <c r="H42" i="1"/>
  <c r="H41" i="1"/>
  <c r="H39" i="1"/>
  <c r="H38" i="1"/>
  <c r="E38" i="1"/>
  <c r="H37" i="1"/>
  <c r="E37" i="1"/>
  <c r="H36" i="1"/>
  <c r="H34" i="1"/>
  <c r="E34" i="1"/>
  <c r="H33" i="1"/>
  <c r="E33" i="1"/>
  <c r="H32" i="1"/>
  <c r="H31" i="1"/>
  <c r="H30" i="1"/>
  <c r="H29" i="1"/>
  <c r="H26" i="1"/>
  <c r="H25" i="1"/>
  <c r="H24" i="1"/>
  <c r="H23" i="1"/>
  <c r="H22" i="1"/>
  <c r="E21" i="1"/>
  <c r="H20" i="1"/>
  <c r="H18" i="1"/>
  <c r="H15" i="1"/>
  <c r="H14" i="1"/>
  <c r="H13" i="1"/>
  <c r="H12" i="1"/>
  <c r="E12" i="1"/>
  <c r="H11" i="1"/>
  <c r="E11" i="1"/>
  <c r="H10" i="1"/>
  <c r="E10" i="1"/>
  <c r="H9" i="1"/>
  <c r="E9" i="1"/>
  <c r="H8" i="1"/>
  <c r="E8" i="1"/>
  <c r="L2" i="1"/>
  <c r="G53" i="1" l="1"/>
  <c r="H53" i="1" s="1"/>
</calcChain>
</file>

<file path=xl/sharedStrings.xml><?xml version="1.0" encoding="utf-8"?>
<sst xmlns="http://schemas.openxmlformats.org/spreadsheetml/2006/main" count="149" uniqueCount="108">
  <si>
    <t>6. melléklet</t>
  </si>
  <si>
    <t>Balatonakali Önkormányzat 2019. évi összesített konszolidált költségvetés kormányzati funkciónként</t>
  </si>
  <si>
    <t>adatok Ft-ban</t>
  </si>
  <si>
    <t>Sor-szám</t>
  </si>
  <si>
    <t>Szakfeladat</t>
  </si>
  <si>
    <t>Bevétel 2019. évi előirányzat</t>
  </si>
  <si>
    <t>Bevétel 2019. évi mód. előir.</t>
  </si>
  <si>
    <t>mód./eredeti előirány. (%)</t>
  </si>
  <si>
    <t>Kiadás    2019. évi előirányzat</t>
  </si>
  <si>
    <t>Kiadás 2019.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</si>
  <si>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</si>
  <si>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</si>
  <si>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</si>
  <si>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</si>
  <si>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</si>
  <si>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</si>
  <si>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</si>
  <si>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</si>
  <si>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</si>
  <si>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</si>
  <si>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</si>
  <si>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</si>
  <si>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</si>
  <si>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</si>
  <si>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</si>
  <si>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</si>
  <si>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</si>
  <si>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</si>
  <si>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</si>
  <si>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</si>
  <si>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</si>
  <si>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</si>
  <si>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</si>
  <si>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</si>
  <si>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</si>
  <si>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</si>
  <si>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</si>
  <si>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</si>
  <si>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</si>
  <si>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</si>
  <si>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</si>
  <si>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</si>
  <si>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</si>
  <si>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</si>
  <si>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</si>
  <si>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</si>
  <si>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</si>
  <si>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</si>
  <si>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</si>
  <si>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</si>
  <si>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</si>
  <si>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</si>
  <si>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</si>
  <si>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</si>
  <si>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</si>
  <si>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</si>
  <si>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</si>
  <si>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</si>
  <si>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</si>
  <si>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</si>
  <si>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</si>
  <si>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</si>
  <si>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</si>
  <si>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</si>
  <si>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</si>
  <si>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</si>
  <si>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</si>
  <si>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</si>
  <si>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</si>
  <si>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</si>
  <si>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</si>
  <si>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</si>
  <si>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</si>
  <si>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</si>
  <si>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082010 Kultúra igazgatása</t>
  </si>
  <si>
    <t>27.</t>
  </si>
  <si>
    <t>082044 Könyvtári szolgáltatások</t>
  </si>
  <si>
    <t>28.</t>
  </si>
  <si>
    <t>082094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</si>
  <si>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</si>
  <si>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</si>
  <si>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</si>
  <si>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</si>
  <si>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</si>
  <si>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086010 Határon túli magyarok egyéb támogatásai</t>
  </si>
  <si>
    <t>32.</t>
  </si>
  <si>
    <t>086030 Nemzetközi kulturális együttműködés</t>
  </si>
  <si>
    <t>33.</t>
  </si>
  <si>
    <t>091110 Óvodai nevelés, ellátás szakmai feladatai</t>
  </si>
  <si>
    <t>34.</t>
  </si>
  <si>
    <t>091140 Óvodai nevelés, ellátás működtetési feladatai</t>
  </si>
  <si>
    <t>35.</t>
  </si>
  <si>
    <t>096010 Óvodai intézményi étkeztetés</t>
  </si>
  <si>
    <t>36.</t>
  </si>
  <si>
    <t>104242 Gyermekjóléti szolgáltatások</t>
  </si>
  <si>
    <t>37.</t>
  </si>
  <si>
    <t>107052 Házi segítségnyújtás</t>
  </si>
  <si>
    <t>38.</t>
  </si>
  <si>
    <t>107053 Jelzőrendszeres házi segítségnyújtás</t>
  </si>
  <si>
    <t>39.</t>
  </si>
  <si>
    <t>107060 Egyéb szociális természetbeni és pénzbeli ellátások</t>
  </si>
  <si>
    <t>40.</t>
  </si>
  <si>
    <t>900020 Önkormányzatok funkcióra nem sorolható bevételei</t>
  </si>
  <si>
    <t>41.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</si>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</sst>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9" fontId="1" fillId="0" borderId="20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9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3" fontId="1" fillId="0" borderId="27" xfId="0" applyNumberFormat="1" applyFont="1" applyBorder="1" applyAlignment="1">
      <alignment horizontal="right" vertical="center" wrapText="1"/>
    </xf>
    <xf numFmtId="9" fontId="1" fillId="0" borderId="28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justify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justify" vertical="center" wrapText="1"/>
    </xf>
    <xf numFmtId="3" fontId="1" fillId="0" borderId="37" xfId="0" applyNumberFormat="1" applyFont="1" applyBorder="1" applyAlignment="1">
      <alignment horizontal="right" vertical="center" wrapText="1"/>
    </xf>
    <xf numFmtId="9" fontId="1" fillId="0" borderId="38" xfId="0" applyNumberFormat="1" applyFont="1" applyBorder="1" applyAlignment="1">
      <alignment horizontal="right" vertical="center" wrapText="1"/>
    </xf>
    <xf numFmtId="3" fontId="1" fillId="0" borderId="39" xfId="0" applyNumberFormat="1" applyFont="1" applyBorder="1" applyAlignment="1">
      <alignment horizontal="right" vertical="center" wrapText="1"/>
    </xf>
    <xf numFmtId="9" fontId="1" fillId="0" borderId="40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justify" vertical="center" wrapText="1"/>
    </xf>
    <xf numFmtId="3" fontId="1" fillId="0" borderId="43" xfId="0" applyNumberFormat="1" applyFont="1" applyBorder="1" applyAlignment="1">
      <alignment horizontal="right" vertical="center" wrapText="1"/>
    </xf>
    <xf numFmtId="9" fontId="1" fillId="0" borderId="43" xfId="0" applyNumberFormat="1" applyFont="1" applyBorder="1" applyAlignment="1">
      <alignment horizontal="right" vertical="center" wrapText="1"/>
    </xf>
    <xf numFmtId="9" fontId="1" fillId="0" borderId="43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justify" vertical="center" wrapText="1"/>
    </xf>
    <xf numFmtId="3" fontId="1" fillId="0" borderId="46" xfId="0" applyNumberFormat="1" applyFont="1" applyBorder="1" applyAlignment="1">
      <alignment horizontal="right" vertical="center" wrapText="1"/>
    </xf>
    <xf numFmtId="9" fontId="1" fillId="0" borderId="47" xfId="0" applyNumberFormat="1" applyFont="1" applyBorder="1" applyAlignment="1">
      <alignment horizontal="right" vertical="center" wrapText="1"/>
    </xf>
    <xf numFmtId="9" fontId="1" fillId="0" borderId="48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vertical="center" wrapText="1"/>
    </xf>
    <xf numFmtId="3" fontId="1" fillId="0" borderId="52" xfId="0" applyNumberFormat="1" applyFont="1" applyBorder="1" applyAlignment="1">
      <alignment horizontal="right" vertical="center" wrapText="1"/>
    </xf>
    <xf numFmtId="9" fontId="1" fillId="0" borderId="53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horizontal="left" vertical="center" wrapText="1"/>
    </xf>
    <xf numFmtId="9" fontId="1" fillId="0" borderId="54" xfId="0" applyNumberFormat="1" applyFont="1" applyBorder="1" applyAlignment="1">
      <alignment horizontal="right" vertical="center" wrapText="1"/>
    </xf>
    <xf numFmtId="3" fontId="1" fillId="0" borderId="55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vertical="center" wrapText="1"/>
    </xf>
    <xf numFmtId="9" fontId="1" fillId="0" borderId="56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18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left" vertical="center" wrapText="1"/>
    </xf>
    <xf numFmtId="3" fontId="1" fillId="0" borderId="27" xfId="0" applyNumberFormat="1" applyFont="1" applyBorder="1" applyAlignment="1">
      <alignment vertical="center"/>
    </xf>
    <xf numFmtId="3" fontId="1" fillId="0" borderId="57" xfId="0" applyNumberFormat="1" applyFont="1" applyBorder="1" applyAlignment="1">
      <alignment horizontal="right" vertical="center" wrapText="1"/>
    </xf>
    <xf numFmtId="9" fontId="1" fillId="0" borderId="58" xfId="0" applyNumberFormat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 wrapText="1"/>
    </xf>
    <xf numFmtId="3" fontId="1" fillId="0" borderId="62" xfId="0" applyNumberFormat="1" applyFont="1" applyBorder="1" applyAlignment="1">
      <alignment vertical="center"/>
    </xf>
    <xf numFmtId="3" fontId="1" fillId="0" borderId="62" xfId="0" applyNumberFormat="1" applyFont="1" applyBorder="1" applyAlignment="1">
      <alignment horizontal="right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justify" vertical="center" wrapText="1"/>
    </xf>
    <xf numFmtId="3" fontId="3" fillId="0" borderId="66" xfId="0" applyNumberFormat="1" applyFont="1" applyBorder="1" applyAlignment="1">
      <alignment horizontal="right" vertical="center" wrapText="1"/>
    </xf>
    <xf numFmtId="9" fontId="3" fillId="0" borderId="67" xfId="0" applyNumberFormat="1" applyFont="1" applyBorder="1" applyAlignment="1">
      <alignment horizontal="right" vertical="center" wrapText="1"/>
    </xf>
    <xf numFmtId="9" fontId="4" fillId="0" borderId="6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9" fontId="5" fillId="3" borderId="12" xfId="0" applyNumberFormat="1" applyFont="1" applyFill="1" applyBorder="1" applyAlignment="1">
      <alignment horizontal="right" vertical="center" wrapText="1"/>
    </xf>
    <xf numFmtId="9" fontId="5" fillId="2" borderId="14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60040523</v>
          </cell>
          <cell r="E37">
            <v>38987329</v>
          </cell>
        </row>
        <row r="93">
          <cell r="D93">
            <v>223832841</v>
          </cell>
          <cell r="E93">
            <v>223832843</v>
          </cell>
        </row>
      </sheetData>
      <sheetData sheetId="7">
        <row r="38">
          <cell r="D38">
            <v>887729</v>
          </cell>
          <cell r="E38">
            <v>887722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0269-059A-48C5-8B8C-0FBCF9FC19F4}">
  <dimension ref="A1:M103"/>
  <sheetViews>
    <sheetView tabSelected="1"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10" width="9.5703125" customWidth="1"/>
    <col min="11" max="12" width="8.28515625" customWidth="1"/>
    <col min="13" max="13" width="7.7109375" customWidth="1"/>
    <col min="14" max="14" width="8.7109375" bestFit="1" customWidth="1"/>
  </cols>
  <sheetData>
    <row r="1" spans="1:12" s="1" customFormat="1" ht="12" x14ac:dyDescent="0.2">
      <c r="L1" s="2" t="s">
        <v>0</v>
      </c>
    </row>
    <row r="2" spans="1:12" s="1" customFormat="1" ht="12" x14ac:dyDescent="0.2">
      <c r="A2" s="3"/>
      <c r="B2" s="3"/>
      <c r="C2" s="3"/>
      <c r="D2" s="3"/>
      <c r="E2" s="3"/>
      <c r="F2" s="3"/>
      <c r="G2" s="3"/>
      <c r="H2" s="3"/>
      <c r="L2" s="4" t="str">
        <f>'[1]1.sz. melléklet'!G2</f>
        <v>az 9/2019. (IX.03.) önkormányzati rendelethez</v>
      </c>
    </row>
    <row r="3" spans="1:12" s="1" customFormat="1" ht="6.75" customHeight="1" x14ac:dyDescent="0.2">
      <c r="A3" s="5"/>
    </row>
    <row r="4" spans="1:12" s="1" customFormat="1" ht="12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" customFormat="1" thickBot="1" x14ac:dyDescent="0.25">
      <c r="J5" s="7" t="s">
        <v>2</v>
      </c>
      <c r="L5" s="7"/>
    </row>
    <row r="6" spans="1:12" s="1" customFormat="1" ht="34.5" thickTop="1" x14ac:dyDescent="0.2">
      <c r="A6" s="8" t="s">
        <v>3</v>
      </c>
      <c r="B6" s="9" t="s">
        <v>4</v>
      </c>
      <c r="C6" s="10" t="s">
        <v>5</v>
      </c>
      <c r="D6" s="11" t="s">
        <v>6</v>
      </c>
      <c r="E6" s="12" t="s">
        <v>7</v>
      </c>
      <c r="F6" s="13" t="s">
        <v>8</v>
      </c>
      <c r="G6" s="13" t="s">
        <v>9</v>
      </c>
      <c r="H6" s="12" t="s">
        <v>7</v>
      </c>
      <c r="I6" s="14" t="s">
        <v>10</v>
      </c>
      <c r="J6" s="15" t="s">
        <v>11</v>
      </c>
    </row>
    <row r="7" spans="1:12" s="1" customFormat="1" thickBot="1" x14ac:dyDescent="0.25">
      <c r="A7" s="16" t="s">
        <v>12</v>
      </c>
      <c r="B7" s="17" t="s">
        <v>13</v>
      </c>
      <c r="C7" s="18" t="s">
        <v>14</v>
      </c>
      <c r="D7" s="18" t="s">
        <v>15</v>
      </c>
      <c r="E7" s="19" t="s">
        <v>16</v>
      </c>
      <c r="F7" s="20" t="s">
        <v>17</v>
      </c>
      <c r="G7" s="20" t="s">
        <v>18</v>
      </c>
      <c r="H7" s="21" t="s">
        <v>19</v>
      </c>
      <c r="I7" s="22" t="s">
        <v>20</v>
      </c>
      <c r="J7" s="23" t="s">
        <v>21</v>
      </c>
    </row>
    <row r="8" spans="1:12" s="1" customFormat="1" ht="34.5" thickTop="1" x14ac:dyDescent="0.2">
      <c r="A8" s="24" t="s">
        <v>22</v>
      </c>
      <c r="B8" s="25" t="s">
        <v>23</v>
      </c>
      <c r="C8" s="26">
        <v>3466814</v>
      </c>
      <c r="D8" s="26">
        <v>3466812</v>
      </c>
      <c r="E8" s="27">
        <f>D8/C8</f>
        <v>0.9999994231014413</v>
      </c>
      <c r="F8" s="28">
        <v>45125451</v>
      </c>
      <c r="G8" s="28">
        <v>45280451</v>
      </c>
      <c r="H8" s="29">
        <f t="shared" ref="H8:H15" si="0">G8/F8</f>
        <v>1.0034348687174339</v>
      </c>
      <c r="I8" s="30" t="s">
        <v>24</v>
      </c>
      <c r="J8" s="31"/>
    </row>
    <row r="9" spans="1:12" s="1" customFormat="1" ht="12" x14ac:dyDescent="0.2">
      <c r="A9" s="32" t="s">
        <v>25</v>
      </c>
      <c r="B9" s="33" t="s">
        <v>26</v>
      </c>
      <c r="C9" s="34">
        <v>127000</v>
      </c>
      <c r="D9" s="34">
        <v>127000</v>
      </c>
      <c r="E9" s="27">
        <f>D9/C9</f>
        <v>1</v>
      </c>
      <c r="F9" s="34">
        <v>6187636</v>
      </c>
      <c r="G9" s="34">
        <v>6187636</v>
      </c>
      <c r="H9" s="35">
        <f t="shared" si="0"/>
        <v>1</v>
      </c>
      <c r="I9" s="36" t="s">
        <v>24</v>
      </c>
      <c r="J9" s="37"/>
    </row>
    <row r="10" spans="1:12" s="1" customFormat="1" ht="22.5" x14ac:dyDescent="0.2">
      <c r="A10" s="32" t="s">
        <v>27</v>
      </c>
      <c r="B10" s="38" t="s">
        <v>28</v>
      </c>
      <c r="C10" s="34">
        <v>4026000</v>
      </c>
      <c r="D10" s="34">
        <v>4026000</v>
      </c>
      <c r="E10" s="27">
        <f>D10/C10</f>
        <v>1</v>
      </c>
      <c r="F10" s="34">
        <v>39650000</v>
      </c>
      <c r="G10" s="34">
        <v>36265000</v>
      </c>
      <c r="H10" s="35">
        <f t="shared" si="0"/>
        <v>0.91462799495586378</v>
      </c>
      <c r="I10" s="36" t="s">
        <v>24</v>
      </c>
      <c r="J10" s="37"/>
    </row>
    <row r="11" spans="1:12" s="1" customFormat="1" ht="22.5" x14ac:dyDescent="0.2">
      <c r="A11" s="32" t="s">
        <v>29</v>
      </c>
      <c r="B11" s="38" t="s">
        <v>30</v>
      </c>
      <c r="C11" s="34">
        <v>6350000</v>
      </c>
      <c r="D11" s="34">
        <v>6350000</v>
      </c>
      <c r="E11" s="27">
        <f>D11/C11</f>
        <v>1</v>
      </c>
      <c r="F11" s="34">
        <v>16478109</v>
      </c>
      <c r="G11" s="34">
        <v>16478109</v>
      </c>
      <c r="H11" s="35">
        <f t="shared" si="0"/>
        <v>1</v>
      </c>
      <c r="I11" s="36" t="s">
        <v>24</v>
      </c>
      <c r="J11" s="37"/>
    </row>
    <row r="12" spans="1:12" s="1" customFormat="1" ht="22.5" x14ac:dyDescent="0.2">
      <c r="A12" s="32" t="s">
        <v>31</v>
      </c>
      <c r="B12" s="39" t="s">
        <v>32</v>
      </c>
      <c r="C12" s="34">
        <v>62551911</v>
      </c>
      <c r="D12" s="34">
        <v>62551911</v>
      </c>
      <c r="E12" s="27">
        <f>D12/C12</f>
        <v>1</v>
      </c>
      <c r="F12" s="34">
        <v>3744043</v>
      </c>
      <c r="G12" s="34">
        <v>4844237</v>
      </c>
      <c r="H12" s="35">
        <f t="shared" si="0"/>
        <v>1.2938518601415636</v>
      </c>
      <c r="I12" s="36" t="s">
        <v>24</v>
      </c>
      <c r="J12" s="37"/>
    </row>
    <row r="13" spans="1:12" s="1" customFormat="1" ht="12" x14ac:dyDescent="0.2">
      <c r="A13" s="32" t="s">
        <v>33</v>
      </c>
      <c r="B13" s="39" t="s">
        <v>34</v>
      </c>
      <c r="C13" s="40"/>
      <c r="D13" s="40"/>
      <c r="E13" s="41"/>
      <c r="F13" s="34">
        <v>16821500</v>
      </c>
      <c r="G13" s="34">
        <v>16821500</v>
      </c>
      <c r="H13" s="35">
        <f t="shared" si="0"/>
        <v>1</v>
      </c>
      <c r="I13" s="36" t="s">
        <v>24</v>
      </c>
      <c r="J13" s="37"/>
    </row>
    <row r="14" spans="1:12" s="1" customFormat="1" ht="12.75" customHeight="1" x14ac:dyDescent="0.2">
      <c r="A14" s="32" t="s">
        <v>35</v>
      </c>
      <c r="B14" s="39" t="s">
        <v>36</v>
      </c>
      <c r="C14" s="40"/>
      <c r="D14" s="40"/>
      <c r="E14" s="42"/>
      <c r="F14" s="34">
        <v>288000</v>
      </c>
      <c r="G14" s="34">
        <v>288000</v>
      </c>
      <c r="H14" s="35">
        <f t="shared" si="0"/>
        <v>1</v>
      </c>
      <c r="I14" s="36" t="s">
        <v>24</v>
      </c>
      <c r="J14" s="37"/>
    </row>
    <row r="15" spans="1:12" s="1" customFormat="1" ht="12.75" customHeight="1" x14ac:dyDescent="0.2">
      <c r="A15" s="32" t="s">
        <v>37</v>
      </c>
      <c r="B15" s="39" t="s">
        <v>38</v>
      </c>
      <c r="C15" s="40"/>
      <c r="D15" s="40"/>
      <c r="E15" s="42"/>
      <c r="F15" s="34">
        <v>1100000</v>
      </c>
      <c r="G15" s="34">
        <v>1100000</v>
      </c>
      <c r="H15" s="35">
        <f t="shared" si="0"/>
        <v>1</v>
      </c>
      <c r="I15" s="36" t="s">
        <v>24</v>
      </c>
      <c r="J15" s="37"/>
    </row>
    <row r="16" spans="1:12" s="1" customFormat="1" ht="12.75" customHeight="1" x14ac:dyDescent="0.2">
      <c r="A16" s="32" t="s">
        <v>39</v>
      </c>
      <c r="B16" s="39" t="s">
        <v>40</v>
      </c>
      <c r="C16" s="34">
        <v>17877316</v>
      </c>
      <c r="D16" s="34">
        <v>17877316</v>
      </c>
      <c r="E16" s="42"/>
      <c r="F16" s="34">
        <v>41502042</v>
      </c>
      <c r="G16" s="34">
        <v>41502042</v>
      </c>
      <c r="H16" s="42"/>
      <c r="I16" s="36"/>
      <c r="J16" s="37" t="s">
        <v>24</v>
      </c>
    </row>
    <row r="17" spans="1:10" s="1" customFormat="1" ht="12" x14ac:dyDescent="0.2">
      <c r="A17" s="32" t="s">
        <v>41</v>
      </c>
      <c r="B17" s="33" t="s">
        <v>42</v>
      </c>
      <c r="C17" s="34">
        <v>0</v>
      </c>
      <c r="D17" s="34">
        <v>0</v>
      </c>
      <c r="E17" s="42"/>
      <c r="F17" s="34">
        <v>0</v>
      </c>
      <c r="G17" s="34">
        <v>0</v>
      </c>
      <c r="H17" s="42"/>
      <c r="I17" s="36" t="s">
        <v>24</v>
      </c>
      <c r="J17" s="37"/>
    </row>
    <row r="18" spans="1:10" s="1" customFormat="1" ht="22.5" x14ac:dyDescent="0.2">
      <c r="A18" s="32" t="s">
        <v>43</v>
      </c>
      <c r="B18" s="38" t="s">
        <v>44</v>
      </c>
      <c r="C18" s="34">
        <v>19048372</v>
      </c>
      <c r="D18" s="34">
        <v>20259372</v>
      </c>
      <c r="E18" s="42"/>
      <c r="F18" s="34">
        <v>89797850</v>
      </c>
      <c r="G18" s="34">
        <v>94663850</v>
      </c>
      <c r="H18" s="35">
        <f>G18/F18</f>
        <v>1.0541883797886029</v>
      </c>
      <c r="I18" s="36" t="s">
        <v>24</v>
      </c>
      <c r="J18" s="37"/>
    </row>
    <row r="19" spans="1:10" s="1" customFormat="1" ht="22.5" x14ac:dyDescent="0.2">
      <c r="A19" s="32" t="s">
        <v>45</v>
      </c>
      <c r="B19" s="38" t="s">
        <v>46</v>
      </c>
      <c r="C19" s="34">
        <v>0</v>
      </c>
      <c r="D19" s="34">
        <v>0</v>
      </c>
      <c r="E19" s="42"/>
      <c r="F19" s="34">
        <v>0</v>
      </c>
      <c r="G19" s="34">
        <v>0</v>
      </c>
      <c r="H19" s="42"/>
      <c r="I19" s="36"/>
      <c r="J19" s="37" t="s">
        <v>24</v>
      </c>
    </row>
    <row r="20" spans="1:10" s="1" customFormat="1" ht="22.5" x14ac:dyDescent="0.2">
      <c r="A20" s="32" t="s">
        <v>47</v>
      </c>
      <c r="B20" s="38" t="s">
        <v>48</v>
      </c>
      <c r="C20" s="40"/>
      <c r="D20" s="40"/>
      <c r="E20" s="43"/>
      <c r="F20" s="34">
        <v>3300000</v>
      </c>
      <c r="G20" s="34">
        <v>3300000</v>
      </c>
      <c r="H20" s="35">
        <f>G20/F20</f>
        <v>1</v>
      </c>
      <c r="I20" s="36" t="s">
        <v>24</v>
      </c>
      <c r="J20" s="37"/>
    </row>
    <row r="21" spans="1:10" s="1" customFormat="1" ht="12.75" customHeight="1" x14ac:dyDescent="0.2">
      <c r="A21" s="32" t="s">
        <v>49</v>
      </c>
      <c r="B21" s="38" t="s">
        <v>50</v>
      </c>
      <c r="C21" s="44">
        <v>8890000</v>
      </c>
      <c r="D21" s="44">
        <v>8890000</v>
      </c>
      <c r="E21" s="27">
        <f>D21/C21</f>
        <v>1</v>
      </c>
      <c r="F21" s="34">
        <v>0</v>
      </c>
      <c r="G21" s="34">
        <v>0</v>
      </c>
      <c r="H21" s="35"/>
      <c r="I21" s="36" t="s">
        <v>24</v>
      </c>
      <c r="J21" s="37"/>
    </row>
    <row r="22" spans="1:10" s="1" customFormat="1" ht="12.75" customHeight="1" x14ac:dyDescent="0.2">
      <c r="A22" s="32" t="s">
        <v>51</v>
      </c>
      <c r="B22" s="39" t="s">
        <v>52</v>
      </c>
      <c r="C22" s="40"/>
      <c r="D22" s="40"/>
      <c r="E22" s="42"/>
      <c r="F22" s="34">
        <v>16800000</v>
      </c>
      <c r="G22" s="34">
        <v>20040000</v>
      </c>
      <c r="H22" s="35">
        <f>G22/F22</f>
        <v>1.1928571428571428</v>
      </c>
      <c r="I22" s="36" t="s">
        <v>24</v>
      </c>
      <c r="J22" s="37"/>
    </row>
    <row r="23" spans="1:10" s="1" customFormat="1" ht="12.75" customHeight="1" x14ac:dyDescent="0.2">
      <c r="A23" s="32" t="s">
        <v>53</v>
      </c>
      <c r="B23" s="38" t="s">
        <v>54</v>
      </c>
      <c r="C23" s="34">
        <v>0</v>
      </c>
      <c r="D23" s="34">
        <v>0</v>
      </c>
      <c r="E23" s="42"/>
      <c r="F23" s="34">
        <v>30465939</v>
      </c>
      <c r="G23" s="34">
        <v>30465939</v>
      </c>
      <c r="H23" s="35">
        <f>G23/F23</f>
        <v>1</v>
      </c>
      <c r="I23" s="36" t="s">
        <v>24</v>
      </c>
      <c r="J23" s="37"/>
    </row>
    <row r="24" spans="1:10" s="1" customFormat="1" ht="12.75" customHeight="1" x14ac:dyDescent="0.2">
      <c r="A24" s="32" t="s">
        <v>55</v>
      </c>
      <c r="B24" s="38" t="s">
        <v>56</v>
      </c>
      <c r="C24" s="40"/>
      <c r="D24" s="40"/>
      <c r="E24" s="42"/>
      <c r="F24" s="34">
        <v>14479655</v>
      </c>
      <c r="G24" s="34">
        <v>14679655</v>
      </c>
      <c r="H24" s="35">
        <f>G24/F24</f>
        <v>1.0138124837919136</v>
      </c>
      <c r="I24" s="36" t="s">
        <v>24</v>
      </c>
      <c r="J24" s="37"/>
    </row>
    <row r="25" spans="1:10" s="1" customFormat="1" ht="12.75" customHeight="1" x14ac:dyDescent="0.2">
      <c r="A25" s="32" t="s">
        <v>57</v>
      </c>
      <c r="B25" s="39" t="s">
        <v>58</v>
      </c>
      <c r="C25" s="40"/>
      <c r="D25" s="40"/>
      <c r="E25" s="42"/>
      <c r="F25" s="34">
        <v>710000</v>
      </c>
      <c r="G25" s="34">
        <v>710000</v>
      </c>
      <c r="H25" s="35">
        <f>G25/F25</f>
        <v>1</v>
      </c>
      <c r="I25" s="36" t="s">
        <v>24</v>
      </c>
      <c r="J25" s="37"/>
    </row>
    <row r="26" spans="1:10" s="1" customFormat="1" ht="12.75" customHeight="1" thickBot="1" x14ac:dyDescent="0.25">
      <c r="A26" s="45" t="s">
        <v>59</v>
      </c>
      <c r="B26" s="46" t="s">
        <v>60</v>
      </c>
      <c r="C26" s="47"/>
      <c r="D26" s="47"/>
      <c r="E26" s="48"/>
      <c r="F26" s="49">
        <v>900000</v>
      </c>
      <c r="G26" s="49">
        <v>900000</v>
      </c>
      <c r="H26" s="50">
        <f>G26/F26</f>
        <v>1</v>
      </c>
      <c r="I26" s="51" t="s">
        <v>24</v>
      </c>
      <c r="J26" s="52"/>
    </row>
    <row r="27" spans="1:10" s="1" customFormat="1" ht="6.75" customHeight="1" thickTop="1" x14ac:dyDescent="0.2">
      <c r="A27" s="53"/>
      <c r="B27" s="54"/>
      <c r="C27" s="55"/>
      <c r="D27" s="55"/>
      <c r="E27" s="56"/>
      <c r="F27" s="55"/>
      <c r="G27" s="55"/>
      <c r="H27" s="57"/>
      <c r="I27" s="58"/>
      <c r="J27" s="58"/>
    </row>
    <row r="28" spans="1:10" s="1" customFormat="1" ht="6.75" customHeight="1" thickBot="1" x14ac:dyDescent="0.25">
      <c r="A28" s="59"/>
      <c r="B28" s="60"/>
      <c r="C28" s="61"/>
      <c r="D28" s="61"/>
      <c r="E28" s="62"/>
      <c r="F28" s="61"/>
      <c r="G28" s="61"/>
      <c r="H28" s="63"/>
      <c r="I28" s="64"/>
      <c r="J28" s="64"/>
    </row>
    <row r="29" spans="1:10" s="1" customFormat="1" thickTop="1" x14ac:dyDescent="0.2">
      <c r="A29" s="65" t="s">
        <v>61</v>
      </c>
      <c r="B29" s="66" t="s">
        <v>62</v>
      </c>
      <c r="C29" s="67"/>
      <c r="D29" s="67"/>
      <c r="E29" s="68"/>
      <c r="F29" s="26">
        <v>906000</v>
      </c>
      <c r="G29" s="26">
        <v>906000</v>
      </c>
      <c r="H29" s="69">
        <f t="shared" ref="H29:H34" si="1">G29/F29</f>
        <v>1</v>
      </c>
      <c r="I29" s="70" t="s">
        <v>24</v>
      </c>
      <c r="J29" s="71"/>
    </row>
    <row r="30" spans="1:10" s="1" customFormat="1" ht="12.75" customHeight="1" x14ac:dyDescent="0.2">
      <c r="A30" s="32" t="s">
        <v>63</v>
      </c>
      <c r="B30" s="39" t="s">
        <v>64</v>
      </c>
      <c r="C30" s="34">
        <v>0</v>
      </c>
      <c r="D30" s="34">
        <v>0</v>
      </c>
      <c r="E30" s="42"/>
      <c r="F30" s="34">
        <v>2831400</v>
      </c>
      <c r="G30" s="34">
        <v>2831400</v>
      </c>
      <c r="H30" s="35">
        <f t="shared" si="1"/>
        <v>1</v>
      </c>
      <c r="I30" s="36" t="s">
        <v>24</v>
      </c>
      <c r="J30" s="37"/>
    </row>
    <row r="31" spans="1:10" s="1" customFormat="1" ht="12.75" customHeight="1" x14ac:dyDescent="0.2">
      <c r="A31" s="32" t="s">
        <v>65</v>
      </c>
      <c r="B31" s="39" t="s">
        <v>66</v>
      </c>
      <c r="C31" s="40"/>
      <c r="D31" s="40"/>
      <c r="E31" s="42"/>
      <c r="F31" s="34">
        <v>150000</v>
      </c>
      <c r="G31" s="34">
        <v>150000</v>
      </c>
      <c r="H31" s="35">
        <f t="shared" si="1"/>
        <v>1</v>
      </c>
      <c r="I31" s="36" t="s">
        <v>24</v>
      </c>
      <c r="J31" s="37"/>
    </row>
    <row r="32" spans="1:10" s="1" customFormat="1" ht="12.75" customHeight="1" x14ac:dyDescent="0.2">
      <c r="A32" s="32" t="s">
        <v>67</v>
      </c>
      <c r="B32" s="33" t="s">
        <v>68</v>
      </c>
      <c r="C32" s="40"/>
      <c r="D32" s="40"/>
      <c r="E32" s="42"/>
      <c r="F32" s="34">
        <v>1054115</v>
      </c>
      <c r="G32" s="34">
        <v>1054115</v>
      </c>
      <c r="H32" s="35">
        <f t="shared" si="1"/>
        <v>1</v>
      </c>
      <c r="I32" s="36" t="s">
        <v>24</v>
      </c>
      <c r="J32" s="37"/>
    </row>
    <row r="33" spans="1:13" s="1" customFormat="1" ht="12.75" customHeight="1" x14ac:dyDescent="0.2">
      <c r="A33" s="32" t="s">
        <v>69</v>
      </c>
      <c r="B33" s="72" t="s">
        <v>70</v>
      </c>
      <c r="C33" s="73">
        <v>53899000</v>
      </c>
      <c r="D33" s="73">
        <v>53899000</v>
      </c>
      <c r="E33" s="74">
        <f>D33/C33</f>
        <v>1</v>
      </c>
      <c r="F33" s="73">
        <v>49714105</v>
      </c>
      <c r="G33" s="73">
        <v>64755105</v>
      </c>
      <c r="H33" s="35">
        <f t="shared" si="1"/>
        <v>1.3025499503611702</v>
      </c>
      <c r="I33" s="36"/>
      <c r="J33" s="37" t="s">
        <v>24</v>
      </c>
    </row>
    <row r="34" spans="1:13" s="1" customFormat="1" ht="12.75" customHeight="1" x14ac:dyDescent="0.2">
      <c r="A34" s="32" t="s">
        <v>71</v>
      </c>
      <c r="B34" s="75" t="s">
        <v>72</v>
      </c>
      <c r="C34" s="26">
        <v>1016000</v>
      </c>
      <c r="D34" s="26">
        <v>1016000</v>
      </c>
      <c r="E34" s="74">
        <f>D34/C34</f>
        <v>1</v>
      </c>
      <c r="F34" s="26">
        <v>450000</v>
      </c>
      <c r="G34" s="26">
        <v>450000</v>
      </c>
      <c r="H34" s="35">
        <f t="shared" si="1"/>
        <v>1</v>
      </c>
      <c r="I34" s="70"/>
      <c r="J34" s="71" t="s">
        <v>24</v>
      </c>
    </row>
    <row r="35" spans="1:13" s="1" customFormat="1" ht="12.75" customHeight="1" x14ac:dyDescent="0.2">
      <c r="A35" s="32" t="s">
        <v>73</v>
      </c>
      <c r="B35" s="25" t="s">
        <v>74</v>
      </c>
      <c r="C35" s="28">
        <v>4685746</v>
      </c>
      <c r="D35" s="28">
        <v>4685746</v>
      </c>
      <c r="E35" s="76"/>
      <c r="F35" s="28">
        <v>9398683</v>
      </c>
      <c r="G35" s="28">
        <v>9398683</v>
      </c>
      <c r="H35" s="76"/>
      <c r="I35" s="70"/>
      <c r="J35" s="71" t="s">
        <v>24</v>
      </c>
    </row>
    <row r="36" spans="1:13" s="1" customFormat="1" ht="12.75" customHeight="1" x14ac:dyDescent="0.2">
      <c r="A36" s="32" t="s">
        <v>75</v>
      </c>
      <c r="B36" s="72" t="s">
        <v>76</v>
      </c>
      <c r="C36" s="77"/>
      <c r="D36" s="77"/>
      <c r="E36" s="76"/>
      <c r="F36" s="73">
        <v>891331</v>
      </c>
      <c r="G36" s="73">
        <v>891331</v>
      </c>
      <c r="H36" s="35">
        <f>G36/F36</f>
        <v>1</v>
      </c>
      <c r="I36" s="36" t="s">
        <v>24</v>
      </c>
      <c r="J36" s="37"/>
    </row>
    <row r="37" spans="1:13" s="1" customFormat="1" ht="22.5" x14ac:dyDescent="0.2">
      <c r="A37" s="32" t="s">
        <v>77</v>
      </c>
      <c r="B37" s="78" t="s">
        <v>78</v>
      </c>
      <c r="C37" s="26">
        <v>889000</v>
      </c>
      <c r="D37" s="26">
        <v>889000</v>
      </c>
      <c r="E37" s="79">
        <f>D37/C37</f>
        <v>1</v>
      </c>
      <c r="F37" s="26">
        <v>11913618</v>
      </c>
      <c r="G37" s="26">
        <v>12960618</v>
      </c>
      <c r="H37" s="35">
        <f>G37/F37</f>
        <v>1.0878826230621126</v>
      </c>
      <c r="I37" s="36" t="s">
        <v>24</v>
      </c>
      <c r="J37" s="71"/>
    </row>
    <row r="38" spans="1:13" s="1" customFormat="1" ht="12.75" customHeight="1" x14ac:dyDescent="0.2">
      <c r="A38" s="32" t="s">
        <v>79</v>
      </c>
      <c r="B38" s="66" t="s">
        <v>80</v>
      </c>
      <c r="C38" s="26">
        <v>762000</v>
      </c>
      <c r="D38" s="26">
        <v>762000</v>
      </c>
      <c r="E38" s="79">
        <f>D38/C38</f>
        <v>1</v>
      </c>
      <c r="F38" s="26">
        <v>1524000</v>
      </c>
      <c r="G38" s="26">
        <v>1524000</v>
      </c>
      <c r="H38" s="35">
        <f>G38/F38</f>
        <v>1</v>
      </c>
      <c r="I38" s="36"/>
      <c r="J38" s="71" t="s">
        <v>24</v>
      </c>
    </row>
    <row r="39" spans="1:13" s="1" customFormat="1" ht="12.75" customHeight="1" x14ac:dyDescent="0.2">
      <c r="A39" s="32" t="s">
        <v>81</v>
      </c>
      <c r="B39" s="33" t="s">
        <v>82</v>
      </c>
      <c r="C39" s="34">
        <v>728000</v>
      </c>
      <c r="D39" s="34">
        <v>728000</v>
      </c>
      <c r="E39" s="42"/>
      <c r="F39" s="34">
        <v>10036000</v>
      </c>
      <c r="G39" s="34">
        <v>10036000</v>
      </c>
      <c r="H39" s="35">
        <f>G39/F39</f>
        <v>1</v>
      </c>
      <c r="I39" s="36"/>
      <c r="J39" s="71" t="s">
        <v>24</v>
      </c>
    </row>
    <row r="40" spans="1:13" s="1" customFormat="1" ht="12.75" customHeight="1" x14ac:dyDescent="0.2">
      <c r="A40" s="32" t="s">
        <v>83</v>
      </c>
      <c r="B40" s="39" t="s">
        <v>84</v>
      </c>
      <c r="C40" s="34">
        <v>0</v>
      </c>
      <c r="D40" s="34">
        <v>0</v>
      </c>
      <c r="E40" s="42"/>
      <c r="F40" s="34">
        <v>0</v>
      </c>
      <c r="G40" s="34">
        <v>0</v>
      </c>
      <c r="H40" s="76"/>
      <c r="I40" s="36"/>
      <c r="J40" s="37" t="s">
        <v>24</v>
      </c>
    </row>
    <row r="41" spans="1:13" s="1" customFormat="1" ht="12.75" customHeight="1" x14ac:dyDescent="0.2">
      <c r="A41" s="32" t="s">
        <v>85</v>
      </c>
      <c r="B41" s="39" t="s">
        <v>86</v>
      </c>
      <c r="C41" s="40"/>
      <c r="D41" s="40"/>
      <c r="E41" s="42"/>
      <c r="F41" s="34">
        <v>1000000</v>
      </c>
      <c r="G41" s="34">
        <v>1000000</v>
      </c>
      <c r="H41" s="35">
        <f t="shared" ref="H41:H48" si="2">G41/F41</f>
        <v>1</v>
      </c>
      <c r="I41" s="36"/>
      <c r="J41" s="37" t="s">
        <v>24</v>
      </c>
    </row>
    <row r="42" spans="1:13" s="1" customFormat="1" ht="12.75" customHeight="1" x14ac:dyDescent="0.2">
      <c r="A42" s="32" t="s">
        <v>87</v>
      </c>
      <c r="B42" s="39" t="s">
        <v>88</v>
      </c>
      <c r="C42" s="40"/>
      <c r="D42" s="40"/>
      <c r="E42" s="42"/>
      <c r="F42" s="34">
        <v>16331553</v>
      </c>
      <c r="G42" s="34">
        <v>16331553</v>
      </c>
      <c r="H42" s="35">
        <f t="shared" si="2"/>
        <v>1</v>
      </c>
      <c r="I42" s="36" t="s">
        <v>24</v>
      </c>
      <c r="J42" s="37"/>
    </row>
    <row r="43" spans="1:13" s="1" customFormat="1" ht="22.5" x14ac:dyDescent="0.2">
      <c r="A43" s="32" t="s">
        <v>89</v>
      </c>
      <c r="B43" s="38" t="s">
        <v>90</v>
      </c>
      <c r="C43" s="34">
        <v>1200271</v>
      </c>
      <c r="D43" s="34">
        <v>1200278</v>
      </c>
      <c r="E43" s="27">
        <f>D43/C43</f>
        <v>1.0000058320162697</v>
      </c>
      <c r="F43" s="34">
        <v>4810447</v>
      </c>
      <c r="G43" s="34">
        <v>4810447</v>
      </c>
      <c r="H43" s="35">
        <f t="shared" si="2"/>
        <v>1</v>
      </c>
      <c r="I43" s="36" t="s">
        <v>24</v>
      </c>
      <c r="J43" s="37"/>
      <c r="L43" s="80"/>
    </row>
    <row r="44" spans="1:13" s="1" customFormat="1" ht="12.75" customHeight="1" x14ac:dyDescent="0.2">
      <c r="A44" s="32" t="s">
        <v>91</v>
      </c>
      <c r="B44" s="39" t="s">
        <v>92</v>
      </c>
      <c r="C44" s="81"/>
      <c r="D44" s="81"/>
      <c r="E44" s="42"/>
      <c r="F44" s="34">
        <v>1326000</v>
      </c>
      <c r="G44" s="34">
        <v>1326000</v>
      </c>
      <c r="H44" s="35">
        <f t="shared" si="2"/>
        <v>1</v>
      </c>
      <c r="I44" s="36" t="s">
        <v>24</v>
      </c>
      <c r="J44" s="37"/>
      <c r="M44" s="80"/>
    </row>
    <row r="45" spans="1:13" s="1" customFormat="1" ht="12.75" customHeight="1" x14ac:dyDescent="0.2">
      <c r="A45" s="32" t="s">
        <v>93</v>
      </c>
      <c r="B45" s="39" t="s">
        <v>94</v>
      </c>
      <c r="C45" s="81"/>
      <c r="D45" s="81"/>
      <c r="E45" s="42"/>
      <c r="F45" s="34">
        <v>450000</v>
      </c>
      <c r="G45" s="34">
        <v>450000</v>
      </c>
      <c r="H45" s="35">
        <f t="shared" si="2"/>
        <v>1</v>
      </c>
      <c r="I45" s="36" t="s">
        <v>24</v>
      </c>
      <c r="J45" s="37"/>
    </row>
    <row r="46" spans="1:13" s="1" customFormat="1" ht="12.75" customHeight="1" x14ac:dyDescent="0.2">
      <c r="A46" s="32" t="s">
        <v>95</v>
      </c>
      <c r="B46" s="66" t="s">
        <v>96</v>
      </c>
      <c r="C46" s="81"/>
      <c r="D46" s="81"/>
      <c r="E46" s="42"/>
      <c r="F46" s="26">
        <v>150000</v>
      </c>
      <c r="G46" s="26">
        <v>150000</v>
      </c>
      <c r="H46" s="35">
        <f t="shared" si="2"/>
        <v>1</v>
      </c>
      <c r="I46" s="36" t="s">
        <v>24</v>
      </c>
      <c r="J46" s="37"/>
    </row>
    <row r="47" spans="1:13" s="1" customFormat="1" ht="12.75" customHeight="1" x14ac:dyDescent="0.2">
      <c r="A47" s="32" t="s">
        <v>97</v>
      </c>
      <c r="B47" s="82" t="s">
        <v>98</v>
      </c>
      <c r="C47" s="81"/>
      <c r="D47" s="81"/>
      <c r="E47" s="42"/>
      <c r="F47" s="28">
        <v>360000</v>
      </c>
      <c r="G47" s="28">
        <v>360000</v>
      </c>
      <c r="H47" s="35">
        <f t="shared" si="2"/>
        <v>1</v>
      </c>
      <c r="I47" s="36" t="s">
        <v>24</v>
      </c>
      <c r="J47" s="52"/>
    </row>
    <row r="48" spans="1:13" s="1" customFormat="1" ht="22.5" x14ac:dyDescent="0.2">
      <c r="A48" s="32" t="s">
        <v>99</v>
      </c>
      <c r="B48" s="83" t="s">
        <v>100</v>
      </c>
      <c r="C48" s="81"/>
      <c r="D48" s="81"/>
      <c r="E48" s="42"/>
      <c r="F48" s="73">
        <v>5550000</v>
      </c>
      <c r="G48" s="73">
        <v>5550000</v>
      </c>
      <c r="H48" s="35">
        <f t="shared" si="2"/>
        <v>1</v>
      </c>
      <c r="I48" s="36" t="s">
        <v>24</v>
      </c>
      <c r="J48" s="37"/>
    </row>
    <row r="49" spans="1:10" s="1" customFormat="1" ht="22.5" x14ac:dyDescent="0.2">
      <c r="A49" s="32" t="s">
        <v>101</v>
      </c>
      <c r="B49" s="82" t="s">
        <v>102</v>
      </c>
      <c r="C49" s="84">
        <v>96000000</v>
      </c>
      <c r="D49" s="84">
        <v>96000000</v>
      </c>
      <c r="E49" s="27">
        <f>D49/C49</f>
        <v>1</v>
      </c>
      <c r="F49" s="85"/>
      <c r="G49" s="85"/>
      <c r="H49" s="86"/>
      <c r="I49" s="87" t="s">
        <v>24</v>
      </c>
      <c r="J49" s="88"/>
    </row>
    <row r="50" spans="1:10" s="1" customFormat="1" ht="23.25" thickBot="1" x14ac:dyDescent="0.25">
      <c r="A50" s="32" t="s">
        <v>103</v>
      </c>
      <c r="B50" s="89" t="s">
        <v>104</v>
      </c>
      <c r="C50" s="90">
        <v>0</v>
      </c>
      <c r="D50" s="90">
        <v>0</v>
      </c>
      <c r="E50" s="86"/>
      <c r="F50" s="91">
        <v>0</v>
      </c>
      <c r="G50" s="91">
        <v>0</v>
      </c>
      <c r="H50" s="86"/>
      <c r="I50" s="92"/>
      <c r="J50" s="93" t="s">
        <v>24</v>
      </c>
    </row>
    <row r="51" spans="1:10" s="1" customFormat="1" ht="12.75" customHeight="1" thickTop="1" x14ac:dyDescent="0.2">
      <c r="A51" s="94" t="s">
        <v>105</v>
      </c>
      <c r="B51" s="94"/>
      <c r="C51" s="95">
        <f>SUM(C8:C50)</f>
        <v>281517430</v>
      </c>
      <c r="D51" s="95">
        <f t="shared" ref="D51" si="3">SUM(D8:D50)</f>
        <v>282728435</v>
      </c>
      <c r="E51" s="96">
        <f>D51/C51</f>
        <v>1.0043017052265646</v>
      </c>
      <c r="F51" s="95">
        <f>SUM(F8:F50)</f>
        <v>446197477</v>
      </c>
      <c r="G51" s="95">
        <f>SUM(G8:G50)</f>
        <v>468461671</v>
      </c>
      <c r="H51" s="97">
        <f>G51/F51</f>
        <v>1.049897624140981</v>
      </c>
      <c r="I51" s="70"/>
      <c r="J51" s="71"/>
    </row>
    <row r="52" spans="1:10" s="1" customFormat="1" ht="12.75" customHeight="1" thickBot="1" x14ac:dyDescent="0.25">
      <c r="A52" s="98" t="s">
        <v>106</v>
      </c>
      <c r="B52" s="98"/>
      <c r="C52" s="99">
        <f>'[1]7.sz. melléklet'!D93+'[1]8.sz. melléklet'!D38</f>
        <v>224720570</v>
      </c>
      <c r="D52" s="99">
        <f>'[1]7.sz. melléklet'!E93+'[1]8.sz. melléklet'!E38</f>
        <v>224720565</v>
      </c>
      <c r="E52" s="100">
        <f>D52/C52</f>
        <v>0.99999997775014549</v>
      </c>
      <c r="F52" s="101">
        <f>'[1]7.sz. melléklet'!D37</f>
        <v>60040523</v>
      </c>
      <c r="G52" s="101">
        <f>'[1]7.sz. melléklet'!E37</f>
        <v>38987329</v>
      </c>
      <c r="H52" s="102">
        <f>G52/F52</f>
        <v>0.64935025632604837</v>
      </c>
      <c r="I52" s="92"/>
      <c r="J52" s="93"/>
    </row>
    <row r="53" spans="1:10" s="1" customFormat="1" ht="12.75" customHeight="1" thickTop="1" thickBot="1" x14ac:dyDescent="0.25">
      <c r="A53" s="103" t="s">
        <v>107</v>
      </c>
      <c r="B53" s="103"/>
      <c r="C53" s="104">
        <f>SUM(C51:C52)</f>
        <v>506238000</v>
      </c>
      <c r="D53" s="104">
        <f>SUM(D51:D52)</f>
        <v>507449000</v>
      </c>
      <c r="E53" s="105">
        <f>D53/C53</f>
        <v>1.0023921554683766</v>
      </c>
      <c r="F53" s="104">
        <f>SUM(F51:F52)</f>
        <v>506238000</v>
      </c>
      <c r="G53" s="104">
        <f>SUM(G51:G52)</f>
        <v>507449000</v>
      </c>
      <c r="H53" s="106">
        <f>G53/F53</f>
        <v>1.0023921554683766</v>
      </c>
      <c r="I53" s="107"/>
      <c r="J53" s="108"/>
    </row>
    <row r="54" spans="1:10" s="109" customFormat="1" ht="13.5" thickTop="1" x14ac:dyDescent="0.2"/>
    <row r="55" spans="1:10" s="109" customFormat="1" x14ac:dyDescent="0.2"/>
    <row r="56" spans="1:10" s="109" customFormat="1" x14ac:dyDescent="0.2"/>
    <row r="57" spans="1:10" s="109" customFormat="1" x14ac:dyDescent="0.2"/>
    <row r="58" spans="1:10" s="109" customFormat="1" x14ac:dyDescent="0.2"/>
    <row r="59" spans="1:10" s="109" customFormat="1" x14ac:dyDescent="0.2"/>
    <row r="60" spans="1:10" s="109" customFormat="1" x14ac:dyDescent="0.2"/>
    <row r="61" spans="1:10" s="109" customFormat="1" x14ac:dyDescent="0.2"/>
    <row r="62" spans="1:10" s="109" customFormat="1" x14ac:dyDescent="0.2"/>
    <row r="63" spans="1:10" s="109" customFormat="1" x14ac:dyDescent="0.2"/>
    <row r="64" spans="1:10" s="109" customFormat="1" x14ac:dyDescent="0.2"/>
    <row r="65" s="109" customFormat="1" x14ac:dyDescent="0.2"/>
    <row r="66" s="109" customFormat="1" x14ac:dyDescent="0.2"/>
    <row r="67" s="109" customFormat="1" x14ac:dyDescent="0.2"/>
    <row r="68" s="109" customFormat="1" x14ac:dyDescent="0.2"/>
    <row r="69" s="109" customFormat="1" x14ac:dyDescent="0.2"/>
    <row r="70" s="109" customFormat="1" x14ac:dyDescent="0.2"/>
    <row r="71" s="109" customFormat="1" x14ac:dyDescent="0.2"/>
    <row r="72" s="109" customFormat="1" x14ac:dyDescent="0.2"/>
    <row r="73" s="109" customFormat="1" x14ac:dyDescent="0.2"/>
    <row r="74" s="109" customFormat="1" x14ac:dyDescent="0.2"/>
    <row r="75" s="109" customFormat="1" x14ac:dyDescent="0.2"/>
    <row r="76" s="109" customFormat="1" x14ac:dyDescent="0.2"/>
    <row r="77" s="109" customFormat="1" x14ac:dyDescent="0.2"/>
    <row r="78" s="109" customFormat="1" x14ac:dyDescent="0.2"/>
    <row r="79" s="109" customFormat="1" x14ac:dyDescent="0.2"/>
    <row r="80" s="109" customFormat="1" x14ac:dyDescent="0.2"/>
    <row r="81" s="109" customFormat="1" x14ac:dyDescent="0.2"/>
    <row r="82" s="109" customFormat="1" x14ac:dyDescent="0.2"/>
    <row r="83" s="109" customFormat="1" x14ac:dyDescent="0.2"/>
    <row r="84" s="109" customFormat="1" x14ac:dyDescent="0.2"/>
    <row r="85" s="109" customFormat="1" x14ac:dyDescent="0.2"/>
    <row r="86" s="109" customFormat="1" x14ac:dyDescent="0.2"/>
    <row r="87" s="109" customFormat="1" x14ac:dyDescent="0.2"/>
    <row r="88" s="109" customFormat="1" x14ac:dyDescent="0.2"/>
    <row r="89" s="109" customFormat="1" x14ac:dyDescent="0.2"/>
    <row r="90" s="109" customFormat="1" x14ac:dyDescent="0.2"/>
    <row r="91" s="109" customFormat="1" x14ac:dyDescent="0.2"/>
    <row r="92" s="109" customFormat="1" x14ac:dyDescent="0.2"/>
    <row r="93" s="109" customFormat="1" x14ac:dyDescent="0.2"/>
    <row r="94" s="109" customFormat="1" x14ac:dyDescent="0.2"/>
    <row r="95" s="109" customFormat="1" x14ac:dyDescent="0.2"/>
    <row r="96" s="109" customFormat="1" x14ac:dyDescent="0.2"/>
    <row r="97" s="109" customFormat="1" x14ac:dyDescent="0.2"/>
    <row r="98" s="109" customFormat="1" x14ac:dyDescent="0.2"/>
    <row r="99" s="109" customFormat="1" x14ac:dyDescent="0.2"/>
    <row r="100" s="109" customFormat="1" x14ac:dyDescent="0.2"/>
    <row r="101" s="109" customFormat="1" x14ac:dyDescent="0.2"/>
    <row r="102" s="109" customFormat="1" x14ac:dyDescent="0.2"/>
    <row r="103" s="109" customFormat="1" x14ac:dyDescent="0.2"/>
  </sheetData>
  <sheetProtection selectLockedCells="1" selectUnlockedCells="1"/>
  <mergeCells count="4">
    <mergeCell ref="A4:L4"/>
    <mergeCell ref="A51:B51"/>
    <mergeCell ref="A52:B52"/>
    <mergeCell ref="A53:B53"/>
  </mergeCells>
  <pageMargins left="0.74803149606299213" right="0.74803149606299213" top="0.98425196850393704" bottom="0.98425196850393704" header="0.51181102362204722" footer="0.51181102362204722"/>
  <pageSetup paperSize="9" scale="97" firstPageNumber="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2019-09-02T08:05:50Z</dcterms:created>
  <dcterms:modified xsi:type="dcterms:W3CDTF">2019-09-02T08:06:03Z</dcterms:modified>
</cp:coreProperties>
</file>