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E5757902-0913-4725-87C6-9BB2F31E44F3}" xr6:coauthVersionLast="43" xr6:coauthVersionMax="43" xr10:uidLastSave="{00000000-0000-0000-0000-000000000000}"/>
  <bookViews>
    <workbookView xWindow="-120" yWindow="-120" windowWidth="21840" windowHeight="13140" xr2:uid="{819B8591-9D56-49DD-BD59-5E2FCD30243E}"/>
  </bookViews>
  <sheets>
    <sheet name="3. 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E39" i="1"/>
  <c r="D39" i="1"/>
  <c r="C39" i="1"/>
  <c r="G39" i="1" s="1"/>
  <c r="F38" i="1"/>
  <c r="E38" i="1"/>
  <c r="D38" i="1"/>
  <c r="F36" i="1"/>
  <c r="E36" i="1"/>
  <c r="D36" i="1"/>
  <c r="C36" i="1"/>
  <c r="F35" i="1"/>
  <c r="E35" i="1"/>
  <c r="G35" i="1" s="1"/>
  <c r="D35" i="1"/>
  <c r="C35" i="1"/>
  <c r="F34" i="1"/>
  <c r="E34" i="1"/>
  <c r="D34" i="1"/>
  <c r="C34" i="1"/>
  <c r="F33" i="1"/>
  <c r="E33" i="1"/>
  <c r="D33" i="1"/>
  <c r="C33" i="1"/>
  <c r="F32" i="1"/>
  <c r="F31" i="1" s="1"/>
  <c r="E32" i="1"/>
  <c r="D32" i="1"/>
  <c r="C32" i="1"/>
  <c r="E31" i="1"/>
  <c r="D31" i="1"/>
  <c r="C31" i="1"/>
  <c r="G31" i="1" s="1"/>
  <c r="F30" i="1"/>
  <c r="E30" i="1"/>
  <c r="G30" i="1" s="1"/>
  <c r="D30" i="1"/>
  <c r="D10" i="1" s="1"/>
  <c r="C30" i="1"/>
  <c r="F11" i="1"/>
  <c r="E11" i="1"/>
  <c r="E10" i="1" s="1"/>
  <c r="D11" i="1"/>
  <c r="C11" i="1"/>
  <c r="C10" i="1" s="1"/>
  <c r="F10" i="1"/>
  <c r="G2" i="1"/>
  <c r="G10" i="1" l="1"/>
  <c r="E37" i="1"/>
  <c r="E40" i="1" s="1"/>
  <c r="F37" i="1"/>
  <c r="C37" i="1"/>
  <c r="D37" i="1"/>
  <c r="D40" i="1" s="1"/>
  <c r="F40" i="1"/>
  <c r="G11" i="1"/>
  <c r="C38" i="1"/>
  <c r="G38" i="1"/>
  <c r="G37" i="1" l="1"/>
  <c r="C40" i="1"/>
  <c r="G40" i="1" s="1"/>
</calcChain>
</file>

<file path=xl/sharedStrings.xml><?xml version="1.0" encoding="utf-8"?>
<sst xmlns="http://schemas.openxmlformats.org/spreadsheetml/2006/main" count="54" uniqueCount="54">
  <si>
    <t>3. melléklet</t>
  </si>
  <si>
    <t>Balatonakali Önkormányzat 2018. évi összesített konszolidált működési bevételei</t>
  </si>
  <si>
    <t>adatok Ft-ban</t>
  </si>
  <si>
    <t>Sor-   sz</t>
  </si>
  <si>
    <t>Megnevezés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</si>
  <si>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</si>
  <si>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</si>
  <si>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</si>
  <si>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</si>
  <si>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</si>
  <si>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</si>
  <si>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</si>
  <si>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</si>
  <si>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</si>
  <si>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</si>
  <si>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</si>
  <si>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</si>
  <si>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</si>
  <si>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 I.</t>
  </si>
  <si>
    <t>Működési célú támogatások államháztartáson belülről</t>
  </si>
  <si>
    <t>1. Önkormányzatok működési támogatásai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</si>
  <si>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</si>
  <si>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</si>
  <si>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</si>
  <si>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</si>
  <si>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</si>
  <si>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</si>
  <si>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1.7 Bérkompenzáció</t>
  </si>
  <si>
    <t>1.8 Önkormányzat egyes köznevelési feladatainak támogatása - óvodapedagógusok bértámogatása</t>
  </si>
  <si>
    <t>1.9 Önkormányzat egyes köznevelési feladatainak támogatása - óvodaműködtetés támogatása</t>
  </si>
  <si>
    <t>1.10 Szociális étkeztetés</t>
  </si>
  <si>
    <t>1.11 Gyermekétkeztetés támogatása</t>
  </si>
  <si>
    <t>1.12 Hozzájárulás a pénzbeli szociális ellátáshoz</t>
  </si>
  <si>
    <t>1.13 Könyvtári, közművelődési feladatok támogatása</t>
  </si>
  <si>
    <t>1.14 Helyi önkormányzatok kiegészítő támogatásai</t>
  </si>
  <si>
    <t>1.15 Lakossági víz- és csatornaszolgáltatás támogatása</t>
  </si>
  <si>
    <t>1.16 Szociális tüzelőanyag támogatása</t>
  </si>
  <si>
    <t>1.17 Téli rezsicsökkentés támogatása</t>
  </si>
  <si>
    <t>1.18 Elszámolásból származó bevételek</t>
  </si>
  <si>
    <t>2. Egyéb működési célú támogatások államháztartáson belülről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</si>
  <si>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</si>
  <si>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</si>
  <si>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</si>
  <si>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</si>
  <si>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</si>
  <si>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</si>
  <si>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bevételek</t>
  </si>
  <si>
    <t>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</si>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</sst>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5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3" fontId="9" fillId="0" borderId="12" xfId="0" applyNumberFormat="1" applyFont="1" applyBorder="1" applyAlignment="1">
      <alignment horizontal="right" vertical="center"/>
    </xf>
    <xf numFmtId="9" fontId="9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1" fillId="0" borderId="17" xfId="0" applyFont="1" applyBorder="1"/>
    <xf numFmtId="9" fontId="10" fillId="0" borderId="16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164" fontId="10" fillId="0" borderId="12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0" fontId="10" fillId="0" borderId="12" xfId="0" applyFont="1" applyBorder="1" applyAlignment="1">
      <alignment vertical="center" wrapText="1"/>
    </xf>
    <xf numFmtId="0" fontId="10" fillId="0" borderId="17" xfId="0" applyFont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horizontal="right" vertical="center"/>
    </xf>
    <xf numFmtId="3" fontId="10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3" fontId="2" fillId="0" borderId="21" xfId="0" applyNumberFormat="1" applyFont="1" applyBorder="1" applyAlignment="1">
      <alignment horizontal="right" vertical="center"/>
    </xf>
    <xf numFmtId="9" fontId="2" fillId="0" borderId="22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3" fontId="9" fillId="0" borderId="21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vertical="center"/>
    </xf>
    <xf numFmtId="3" fontId="10" fillId="0" borderId="20" xfId="0" applyNumberFormat="1" applyFont="1" applyBorder="1" applyAlignment="1">
      <alignment horizontal="right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/>
    </xf>
    <xf numFmtId="3" fontId="9" fillId="0" borderId="2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3" fontId="9" fillId="0" borderId="27" xfId="0" applyNumberFormat="1" applyFont="1" applyBorder="1" applyAlignment="1">
      <alignment horizontal="right" vertical="center"/>
    </xf>
    <xf numFmtId="9" fontId="9" fillId="0" borderId="28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9" xfId="0" applyFont="1" applyBorder="1" applyAlignment="1">
      <alignment horizontal="center" vertical="center"/>
    </xf>
    <xf numFmtId="3" fontId="8" fillId="0" borderId="27" xfId="0" applyNumberFormat="1" applyFont="1" applyBorder="1" applyAlignment="1">
      <alignment horizontal="right" vertical="center"/>
    </xf>
    <xf numFmtId="9" fontId="8" fillId="0" borderId="28" xfId="0" applyNumberFormat="1" applyFont="1" applyBorder="1" applyAlignment="1">
      <alignment horizontal="right" vertical="center"/>
    </xf>
    <xf numFmtId="9" fontId="2" fillId="0" borderId="30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vertical="center"/>
    </xf>
    <xf numFmtId="3" fontId="10" fillId="0" borderId="32" xfId="0" applyNumberFormat="1" applyFont="1" applyBorder="1" applyAlignment="1">
      <alignment horizontal="right" vertical="center"/>
    </xf>
    <xf numFmtId="9" fontId="10" fillId="0" borderId="9" xfId="0" applyNumberFormat="1" applyFont="1" applyBorder="1" applyAlignment="1">
      <alignment horizontal="right" vertical="center"/>
    </xf>
    <xf numFmtId="0" fontId="8" fillId="2" borderId="33" xfId="0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right" vertical="center"/>
    </xf>
    <xf numFmtId="9" fontId="8" fillId="2" borderId="34" xfId="0" applyNumberFormat="1" applyFont="1" applyFill="1" applyBorder="1" applyAlignment="1">
      <alignment horizontal="right" vertical="center"/>
    </xf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>
        <row r="18">
          <cell r="C18">
            <v>74197028</v>
          </cell>
          <cell r="D18">
            <v>74197028</v>
          </cell>
          <cell r="E18">
            <v>74197028</v>
          </cell>
          <cell r="F18">
            <v>74197028</v>
          </cell>
        </row>
      </sheetData>
      <sheetData sheetId="2"/>
      <sheetData sheetId="3"/>
      <sheetData sheetId="4"/>
      <sheetData sheetId="5"/>
      <sheetData sheetId="6">
        <row r="64">
          <cell r="D64">
            <v>15838086</v>
          </cell>
          <cell r="E64">
            <v>17071611</v>
          </cell>
          <cell r="F64">
            <v>18049790</v>
          </cell>
          <cell r="G64">
            <v>30033810</v>
          </cell>
        </row>
        <row r="69">
          <cell r="D69">
            <v>51000000</v>
          </cell>
          <cell r="E69">
            <v>51000000</v>
          </cell>
          <cell r="F69">
            <v>51000000</v>
          </cell>
          <cell r="G69">
            <v>51000000</v>
          </cell>
        </row>
        <row r="70">
          <cell r="D70">
            <v>32600000</v>
          </cell>
          <cell r="E70">
            <v>32600000</v>
          </cell>
          <cell r="F70">
            <v>32600000</v>
          </cell>
          <cell r="G70">
            <v>32600000</v>
          </cell>
        </row>
        <row r="74">
          <cell r="D74">
            <v>400000</v>
          </cell>
          <cell r="E74">
            <v>400000</v>
          </cell>
          <cell r="F74">
            <v>400000</v>
          </cell>
          <cell r="G74">
            <v>400000</v>
          </cell>
        </row>
        <row r="75">
          <cell r="D75">
            <v>69679453</v>
          </cell>
          <cell r="E75">
            <v>69679177</v>
          </cell>
          <cell r="F75">
            <v>69679911</v>
          </cell>
          <cell r="G75">
            <v>74033360</v>
          </cell>
        </row>
        <row r="87">
          <cell r="D87">
            <v>0</v>
          </cell>
          <cell r="E87">
            <v>0</v>
          </cell>
          <cell r="F87">
            <v>154600</v>
          </cell>
          <cell r="G87">
            <v>154600</v>
          </cell>
        </row>
      </sheetData>
      <sheetData sheetId="7">
        <row r="34">
          <cell r="D34">
            <v>1050234</v>
          </cell>
          <cell r="E34">
            <v>1050234</v>
          </cell>
          <cell r="F34">
            <v>1195235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7229A-3C32-4BEE-9FAF-C8A96ADE2BD3}">
  <dimension ref="A1:I41"/>
  <sheetViews>
    <sheetView tabSelected="1" zoomScaleNormal="100" workbookViewId="0"/>
  </sheetViews>
  <sheetFormatPr defaultRowHeight="12.75" x14ac:dyDescent="0.2"/>
  <cols>
    <col min="1" max="1" width="5.7109375" style="76" customWidth="1"/>
    <col min="2" max="2" width="40.7109375" style="76" customWidth="1"/>
    <col min="3" max="7" width="9.7109375" style="76" customWidth="1"/>
    <col min="9" max="9" width="10.140625" bestFit="1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3" t="s">
        <v>0</v>
      </c>
    </row>
    <row r="2" spans="1:9" s="1" customFormat="1" ht="15" customHeight="1" x14ac:dyDescent="0.2">
      <c r="B2" s="2"/>
      <c r="C2" s="3"/>
      <c r="D2" s="3"/>
      <c r="E2" s="3"/>
      <c r="F2" s="3"/>
      <c r="G2" s="3" t="str">
        <f>'[1]1.sz. melléklet'!G2</f>
        <v>az 5/2019. (V.06.) önkormányzati rendelethez</v>
      </c>
    </row>
    <row r="3" spans="1:9" s="1" customFormat="1" ht="15" customHeight="1" x14ac:dyDescent="0.2">
      <c r="A3" s="4"/>
      <c r="B3" s="5"/>
      <c r="C3" s="5"/>
      <c r="D3" s="5"/>
      <c r="E3" s="5"/>
      <c r="F3" s="5"/>
    </row>
    <row r="4" spans="1:9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7"/>
    </row>
    <row r="5" spans="1:9" s="1" customFormat="1" ht="15" customHeight="1" x14ac:dyDescent="0.2">
      <c r="A5" s="8"/>
      <c r="B5" s="8"/>
      <c r="C5" s="8"/>
      <c r="D5" s="8"/>
      <c r="E5" s="8"/>
      <c r="F5" s="8"/>
      <c r="G5" s="8"/>
      <c r="H5" s="7"/>
    </row>
    <row r="6" spans="1:9" s="1" customFormat="1" ht="15" customHeight="1" thickBot="1" x14ac:dyDescent="0.25">
      <c r="A6" s="9"/>
      <c r="B6" s="9"/>
      <c r="C6" s="10"/>
      <c r="D6" s="10"/>
      <c r="E6" s="11"/>
      <c r="F6" s="11"/>
      <c r="G6" s="12" t="s">
        <v>2</v>
      </c>
      <c r="H6" s="7"/>
    </row>
    <row r="7" spans="1:9" s="1" customFormat="1" ht="36.75" customHeight="1" thickTop="1" x14ac:dyDescent="0.2">
      <c r="A7" s="13" t="s">
        <v>3</v>
      </c>
      <c r="B7" s="14" t="s">
        <v>4</v>
      </c>
      <c r="C7" s="15" t="s">
        <v>5</v>
      </c>
      <c r="D7" s="15" t="s">
        <v>6</v>
      </c>
      <c r="E7" s="15" t="s">
        <v>7</v>
      </c>
      <c r="F7" s="16" t="s">
        <v>8</v>
      </c>
      <c r="G7" s="17" t="s">
        <v>9</v>
      </c>
      <c r="H7" s="7"/>
    </row>
    <row r="8" spans="1:9" s="1" customFormat="1" ht="15" customHeight="1" thickBot="1" x14ac:dyDescent="0.25">
      <c r="A8" s="18" t="s">
        <v>10</v>
      </c>
      <c r="B8" s="19" t="s">
        <v>11</v>
      </c>
      <c r="C8" s="20" t="s">
        <v>12</v>
      </c>
      <c r="D8" s="20" t="s">
        <v>13</v>
      </c>
      <c r="E8" s="21" t="s">
        <v>14</v>
      </c>
      <c r="F8" s="21" t="s">
        <v>15</v>
      </c>
      <c r="G8" s="22" t="s">
        <v>16</v>
      </c>
      <c r="H8" s="7"/>
    </row>
    <row r="9" spans="1:9" s="1" customFormat="1" ht="15" customHeight="1" thickTop="1" x14ac:dyDescent="0.2">
      <c r="A9" s="23" t="s">
        <v>17</v>
      </c>
      <c r="B9" s="23"/>
      <c r="C9" s="23"/>
      <c r="D9" s="23"/>
      <c r="E9" s="23"/>
      <c r="F9" s="23"/>
      <c r="G9" s="23"/>
      <c r="H9" s="7"/>
    </row>
    <row r="10" spans="1:9" s="1" customFormat="1" ht="15" customHeight="1" x14ac:dyDescent="0.2">
      <c r="A10" s="24" t="s">
        <v>18</v>
      </c>
      <c r="B10" s="25" t="s">
        <v>19</v>
      </c>
      <c r="C10" s="26">
        <f>C11+C30</f>
        <v>77936578</v>
      </c>
      <c r="D10" s="26">
        <f>D11+D30</f>
        <v>79459420</v>
      </c>
      <c r="E10" s="26">
        <f>E11+E30</f>
        <v>89228086</v>
      </c>
      <c r="F10" s="26">
        <f>F11+F30</f>
        <v>102408731</v>
      </c>
      <c r="G10" s="27">
        <f>E10/C10</f>
        <v>1.1448807259666955</v>
      </c>
      <c r="H10" s="7"/>
    </row>
    <row r="11" spans="1:9" s="1" customFormat="1" ht="15" customHeight="1" x14ac:dyDescent="0.2">
      <c r="A11" s="28"/>
      <c r="B11" s="29" t="s">
        <v>20</v>
      </c>
      <c r="C11" s="30">
        <f>SUM(C12:C29)</f>
        <v>62098492</v>
      </c>
      <c r="D11" s="30">
        <f>SUM(D12:D29)</f>
        <v>62387809</v>
      </c>
      <c r="E11" s="30">
        <f>SUM(E12:E29)</f>
        <v>71178296</v>
      </c>
      <c r="F11" s="30">
        <f>SUM(F12:F29)</f>
        <v>72374921</v>
      </c>
      <c r="G11" s="31">
        <f>E11/C11</f>
        <v>1.1462161754266109</v>
      </c>
      <c r="H11" s="7"/>
    </row>
    <row r="12" spans="1:9" s="1" customFormat="1" ht="15" customHeight="1" x14ac:dyDescent="0.2">
      <c r="A12" s="32"/>
      <c r="B12" s="33" t="s">
        <v>21</v>
      </c>
      <c r="C12" s="34"/>
      <c r="D12" s="34"/>
      <c r="E12" s="34"/>
      <c r="F12" s="34"/>
      <c r="G12" s="35"/>
      <c r="H12" s="7"/>
    </row>
    <row r="13" spans="1:9" s="1" customFormat="1" ht="15" customHeight="1" x14ac:dyDescent="0.2">
      <c r="A13" s="32"/>
      <c r="B13" s="33" t="s">
        <v>22</v>
      </c>
      <c r="C13" s="36">
        <v>16207515</v>
      </c>
      <c r="D13" s="36">
        <v>16207515</v>
      </c>
      <c r="E13" s="36">
        <v>16207515</v>
      </c>
      <c r="F13" s="36">
        <v>16207515</v>
      </c>
      <c r="G13" s="35"/>
      <c r="H13" s="7"/>
    </row>
    <row r="14" spans="1:9" s="1" customFormat="1" ht="15" customHeight="1" x14ac:dyDescent="0.2">
      <c r="A14" s="32"/>
      <c r="B14" s="33" t="s">
        <v>23</v>
      </c>
      <c r="C14" s="36">
        <v>3234837</v>
      </c>
      <c r="D14" s="36">
        <v>3234837</v>
      </c>
      <c r="E14" s="36">
        <v>3234837</v>
      </c>
      <c r="F14" s="36">
        <v>3234837</v>
      </c>
      <c r="G14" s="35"/>
      <c r="H14" s="7"/>
    </row>
    <row r="15" spans="1:9" s="1" customFormat="1" ht="15" customHeight="1" x14ac:dyDescent="0.2">
      <c r="A15" s="32"/>
      <c r="B15" s="33" t="s">
        <v>24</v>
      </c>
      <c r="C15" s="36">
        <v>19468580</v>
      </c>
      <c r="D15" s="36">
        <v>19468580</v>
      </c>
      <c r="E15" s="36">
        <v>19468580</v>
      </c>
      <c r="F15" s="36">
        <v>19468580</v>
      </c>
      <c r="G15" s="35"/>
      <c r="H15" s="37"/>
    </row>
    <row r="16" spans="1:9" s="1" customFormat="1" ht="15" customHeight="1" x14ac:dyDescent="0.2">
      <c r="A16" s="32"/>
      <c r="B16" s="38" t="s">
        <v>25</v>
      </c>
      <c r="C16" s="36">
        <v>137700</v>
      </c>
      <c r="D16" s="36">
        <v>137700</v>
      </c>
      <c r="E16" s="36">
        <v>137700</v>
      </c>
      <c r="F16" s="36">
        <v>137700</v>
      </c>
      <c r="G16" s="35"/>
      <c r="H16" s="37"/>
      <c r="I16" s="39"/>
    </row>
    <row r="17" spans="1:9" s="1" customFormat="1" ht="15" customHeight="1" x14ac:dyDescent="0.2">
      <c r="A17" s="32"/>
      <c r="B17" s="38" t="s">
        <v>26</v>
      </c>
      <c r="C17" s="36">
        <v>1170400</v>
      </c>
      <c r="D17" s="36">
        <v>1170400</v>
      </c>
      <c r="E17" s="36">
        <v>1170400</v>
      </c>
      <c r="F17" s="36">
        <v>1170400</v>
      </c>
      <c r="G17" s="35"/>
      <c r="H17" s="37"/>
      <c r="I17" s="39"/>
    </row>
    <row r="18" spans="1:9" s="1" customFormat="1" ht="15" customHeight="1" x14ac:dyDescent="0.2">
      <c r="A18" s="32"/>
      <c r="B18" s="38" t="s">
        <v>27</v>
      </c>
      <c r="C18" s="36"/>
      <c r="D18" s="36"/>
      <c r="E18" s="36"/>
      <c r="F18" s="36">
        <v>44652</v>
      </c>
      <c r="G18" s="35"/>
      <c r="H18" s="37"/>
      <c r="I18" s="39"/>
    </row>
    <row r="19" spans="1:9" s="1" customFormat="1" ht="24" x14ac:dyDescent="0.2">
      <c r="A19" s="32"/>
      <c r="B19" s="40" t="s">
        <v>28</v>
      </c>
      <c r="C19" s="36">
        <v>12327800</v>
      </c>
      <c r="D19" s="36">
        <v>12327800</v>
      </c>
      <c r="E19" s="36">
        <v>12327800</v>
      </c>
      <c r="F19" s="36">
        <v>12327800</v>
      </c>
      <c r="G19" s="35"/>
      <c r="H19" s="7"/>
    </row>
    <row r="20" spans="1:9" s="1" customFormat="1" ht="24" x14ac:dyDescent="0.2">
      <c r="A20" s="32"/>
      <c r="B20" s="40" t="s">
        <v>29</v>
      </c>
      <c r="C20" s="36">
        <v>1552300</v>
      </c>
      <c r="D20" s="36">
        <v>1552300</v>
      </c>
      <c r="E20" s="36">
        <v>1552300</v>
      </c>
      <c r="F20" s="36">
        <v>1552300</v>
      </c>
      <c r="G20" s="35"/>
      <c r="H20" s="7"/>
    </row>
    <row r="21" spans="1:9" s="1" customFormat="1" ht="15" customHeight="1" x14ac:dyDescent="0.2">
      <c r="A21" s="32"/>
      <c r="B21" s="40" t="s">
        <v>30</v>
      </c>
      <c r="C21" s="36">
        <v>55360</v>
      </c>
      <c r="D21" s="36">
        <v>55360</v>
      </c>
      <c r="E21" s="36">
        <v>55360</v>
      </c>
      <c r="F21" s="36">
        <v>0</v>
      </c>
      <c r="G21" s="35"/>
      <c r="H21" s="7"/>
    </row>
    <row r="22" spans="1:9" s="1" customFormat="1" ht="15" customHeight="1" x14ac:dyDescent="0.2">
      <c r="A22" s="32"/>
      <c r="B22" s="33" t="s">
        <v>31</v>
      </c>
      <c r="C22" s="36">
        <v>1140000</v>
      </c>
      <c r="D22" s="36">
        <v>1140000</v>
      </c>
      <c r="E22" s="36">
        <v>1140000</v>
      </c>
      <c r="F22" s="36">
        <v>1064000</v>
      </c>
      <c r="G22" s="35"/>
      <c r="H22" s="7"/>
    </row>
    <row r="23" spans="1:9" s="1" customFormat="1" ht="15" customHeight="1" x14ac:dyDescent="0.2">
      <c r="A23" s="32"/>
      <c r="B23" s="33" t="s">
        <v>32</v>
      </c>
      <c r="C23" s="36">
        <v>5004000</v>
      </c>
      <c r="D23" s="36">
        <v>5004000</v>
      </c>
      <c r="E23" s="36">
        <v>5004000</v>
      </c>
      <c r="F23" s="36">
        <v>5004000</v>
      </c>
      <c r="G23" s="35"/>
      <c r="H23" s="7"/>
    </row>
    <row r="24" spans="1:9" s="1" customFormat="1" ht="15" customHeight="1" x14ac:dyDescent="0.2">
      <c r="A24" s="32"/>
      <c r="B24" s="33" t="s">
        <v>33</v>
      </c>
      <c r="C24" s="36">
        <v>1800000</v>
      </c>
      <c r="D24" s="36">
        <v>1800000</v>
      </c>
      <c r="E24" s="36">
        <v>1800000</v>
      </c>
      <c r="F24" s="36">
        <v>1950827</v>
      </c>
      <c r="G24" s="35"/>
      <c r="H24" s="7"/>
      <c r="I24" s="39"/>
    </row>
    <row r="25" spans="1:9" s="1" customFormat="1" ht="15" customHeight="1" x14ac:dyDescent="0.2">
      <c r="A25" s="32"/>
      <c r="B25" s="38" t="s">
        <v>34</v>
      </c>
      <c r="C25" s="41">
        <v>0</v>
      </c>
      <c r="D25" s="42">
        <v>289317</v>
      </c>
      <c r="E25" s="42">
        <v>348114</v>
      </c>
      <c r="F25" s="42">
        <v>381900</v>
      </c>
      <c r="G25" s="35"/>
      <c r="H25" s="7"/>
    </row>
    <row r="26" spans="1:9" s="1" customFormat="1" ht="15" customHeight="1" x14ac:dyDescent="0.2">
      <c r="A26" s="32"/>
      <c r="B26" s="38" t="s">
        <v>35</v>
      </c>
      <c r="C26" s="42">
        <v>0</v>
      </c>
      <c r="D26" s="42">
        <v>0</v>
      </c>
      <c r="E26" s="42">
        <v>8607000</v>
      </c>
      <c r="F26" s="42">
        <v>8607000</v>
      </c>
      <c r="G26" s="43"/>
      <c r="H26" s="7"/>
      <c r="I26" s="39"/>
    </row>
    <row r="27" spans="1:9" s="1" customFormat="1" ht="15" customHeight="1" x14ac:dyDescent="0.2">
      <c r="A27" s="32"/>
      <c r="B27" s="38" t="s">
        <v>36</v>
      </c>
      <c r="C27" s="44"/>
      <c r="D27" s="44"/>
      <c r="E27" s="42"/>
      <c r="F27" s="42">
        <v>426720</v>
      </c>
      <c r="G27" s="43"/>
      <c r="H27" s="7"/>
      <c r="I27" s="39"/>
    </row>
    <row r="28" spans="1:9" s="1" customFormat="1" ht="15" customHeight="1" x14ac:dyDescent="0.2">
      <c r="A28" s="32"/>
      <c r="B28" s="38" t="s">
        <v>37</v>
      </c>
      <c r="C28" s="44"/>
      <c r="D28" s="44"/>
      <c r="E28" s="42"/>
      <c r="F28" s="42">
        <v>672000</v>
      </c>
      <c r="G28" s="43"/>
      <c r="H28" s="7"/>
      <c r="I28" s="39"/>
    </row>
    <row r="29" spans="1:9" s="1" customFormat="1" ht="15" customHeight="1" x14ac:dyDescent="0.2">
      <c r="A29" s="32"/>
      <c r="B29" s="38" t="s">
        <v>38</v>
      </c>
      <c r="C29" s="44">
        <v>0</v>
      </c>
      <c r="D29" s="44">
        <v>0</v>
      </c>
      <c r="E29" s="42">
        <v>124690</v>
      </c>
      <c r="F29" s="42">
        <v>124690</v>
      </c>
      <c r="G29" s="43"/>
      <c r="H29" s="7"/>
      <c r="I29" s="39"/>
    </row>
    <row r="30" spans="1:9" s="1" customFormat="1" ht="24" x14ac:dyDescent="0.2">
      <c r="A30" s="45"/>
      <c r="B30" s="46" t="s">
        <v>39</v>
      </c>
      <c r="C30" s="47">
        <f>'[1]7.sz. melléklet'!D64</f>
        <v>15838086</v>
      </c>
      <c r="D30" s="47">
        <f>'[1]7.sz. melléklet'!E64</f>
        <v>17071611</v>
      </c>
      <c r="E30" s="47">
        <f>'[1]7.sz. melléklet'!F64</f>
        <v>18049790</v>
      </c>
      <c r="F30" s="47">
        <f>'[1]7.sz. melléklet'!G64</f>
        <v>30033810</v>
      </c>
      <c r="G30" s="48">
        <f t="shared" ref="G30:G31" si="0">E30/C30</f>
        <v>1.1396446515065015</v>
      </c>
      <c r="H30" s="7"/>
    </row>
    <row r="31" spans="1:9" s="1" customFormat="1" ht="15" customHeight="1" x14ac:dyDescent="0.2">
      <c r="A31" s="49" t="s">
        <v>40</v>
      </c>
      <c r="B31" s="50" t="s">
        <v>41</v>
      </c>
      <c r="C31" s="51">
        <f>SUM(C32:C34)</f>
        <v>84000000</v>
      </c>
      <c r="D31" s="51">
        <f>SUM(D32:D34)</f>
        <v>84000000</v>
      </c>
      <c r="E31" s="51">
        <f>SUM(E32:E34)</f>
        <v>84000000</v>
      </c>
      <c r="F31" s="51">
        <f>SUM(F32:F34)</f>
        <v>84000000</v>
      </c>
      <c r="G31" s="27">
        <f t="shared" si="0"/>
        <v>1</v>
      </c>
      <c r="H31" s="7"/>
    </row>
    <row r="32" spans="1:9" s="1" customFormat="1" ht="15" customHeight="1" x14ac:dyDescent="0.2">
      <c r="A32" s="32"/>
      <c r="B32" s="33" t="s">
        <v>42</v>
      </c>
      <c r="C32" s="52">
        <f>'[1]7.sz. melléklet'!D69</f>
        <v>51000000</v>
      </c>
      <c r="D32" s="52">
        <f>'[1]7.sz. melléklet'!E69</f>
        <v>51000000</v>
      </c>
      <c r="E32" s="52">
        <f>'[1]7.sz. melléklet'!F69</f>
        <v>51000000</v>
      </c>
      <c r="F32" s="52">
        <f>'[1]7.sz. melléklet'!G69</f>
        <v>51000000</v>
      </c>
      <c r="G32" s="35"/>
      <c r="H32" s="7"/>
    </row>
    <row r="33" spans="1:8" s="1" customFormat="1" ht="15" customHeight="1" x14ac:dyDescent="0.2">
      <c r="A33" s="32"/>
      <c r="B33" s="33" t="s">
        <v>43</v>
      </c>
      <c r="C33" s="52">
        <f>'[1]7.sz. melléklet'!D70</f>
        <v>32600000</v>
      </c>
      <c r="D33" s="52">
        <f>'[1]7.sz. melléklet'!E70</f>
        <v>32600000</v>
      </c>
      <c r="E33" s="52">
        <f>'[1]7.sz. melléklet'!F70</f>
        <v>32600000</v>
      </c>
      <c r="F33" s="52">
        <f>'[1]7.sz. melléklet'!G70</f>
        <v>32600000</v>
      </c>
      <c r="G33" s="35"/>
      <c r="H33" s="7"/>
    </row>
    <row r="34" spans="1:8" s="1" customFormat="1" ht="15" customHeight="1" x14ac:dyDescent="0.2">
      <c r="A34" s="45"/>
      <c r="B34" s="53" t="s">
        <v>44</v>
      </c>
      <c r="C34" s="54">
        <f>'[1]7.sz. melléklet'!D74</f>
        <v>400000</v>
      </c>
      <c r="D34" s="54">
        <f>'[1]7.sz. melléklet'!E74</f>
        <v>400000</v>
      </c>
      <c r="E34" s="54">
        <f>'[1]7.sz. melléklet'!F74</f>
        <v>400000</v>
      </c>
      <c r="F34" s="54">
        <f>'[1]7.sz. melléklet'!G74</f>
        <v>400000</v>
      </c>
      <c r="G34" s="35"/>
      <c r="H34" s="7"/>
    </row>
    <row r="35" spans="1:8" s="59" customFormat="1" ht="15" customHeight="1" x14ac:dyDescent="0.2">
      <c r="A35" s="55" t="s">
        <v>45</v>
      </c>
      <c r="B35" s="56" t="s">
        <v>46</v>
      </c>
      <c r="C35" s="57">
        <f>'[1]7.sz. melléklet'!D75+'[1]8.sz. melléklet'!D34</f>
        <v>70729687</v>
      </c>
      <c r="D35" s="57">
        <f>'[1]7.sz. melléklet'!E75+'[1]8.sz. melléklet'!D34</f>
        <v>70729411</v>
      </c>
      <c r="E35" s="57">
        <f>'[1]7.sz. melléklet'!F75+'[1]8.sz. melléklet'!E34</f>
        <v>70730145</v>
      </c>
      <c r="F35" s="57">
        <f>'[1]7.sz. melléklet'!G75+'[1]8.sz. melléklet'!F34</f>
        <v>75228595</v>
      </c>
      <c r="G35" s="27">
        <f>E35/C35</f>
        <v>1.0000064753573701</v>
      </c>
      <c r="H35" s="58"/>
    </row>
    <row r="36" spans="1:8" s="64" customFormat="1" ht="15" customHeight="1" x14ac:dyDescent="0.2">
      <c r="A36" s="60" t="s">
        <v>47</v>
      </c>
      <c r="B36" s="61" t="s">
        <v>48</v>
      </c>
      <c r="C36" s="62">
        <f>'[1]7.sz. melléklet'!D87</f>
        <v>0</v>
      </c>
      <c r="D36" s="62">
        <f>'[1]7.sz. melléklet'!E87</f>
        <v>0</v>
      </c>
      <c r="E36" s="62">
        <f>'[1]7.sz. melléklet'!F87</f>
        <v>154600</v>
      </c>
      <c r="F36" s="62">
        <f>'[1]7.sz. melléklet'!G87</f>
        <v>154600</v>
      </c>
      <c r="G36" s="63"/>
      <c r="H36" s="7"/>
    </row>
    <row r="37" spans="1:8" s="1" customFormat="1" ht="15" customHeight="1" x14ac:dyDescent="0.2">
      <c r="A37" s="65" t="s">
        <v>49</v>
      </c>
      <c r="B37" s="65"/>
      <c r="C37" s="66">
        <f>C35+C31+C10+C36</f>
        <v>232666265</v>
      </c>
      <c r="D37" s="66">
        <f>D35+D31+D10+D36</f>
        <v>234188831</v>
      </c>
      <c r="E37" s="66">
        <f>E35+E31+E10+E36</f>
        <v>244112831</v>
      </c>
      <c r="F37" s="66">
        <f>F35+F31+F10+F36</f>
        <v>261791926</v>
      </c>
      <c r="G37" s="67">
        <f t="shared" ref="G37:G40" si="1">E37/C37</f>
        <v>1.0491973600040383</v>
      </c>
      <c r="H37" s="7"/>
    </row>
    <row r="38" spans="1:8" s="1" customFormat="1" ht="15" customHeight="1" x14ac:dyDescent="0.2">
      <c r="A38" s="28" t="s">
        <v>50</v>
      </c>
      <c r="B38" s="29" t="s">
        <v>51</v>
      </c>
      <c r="C38" s="30">
        <f>SUM(C39)</f>
        <v>74197028</v>
      </c>
      <c r="D38" s="30">
        <f>SUM(D39)</f>
        <v>74197028</v>
      </c>
      <c r="E38" s="30">
        <f>SUM(E39)</f>
        <v>74197028</v>
      </c>
      <c r="F38" s="30">
        <f>SUM(F39)</f>
        <v>74197028</v>
      </c>
      <c r="G38" s="68">
        <f t="shared" si="1"/>
        <v>1</v>
      </c>
      <c r="H38" s="7"/>
    </row>
    <row r="39" spans="1:8" s="1" customFormat="1" ht="15" customHeight="1" thickBot="1" x14ac:dyDescent="0.25">
      <c r="A39" s="69"/>
      <c r="B39" s="70" t="s">
        <v>52</v>
      </c>
      <c r="C39" s="71">
        <f>'[1]2.sz. melléklet'!C18</f>
        <v>74197028</v>
      </c>
      <c r="D39" s="71">
        <f>'[1]2.sz. melléklet'!D18</f>
        <v>74197028</v>
      </c>
      <c r="E39" s="71">
        <f>'[1]2.sz. melléklet'!E18</f>
        <v>74197028</v>
      </c>
      <c r="F39" s="71">
        <f>'[1]2.sz. melléklet'!F18</f>
        <v>74197028</v>
      </c>
      <c r="G39" s="72">
        <f t="shared" si="1"/>
        <v>1</v>
      </c>
      <c r="H39" s="7"/>
    </row>
    <row r="40" spans="1:8" s="1" customFormat="1" ht="15" customHeight="1" thickTop="1" thickBot="1" x14ac:dyDescent="0.25">
      <c r="A40" s="73" t="s">
        <v>53</v>
      </c>
      <c r="B40" s="73"/>
      <c r="C40" s="74">
        <f>C38+C37</f>
        <v>306863293</v>
      </c>
      <c r="D40" s="74">
        <f>D38+D37</f>
        <v>308385859</v>
      </c>
      <c r="E40" s="74">
        <f>E38+E37</f>
        <v>318309859</v>
      </c>
      <c r="F40" s="74">
        <f>F38+F37</f>
        <v>335988954</v>
      </c>
      <c r="G40" s="75">
        <f t="shared" si="1"/>
        <v>1.0373018417683473</v>
      </c>
      <c r="H40" s="7"/>
    </row>
    <row r="41" spans="1:8" ht="13.5" thickTop="1" x14ac:dyDescent="0.2"/>
  </sheetData>
  <sheetProtection selectLockedCells="1" selectUnlockedCells="1"/>
  <mergeCells count="4">
    <mergeCell ref="A4:G4"/>
    <mergeCell ref="A9:G9"/>
    <mergeCell ref="A37:B37"/>
    <mergeCell ref="A40:B40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2019-05-03T10:57:23Z</dcterms:created>
  <dcterms:modified xsi:type="dcterms:W3CDTF">2019-05-03T10:57:35Z</dcterms:modified>
</cp:coreProperties>
</file>