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480" windowHeight="107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Y196" i="1"/>
  <c r="Y197"/>
  <c r="Y189"/>
  <c r="Y190"/>
  <c r="Y191"/>
  <c r="Y192"/>
  <c r="Y193"/>
  <c r="Y181"/>
  <c r="Y182"/>
  <c r="Y183"/>
  <c r="Y184"/>
  <c r="Y185"/>
  <c r="Y186"/>
  <c r="Y168"/>
  <c r="Y169"/>
  <c r="Y170"/>
  <c r="Y171"/>
  <c r="Y172"/>
  <c r="Y173"/>
  <c r="Y174"/>
  <c r="Y175"/>
  <c r="Y176"/>
  <c r="Y177"/>
  <c r="Y178"/>
  <c r="Y162"/>
  <c r="Y163"/>
  <c r="Y164"/>
  <c r="Y165"/>
  <c r="Y155"/>
  <c r="Y156"/>
  <c r="Y157"/>
  <c r="Y158"/>
  <c r="Y159"/>
  <c r="Y147"/>
  <c r="Y148"/>
  <c r="Y149"/>
  <c r="Y150"/>
  <c r="Y151"/>
  <c r="Y152"/>
  <c r="Y138"/>
  <c r="Y139"/>
  <c r="Y140"/>
  <c r="Y141"/>
  <c r="Y142"/>
  <c r="Y143"/>
  <c r="Y144"/>
  <c r="Y130"/>
  <c r="Y131"/>
  <c r="Y132"/>
  <c r="Y133"/>
  <c r="Y134"/>
  <c r="Y135"/>
  <c r="Y124"/>
  <c r="Y125"/>
  <c r="Y126"/>
  <c r="Y116"/>
  <c r="Y117"/>
  <c r="Y118"/>
  <c r="Y119"/>
  <c r="Y120"/>
  <c r="Y121"/>
  <c r="Y112"/>
  <c r="Y113"/>
  <c r="Y106"/>
  <c r="Y107"/>
  <c r="Y108"/>
  <c r="Y109"/>
  <c r="Y87"/>
  <c r="Y88"/>
  <c r="Y89"/>
  <c r="Y90"/>
  <c r="Y91"/>
  <c r="Y92"/>
  <c r="Y93"/>
  <c r="Y94"/>
  <c r="Y95"/>
  <c r="Y96"/>
  <c r="Y97"/>
  <c r="Y98"/>
  <c r="Y99"/>
  <c r="Y100"/>
  <c r="Y101"/>
  <c r="Y102"/>
  <c r="Y103"/>
  <c r="Y75"/>
  <c r="Y76"/>
  <c r="Y77"/>
  <c r="Y78"/>
  <c r="Y79"/>
  <c r="Y80"/>
  <c r="Y81"/>
  <c r="Y82"/>
  <c r="Y83"/>
  <c r="Y84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27"/>
  <c r="Y28"/>
  <c r="Y29"/>
  <c r="Y26"/>
  <c r="Y30"/>
  <c r="Y7"/>
  <c r="Y8"/>
  <c r="Y9"/>
  <c r="Y10"/>
  <c r="Y11"/>
  <c r="Y12"/>
  <c r="Y13"/>
  <c r="Y14"/>
  <c r="Y15"/>
  <c r="Y16"/>
  <c r="Y17"/>
  <c r="Y18"/>
  <c r="Y19"/>
  <c r="Y20"/>
  <c r="Y21"/>
  <c r="Y22"/>
  <c r="Y23"/>
  <c r="Y24"/>
  <c r="Z198"/>
  <c r="S198"/>
  <c r="M198"/>
  <c r="M194"/>
  <c r="M145"/>
  <c r="S194"/>
  <c r="Y188"/>
  <c r="S145"/>
  <c r="Z127"/>
  <c r="Y123"/>
  <c r="Z179"/>
  <c r="Z153"/>
  <c r="S153"/>
  <c r="Z73"/>
  <c r="Z110"/>
  <c r="Z122"/>
  <c r="Z114"/>
  <c r="Z104"/>
  <c r="Z85"/>
  <c r="Z30"/>
  <c r="Z25"/>
  <c r="Y137"/>
  <c r="Y180"/>
  <c r="Z160"/>
  <c r="Z145"/>
  <c r="Z194"/>
  <c r="Z136"/>
  <c r="Z166"/>
  <c r="Z187"/>
  <c r="X137"/>
  <c r="S30"/>
  <c r="Y31"/>
  <c r="S73"/>
  <c r="Y74"/>
  <c r="S85"/>
  <c r="Y85" s="1"/>
  <c r="Y86"/>
  <c r="S104"/>
  <c r="Y105"/>
  <c r="S110"/>
  <c r="Y110" s="1"/>
  <c r="Y111"/>
  <c r="S114"/>
  <c r="Y114" s="1"/>
  <c r="Y115"/>
  <c r="S122"/>
  <c r="Y122" s="1"/>
  <c r="S127"/>
  <c r="Y127" s="1"/>
  <c r="S25"/>
  <c r="Y129"/>
  <c r="S136"/>
  <c r="Y146"/>
  <c r="Y154"/>
  <c r="S160"/>
  <c r="Y160" s="1"/>
  <c r="Y161"/>
  <c r="S166"/>
  <c r="Y166" s="1"/>
  <c r="Y167"/>
  <c r="S179"/>
  <c r="Y195"/>
  <c r="Y198"/>
  <c r="S187"/>
  <c r="Y6"/>
  <c r="N199"/>
  <c r="O199"/>
  <c r="P199"/>
  <c r="Q199"/>
  <c r="R199"/>
  <c r="T199"/>
  <c r="U199"/>
  <c r="V199"/>
  <c r="W199"/>
  <c r="X134"/>
  <c r="X129"/>
  <c r="X130"/>
  <c r="X131"/>
  <c r="X132"/>
  <c r="X133"/>
  <c r="X135"/>
  <c r="X144"/>
  <c r="X138"/>
  <c r="X140"/>
  <c r="X145" s="1"/>
  <c r="X155"/>
  <c r="X154"/>
  <c r="X156"/>
  <c r="X157"/>
  <c r="X158"/>
  <c r="X159"/>
  <c r="X195"/>
  <c r="X198" s="1"/>
  <c r="X146"/>
  <c r="X147"/>
  <c r="X148"/>
  <c r="X150"/>
  <c r="X152"/>
  <c r="X161"/>
  <c r="X162"/>
  <c r="X163"/>
  <c r="X164"/>
  <c r="X165"/>
  <c r="X167"/>
  <c r="X168"/>
  <c r="X169"/>
  <c r="X170"/>
  <c r="X171"/>
  <c r="X172"/>
  <c r="X173"/>
  <c r="X174"/>
  <c r="X176"/>
  <c r="X178"/>
  <c r="X179" s="1"/>
  <c r="X180"/>
  <c r="X182"/>
  <c r="X186"/>
  <c r="X187"/>
  <c r="X191"/>
  <c r="X193"/>
  <c r="M153"/>
  <c r="M136"/>
  <c r="M160"/>
  <c r="M166"/>
  <c r="M179"/>
  <c r="M187"/>
  <c r="X124"/>
  <c r="X125"/>
  <c r="X126"/>
  <c r="X115"/>
  <c r="X116"/>
  <c r="X117"/>
  <c r="X118"/>
  <c r="X121"/>
  <c r="X105"/>
  <c r="X110" s="1"/>
  <c r="X106"/>
  <c r="X107"/>
  <c r="X108"/>
  <c r="X109"/>
  <c r="X102"/>
  <c r="X103"/>
  <c r="X86"/>
  <c r="X90"/>
  <c r="X91"/>
  <c r="X95"/>
  <c r="X101"/>
  <c r="X74"/>
  <c r="X75"/>
  <c r="X76"/>
  <c r="X77"/>
  <c r="X78"/>
  <c r="X79"/>
  <c r="X80"/>
  <c r="X81"/>
  <c r="X83"/>
  <c r="X84"/>
  <c r="X31"/>
  <c r="X32"/>
  <c r="X33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2"/>
  <c r="X63"/>
  <c r="X64"/>
  <c r="X65"/>
  <c r="X66"/>
  <c r="X67"/>
  <c r="X69"/>
  <c r="X70"/>
  <c r="X72"/>
  <c r="X26"/>
  <c r="X27"/>
  <c r="X28"/>
  <c r="X29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N122"/>
  <c r="O122"/>
  <c r="P122"/>
  <c r="Q122"/>
  <c r="R122"/>
  <c r="N104"/>
  <c r="N25"/>
  <c r="N30"/>
  <c r="N73"/>
  <c r="N85"/>
  <c r="N110"/>
  <c r="N114"/>
  <c r="N127"/>
  <c r="O104"/>
  <c r="O25"/>
  <c r="O30"/>
  <c r="O73"/>
  <c r="O85"/>
  <c r="O110"/>
  <c r="O114"/>
  <c r="O127"/>
  <c r="P104"/>
  <c r="P25"/>
  <c r="P30"/>
  <c r="P73"/>
  <c r="P85"/>
  <c r="P110"/>
  <c r="P114"/>
  <c r="P127"/>
  <c r="Q104"/>
  <c r="Q25"/>
  <c r="Q30"/>
  <c r="Q73"/>
  <c r="Q85"/>
  <c r="Q110"/>
  <c r="Q114"/>
  <c r="Q127"/>
  <c r="R104"/>
  <c r="R25"/>
  <c r="R30"/>
  <c r="R73"/>
  <c r="R85"/>
  <c r="R110"/>
  <c r="R114"/>
  <c r="R127"/>
  <c r="T30"/>
  <c r="X111"/>
  <c r="X112"/>
  <c r="X113"/>
  <c r="V30"/>
  <c r="W30"/>
  <c r="M73"/>
  <c r="M25"/>
  <c r="M30"/>
  <c r="M85"/>
  <c r="M104"/>
  <c r="M110"/>
  <c r="M114"/>
  <c r="M122"/>
  <c r="M127"/>
  <c r="Z128" l="1"/>
  <c r="X127"/>
  <c r="T85"/>
  <c r="W110"/>
  <c r="T122"/>
  <c r="X136"/>
  <c r="U122"/>
  <c r="V110"/>
  <c r="V122"/>
  <c r="X85"/>
  <c r="T127"/>
  <c r="M199"/>
  <c r="Y194"/>
  <c r="X194"/>
  <c r="Y187"/>
  <c r="Y179"/>
  <c r="W122"/>
  <c r="V127"/>
  <c r="V114"/>
  <c r="U110"/>
  <c r="W85"/>
  <c r="X166"/>
  <c r="Z199"/>
  <c r="X160"/>
  <c r="Y153"/>
  <c r="X153"/>
  <c r="W127"/>
  <c r="W114"/>
  <c r="Y145"/>
  <c r="S199"/>
  <c r="Y136"/>
  <c r="X122"/>
  <c r="T114"/>
  <c r="X114"/>
  <c r="T110"/>
  <c r="T104"/>
  <c r="X104"/>
  <c r="Y104"/>
  <c r="W104"/>
  <c r="V104"/>
  <c r="U104"/>
  <c r="V85"/>
  <c r="Y73"/>
  <c r="M128"/>
  <c r="S128"/>
  <c r="V73"/>
  <c r="W73"/>
  <c r="X73"/>
  <c r="U73"/>
  <c r="T73"/>
  <c r="R128"/>
  <c r="Q128"/>
  <c r="P128"/>
  <c r="O128"/>
  <c r="N128"/>
  <c r="X30"/>
  <c r="U30"/>
  <c r="U25"/>
  <c r="V25"/>
  <c r="W25"/>
  <c r="X25"/>
  <c r="X199"/>
  <c r="U127"/>
  <c r="U114"/>
  <c r="U85"/>
  <c r="T25"/>
  <c r="Y25"/>
  <c r="Y199" l="1"/>
  <c r="W128"/>
  <c r="V128"/>
  <c r="Y128"/>
  <c r="U128"/>
  <c r="X128"/>
  <c r="T128"/>
</calcChain>
</file>

<file path=xl/sharedStrings.xml><?xml version="1.0" encoding="utf-8"?>
<sst xmlns="http://schemas.openxmlformats.org/spreadsheetml/2006/main" count="534" uniqueCount="511">
  <si>
    <t>Főkönyvi szám neve</t>
  </si>
  <si>
    <t>Eredeti előirányzat</t>
  </si>
  <si>
    <t>Helyi utazási bérlet</t>
  </si>
  <si>
    <t>Közlekedési költségtérítés</t>
  </si>
  <si>
    <t>Egyéb külső személyi  juttatások</t>
  </si>
  <si>
    <t>Közüzemi díjak</t>
  </si>
  <si>
    <t>Villamos energia</t>
  </si>
  <si>
    <t>Gázdíj</t>
  </si>
  <si>
    <t>Víz- és csatornadíj</t>
  </si>
  <si>
    <t>Vásárolt élelmezés</t>
  </si>
  <si>
    <t>Közvetített szolgáltatások  ÁH belül</t>
  </si>
  <si>
    <t>Más szakmai tevékenység</t>
  </si>
  <si>
    <t>Postaköltség</t>
  </si>
  <si>
    <t>Fizetendő általános forgalmi adó</t>
  </si>
  <si>
    <t>Helyi megállapítású közgyógyellátás( Szoc.tv.50,&amp; 3-as bek)</t>
  </si>
  <si>
    <t>Elvonások és befizetések</t>
  </si>
  <si>
    <t>Informatikai eszközök beszerzése, létesítése</t>
  </si>
  <si>
    <t>Egyéb tárgyi eszközök felújítása</t>
  </si>
  <si>
    <t>Helyi önkormányzatok működésének általános támogatása</t>
  </si>
  <si>
    <t>Települési önkormányzatok egyes köznevelési feladatainak támogatása</t>
  </si>
  <si>
    <t>Települési önkormányzatok kulturális feladatainak támogatása</t>
  </si>
  <si>
    <t>Építményadó</t>
  </si>
  <si>
    <t>Ideiglenes jelleggel végzett iparűzési tevékenység után fizetett helyi adó</t>
  </si>
  <si>
    <t>Belföldi gépjárművek adójának  a helyi önkormányzatot megillető része</t>
  </si>
  <si>
    <t>Késedelmi és önellenőrzési pótlék</t>
  </si>
  <si>
    <t>Önkormányzatokat megillető szabálysértési és helyszini bírság</t>
  </si>
  <si>
    <t>Egyéb közhatalmi bevétel</t>
  </si>
  <si>
    <t>Kiszámlázott általános forgalmi adó</t>
  </si>
  <si>
    <t>Általános forgalmi adó visszatérítése</t>
  </si>
  <si>
    <t>költségek visszatérítései</t>
  </si>
  <si>
    <t>Egyéb tárgyi eszközök értékesítése</t>
  </si>
  <si>
    <t>Előirányzat változás</t>
  </si>
  <si>
    <t>Természetben nyújtott lakásfenntartási támogatás (Szoc..tv. 47/1/b)</t>
  </si>
  <si>
    <t>Temetési segély Szoc.tv 46</t>
  </si>
  <si>
    <t>Egyéb működési célú támogatások bevételei államháztartáson belülről-társadalombiztosítás pénzügyi alapjai, (OEP támogatás)</t>
  </si>
  <si>
    <t>MT alapján teljes, részmunkaidős bére ( Munkaügyi Központ támogatás bér)</t>
  </si>
  <si>
    <t>Már elfogadott előírányzat változások</t>
  </si>
  <si>
    <t xml:space="preserve">Törvény szerinti illetmények, munkabérek </t>
  </si>
  <si>
    <t xml:space="preserve">Helyettesítés </t>
  </si>
  <si>
    <t>Készenléti és ügyeleti díj</t>
  </si>
  <si>
    <t xml:space="preserve">Készenléti, ügyeleti, helyettesítési díj, túlóra, túlszolgálat </t>
  </si>
  <si>
    <t xml:space="preserve">Egyéb szolgáltatások </t>
  </si>
  <si>
    <t xml:space="preserve">Felhalmozási célú önkormányzati támogatások </t>
  </si>
  <si>
    <t xml:space="preserve">Egyéb felhalmozási célú támogatások bevételei államháztartáson belülről-fejezeti kezelésű előirányzatok EU-s programok és azok hazai társfinanszírozása </t>
  </si>
  <si>
    <t xml:space="preserve">Tartózkodás után fizetett idegenforgalmi adó </t>
  </si>
  <si>
    <t xml:space="preserve">Talajterhelési díj </t>
  </si>
  <si>
    <t xml:space="preserve">Egyéb felhalmozási célú támogatások államháztartáson belülre </t>
  </si>
  <si>
    <t xml:space="preserve">Egyéb működési célú támogatások államháztartáson kívülre-egyéb külföldiek </t>
  </si>
  <si>
    <t xml:space="preserve">Egyéb pénzügyi műveletek kiadásai </t>
  </si>
  <si>
    <t>Kamatkiadások ( ei.átveztés nem fedezeti ügyletek kamatiról)</t>
  </si>
  <si>
    <t xml:space="preserve">Működési célú előzetesen felszámított általános forgalmi adó </t>
  </si>
  <si>
    <t xml:space="preserve">Családi támogatások </t>
  </si>
  <si>
    <t>Betegséggel kapcsolatos (nem társadalombiztosítási) ell.</t>
  </si>
  <si>
    <t xml:space="preserve">Helyi megállapítású ápolási díj (SZoc.tv.43/B&amp;) </t>
  </si>
  <si>
    <t xml:space="preserve">Adósságcsökkentési támogatás Szoc.tv. 55/A/1/b  </t>
  </si>
  <si>
    <t xml:space="preserve">Átmenti segyély Szoc.tv. 45  </t>
  </si>
  <si>
    <t xml:space="preserve">Önkormányzat által saját hatáskörben  adott pénzügyi ellátás  </t>
  </si>
  <si>
    <t xml:space="preserve">Önkormányzat által saját hatáskörben nyújtott természetbeni ellátás  </t>
  </si>
  <si>
    <t>Közalkalmazottak bére (bérkompenzáció)</t>
  </si>
  <si>
    <t>Prémiumévek juttatásai (bérkompenzáció)</t>
  </si>
  <si>
    <t xml:space="preserve">Ingatlanok beszerzése, létesítése </t>
  </si>
  <si>
    <t xml:space="preserve">Rövid lejáratú hitelek, kölcsönök törlesztése </t>
  </si>
  <si>
    <t>Egyéb működési célú támogatások bevételei államháztartáson belülről (központi költségvetési szerv)(mezőőr támogatás átvezetés, kiegészítő gyermekvédelmi tám.)</t>
  </si>
  <si>
    <t xml:space="preserve">Felhalmozási célú visszatérítendő támogatások, kölcsönök visszatérülése államháztartáson belülről </t>
  </si>
  <si>
    <t>FÜZESGYARMAT VÁROS ÖNKORMÁNYZATA</t>
  </si>
  <si>
    <t>BEVÉTELEK ÖSSZESEN</t>
  </si>
  <si>
    <t>KIADÁSOK ÖSSZESEN</t>
  </si>
  <si>
    <t>Főkönyvi szám</t>
  </si>
  <si>
    <t>Előirányzati Főkönyvi szám</t>
  </si>
  <si>
    <t>0511011</t>
  </si>
  <si>
    <t>05110111</t>
  </si>
  <si>
    <t>05110131</t>
  </si>
  <si>
    <t>0511021</t>
  </si>
  <si>
    <t>0511023</t>
  </si>
  <si>
    <t>05110133</t>
  </si>
  <si>
    <t>05110113</t>
  </si>
  <si>
    <t>05110413</t>
  </si>
  <si>
    <t>05110411</t>
  </si>
  <si>
    <t>05110421</t>
  </si>
  <si>
    <t>0511043</t>
  </si>
  <si>
    <t>0511041</t>
  </si>
  <si>
    <t>0511071</t>
  </si>
  <si>
    <t>05110713</t>
  </si>
  <si>
    <t>05110711</t>
  </si>
  <si>
    <t>05110723</t>
  </si>
  <si>
    <t>05110721</t>
  </si>
  <si>
    <t>05110753</t>
  </si>
  <si>
    <t>05110751</t>
  </si>
  <si>
    <t>0511093</t>
  </si>
  <si>
    <t>0511091</t>
  </si>
  <si>
    <t>0511103</t>
  </si>
  <si>
    <t>0511101</t>
  </si>
  <si>
    <t>0511133</t>
  </si>
  <si>
    <t>0511131</t>
  </si>
  <si>
    <t>051213</t>
  </si>
  <si>
    <t>051211</t>
  </si>
  <si>
    <t>051223</t>
  </si>
  <si>
    <t>051221</t>
  </si>
  <si>
    <t>0512313</t>
  </si>
  <si>
    <t>0512311</t>
  </si>
  <si>
    <t>051233</t>
  </si>
  <si>
    <t>051231</t>
  </si>
  <si>
    <t>Egyéb külső személyi  juttatások (tartalékből átvez. Egyéb foglalkoztatásra)</t>
  </si>
  <si>
    <t>0512371</t>
  </si>
  <si>
    <t>Foglalkoztatottak egyéb személyi juttatásai (közfoglakoztatás )</t>
  </si>
  <si>
    <t xml:space="preserve">Normatív jutalmak </t>
  </si>
  <si>
    <t>Béren kívüli juttatások</t>
  </si>
  <si>
    <t xml:space="preserve">Erzsébet utalvány </t>
  </si>
  <si>
    <t xml:space="preserve">SZÉP kártya - vendéglátás </t>
  </si>
  <si>
    <t>Egyéb költségtérítések (polgármester)</t>
  </si>
  <si>
    <t>Munkavégzésre irányuló egyéb jogvisz. nem saját foglalkozt.fiz.jutt.</t>
  </si>
  <si>
    <t>05213</t>
  </si>
  <si>
    <t>05211</t>
  </si>
  <si>
    <t>05243</t>
  </si>
  <si>
    <t>05241</t>
  </si>
  <si>
    <t>05253</t>
  </si>
  <si>
    <t>05251</t>
  </si>
  <si>
    <t>05273</t>
  </si>
  <si>
    <t>05271</t>
  </si>
  <si>
    <t>Szociális hozzájárulási adó (bérkompenzáció, prémiuméves és munkaügyi közp.tám.)</t>
  </si>
  <si>
    <t xml:space="preserve">Egészségügyi hozzájárulás </t>
  </si>
  <si>
    <t xml:space="preserve">Táppénz hozzájárulás </t>
  </si>
  <si>
    <t xml:space="preserve">Személyi jövedelemadó </t>
  </si>
  <si>
    <t>Gyógyszer, vegyszer</t>
  </si>
  <si>
    <t>0531113</t>
  </si>
  <si>
    <t>0531111</t>
  </si>
  <si>
    <t>0531123</t>
  </si>
  <si>
    <t>0531121</t>
  </si>
  <si>
    <t>053113</t>
  </si>
  <si>
    <t>053111</t>
  </si>
  <si>
    <t>0531213</t>
  </si>
  <si>
    <t>0531211</t>
  </si>
  <si>
    <t>0531223</t>
  </si>
  <si>
    <t>0531221</t>
  </si>
  <si>
    <t>053123</t>
  </si>
  <si>
    <t>053121</t>
  </si>
  <si>
    <t>0531233</t>
  </si>
  <si>
    <t>0531231</t>
  </si>
  <si>
    <t>0531243</t>
  </si>
  <si>
    <t>0531241</t>
  </si>
  <si>
    <t>0531253</t>
  </si>
  <si>
    <t>0531251</t>
  </si>
  <si>
    <t>0531263</t>
  </si>
  <si>
    <t>0531261</t>
  </si>
  <si>
    <t>0532113</t>
  </si>
  <si>
    <t>0532111</t>
  </si>
  <si>
    <t>053213</t>
  </si>
  <si>
    <t>053211</t>
  </si>
  <si>
    <t>0532213</t>
  </si>
  <si>
    <t>0532211</t>
  </si>
  <si>
    <t>053223</t>
  </si>
  <si>
    <t>053221</t>
  </si>
  <si>
    <t>053311</t>
  </si>
  <si>
    <t>0533113</t>
  </si>
  <si>
    <t>0533111</t>
  </si>
  <si>
    <t>0533123</t>
  </si>
  <si>
    <t>0533121</t>
  </si>
  <si>
    <t>0533133</t>
  </si>
  <si>
    <t>0533131</t>
  </si>
  <si>
    <t>053323</t>
  </si>
  <si>
    <t>053321</t>
  </si>
  <si>
    <t>053333</t>
  </si>
  <si>
    <t>053331</t>
  </si>
  <si>
    <t>053343</t>
  </si>
  <si>
    <t>053341</t>
  </si>
  <si>
    <t>0533511</t>
  </si>
  <si>
    <t>0533621</t>
  </si>
  <si>
    <t>053363</t>
  </si>
  <si>
    <t>053361</t>
  </si>
  <si>
    <t>0533713</t>
  </si>
  <si>
    <t>0533711</t>
  </si>
  <si>
    <t>0533723</t>
  </si>
  <si>
    <t>0533721</t>
  </si>
  <si>
    <t>053373</t>
  </si>
  <si>
    <t>053371</t>
  </si>
  <si>
    <t xml:space="preserve">Könyv, folyóirat </t>
  </si>
  <si>
    <t>Szakmai anyagok beszerzése</t>
  </si>
  <si>
    <t xml:space="preserve">élelmiszer </t>
  </si>
  <si>
    <t>Irodaszer</t>
  </si>
  <si>
    <t xml:space="preserve">Üzemeltetési anyagok beszerzése </t>
  </si>
  <si>
    <t>Hajtó és kenőanyag (közfohlakoztatás)</t>
  </si>
  <si>
    <t>Munka és védőruha (közfoglalkoztatás támogatásból)</t>
  </si>
  <si>
    <t xml:space="preserve">Nyomtatást segítő anyagok </t>
  </si>
  <si>
    <t>Mindazok, amelyek nem számolhatóak el szakmai anyagnak (EFI, közfoglalkoztatás)</t>
  </si>
  <si>
    <t xml:space="preserve">Internet díj </t>
  </si>
  <si>
    <t xml:space="preserve">Informatikai szolgáltatások igénybevétele </t>
  </si>
  <si>
    <t xml:space="preserve">Telefonszámla </t>
  </si>
  <si>
    <t>Egyéb kommunikációs szolgáltatások (EFI., pályázatok)</t>
  </si>
  <si>
    <t>Bérleti és lízing díjak</t>
  </si>
  <si>
    <t>Karbantartási, kisjavítási szolgáltatások</t>
  </si>
  <si>
    <t>Szakmai tevékenységet segítő szolgáltatások (modellkísérleti program, ÁROP átvez. Más egyéb szolg.-ról, EFI)</t>
  </si>
  <si>
    <t xml:space="preserve">Biztosítási díjak </t>
  </si>
  <si>
    <t>Szállítás</t>
  </si>
  <si>
    <t>0533743</t>
  </si>
  <si>
    <t>0533741</t>
  </si>
  <si>
    <t>0533783</t>
  </si>
  <si>
    <t>0533781</t>
  </si>
  <si>
    <t>Pénzügyi, befektetési díj</t>
  </si>
  <si>
    <t>0533793</t>
  </si>
  <si>
    <t>0533791</t>
  </si>
  <si>
    <t>Más egyéb szolgáltatások (EFI, ÁROP)</t>
  </si>
  <si>
    <t>053411</t>
  </si>
  <si>
    <t>053413</t>
  </si>
  <si>
    <t>Kiküldetések kiadásai</t>
  </si>
  <si>
    <t>053423</t>
  </si>
  <si>
    <t>053421</t>
  </si>
  <si>
    <t>Reklám- és propagandakiadások</t>
  </si>
  <si>
    <t>053513</t>
  </si>
  <si>
    <t>053511</t>
  </si>
  <si>
    <t>053523</t>
  </si>
  <si>
    <t>053521</t>
  </si>
  <si>
    <t>0535321</t>
  </si>
  <si>
    <t xml:space="preserve">ÁH kívüli NEM fedezeti ügyletek kamatkiadásai </t>
  </si>
  <si>
    <t>053533</t>
  </si>
  <si>
    <t>053531</t>
  </si>
  <si>
    <t>053541</t>
  </si>
  <si>
    <t>0535413</t>
  </si>
  <si>
    <t>0535411</t>
  </si>
  <si>
    <t xml:space="preserve">Egyéb dologi kiadások </t>
  </si>
  <si>
    <t>0535543</t>
  </si>
  <si>
    <t>0535541</t>
  </si>
  <si>
    <t xml:space="preserve">Adó-, vám-, illeték és más adójellegű befizetések, hozzájárulások </t>
  </si>
  <si>
    <t>0535573</t>
  </si>
  <si>
    <t>0535571</t>
  </si>
  <si>
    <t>Más rovaton nem szerepeltethető dologi jellegű kiadások</t>
  </si>
  <si>
    <t>0535551</t>
  </si>
  <si>
    <t>Kötelező jellegű díjak (útdíj, műszaki vizsga díja)</t>
  </si>
  <si>
    <t>Valuta deviza realizált árfolyam vesztesége</t>
  </si>
  <si>
    <t>05421</t>
  </si>
  <si>
    <t>05441</t>
  </si>
  <si>
    <t>054413</t>
  </si>
  <si>
    <t>054411</t>
  </si>
  <si>
    <t>054421</t>
  </si>
  <si>
    <t>054633</t>
  </si>
  <si>
    <t>054631</t>
  </si>
  <si>
    <t>054653</t>
  </si>
  <si>
    <t>054651</t>
  </si>
  <si>
    <t>054853</t>
  </si>
  <si>
    <t>054851</t>
  </si>
  <si>
    <t>054863</t>
  </si>
  <si>
    <t>054861</t>
  </si>
  <si>
    <t>054871</t>
  </si>
  <si>
    <t>054873</t>
  </si>
  <si>
    <t>Köztemetés Szoc.tv. 48.</t>
  </si>
  <si>
    <t>054883</t>
  </si>
  <si>
    <t>054881</t>
  </si>
  <si>
    <t>054893</t>
  </si>
  <si>
    <t>054891</t>
  </si>
  <si>
    <t>055023</t>
  </si>
  <si>
    <t>055021</t>
  </si>
  <si>
    <t>05506063</t>
  </si>
  <si>
    <t>05506061</t>
  </si>
  <si>
    <t>Egyéb működési célú tám. Áht.belülre-elkülönitett állami pénzalapok</t>
  </si>
  <si>
    <t>05506083</t>
  </si>
  <si>
    <t>05506081</t>
  </si>
  <si>
    <t>Egyéb működési célú tám.Áht. belülre-társulásoknak</t>
  </si>
  <si>
    <t>055063</t>
  </si>
  <si>
    <t>055061</t>
  </si>
  <si>
    <t>Egyéb működési célú támogatások államháztartáson belülre</t>
  </si>
  <si>
    <t>05508033</t>
  </si>
  <si>
    <t>05508031</t>
  </si>
  <si>
    <t>Működési célú visszatérítendő támogatások, kölcsönök nyújtása Áht. Kívülre (civil szervezet)</t>
  </si>
  <si>
    <t>05508043</t>
  </si>
  <si>
    <t>05508041</t>
  </si>
  <si>
    <t>Működési célú visszatérítendő támogatások, kölcsönök nyújtása Áht. Kívülre (háztartások)</t>
  </si>
  <si>
    <t>05508073</t>
  </si>
  <si>
    <t>05508071</t>
  </si>
  <si>
    <t>Működési célú visszatérítendő támogatások, kölcsönök nyújtása Áht. Kívülre (Önk.vállalkoz.)</t>
  </si>
  <si>
    <t>055083</t>
  </si>
  <si>
    <t>055081</t>
  </si>
  <si>
    <t>Működési célú visszatérítendő támogatások, kölcsönök nyújtása Áht. Kívülre (temetési kölcsön)</t>
  </si>
  <si>
    <t>05511013</t>
  </si>
  <si>
    <t>05511011</t>
  </si>
  <si>
    <t>Egyéb működési célú támogatások államháztartáson kívülre (egyház)</t>
  </si>
  <si>
    <t>05511033</t>
  </si>
  <si>
    <t>05511031</t>
  </si>
  <si>
    <t>Egyéb működési célú támogatások államháztartáson kívülre (civil szervezet)</t>
  </si>
  <si>
    <t>05511073</t>
  </si>
  <si>
    <t>05511071</t>
  </si>
  <si>
    <t>Egyéb működési célú támogatások államháztartáson kívülre (Önk.vállalk.)(Társulások)</t>
  </si>
  <si>
    <t>05511083</t>
  </si>
  <si>
    <t>05511081</t>
  </si>
  <si>
    <t>Egyéb működési célú támogatások államháztartáson kívülre (egyéb vállalk.)</t>
  </si>
  <si>
    <t>05511113</t>
  </si>
  <si>
    <t>05511111</t>
  </si>
  <si>
    <t>055121</t>
  </si>
  <si>
    <t>055113</t>
  </si>
  <si>
    <t>055111</t>
  </si>
  <si>
    <t>Tartalékok (közfoglakoztatás)</t>
  </si>
  <si>
    <t>05504091</t>
  </si>
  <si>
    <t>05506011</t>
  </si>
  <si>
    <t xml:space="preserve">Elvonások és befizetések </t>
  </si>
  <si>
    <t>Működési célú visszatérítendő támogatások, kölcsönök nyújtása Áht. Belülre - nemzetiségi önkormányzatok és költségvetési szerveik</t>
  </si>
  <si>
    <t xml:space="preserve">Egyéb működési célú támogatások Áht. belülre - központi költségvetési szervek </t>
  </si>
  <si>
    <t>05511043</t>
  </si>
  <si>
    <t>05511041</t>
  </si>
  <si>
    <t>Egyéb működési célú támogatások Áht. Kívülre - (háztartások)</t>
  </si>
  <si>
    <t>05611</t>
  </si>
  <si>
    <t>05613</t>
  </si>
  <si>
    <t>05623</t>
  </si>
  <si>
    <t>05621</t>
  </si>
  <si>
    <t>05633</t>
  </si>
  <si>
    <t>05631</t>
  </si>
  <si>
    <t>05643</t>
  </si>
  <si>
    <t>05641</t>
  </si>
  <si>
    <t>05673</t>
  </si>
  <si>
    <t>05671</t>
  </si>
  <si>
    <t xml:space="preserve">Immateriális javak beszerzése, létesítése </t>
  </si>
  <si>
    <t>Egyéb tárgyi eszközök beszerzése, létesítése</t>
  </si>
  <si>
    <t>Beruházási célú előzetesen felszámított általános forgalmi adó</t>
  </si>
  <si>
    <t xml:space="preserve">Egyéb működési célú támogatások államháztartáson kívülre </t>
  </si>
  <si>
    <t>05713</t>
  </si>
  <si>
    <t>05711</t>
  </si>
  <si>
    <t>05731</t>
  </si>
  <si>
    <t>05743</t>
  </si>
  <si>
    <t>05741</t>
  </si>
  <si>
    <t>Felújítási célú előzetesen felszámított általános forgalmi adó</t>
  </si>
  <si>
    <t xml:space="preserve">Ingatlanok felújítása </t>
  </si>
  <si>
    <t>0584083</t>
  </si>
  <si>
    <t>0584081</t>
  </si>
  <si>
    <t>Egyéb felhalmozási célú támogatások államháztartáson belülre-társulások és költségvetési szerveik</t>
  </si>
  <si>
    <t>05843</t>
  </si>
  <si>
    <t>05841</t>
  </si>
  <si>
    <t xml:space="preserve">Felhalmozási célú visszatérítendő tám., kölcsönök nyújtása Áht. kívülre-háztartások </t>
  </si>
  <si>
    <t>0586043</t>
  </si>
  <si>
    <t>0586041</t>
  </si>
  <si>
    <t>05873</t>
  </si>
  <si>
    <t>05871</t>
  </si>
  <si>
    <t>Lakástámogatás</t>
  </si>
  <si>
    <t>0588033</t>
  </si>
  <si>
    <t>0588031</t>
  </si>
  <si>
    <t>Egyéb felhalmozási célú támogatások államháztartáson kívülre (civil szervezet)</t>
  </si>
  <si>
    <t>0588043</t>
  </si>
  <si>
    <t>0588041</t>
  </si>
  <si>
    <t>Egyéb felhalmozási célú támogatások államháztartáson kívülre (háztartások)</t>
  </si>
  <si>
    <t>05883</t>
  </si>
  <si>
    <t>05881</t>
  </si>
  <si>
    <t xml:space="preserve">Egyéb felhalmozási célú támogatások államháztartáson kívülre </t>
  </si>
  <si>
    <t>0591133</t>
  </si>
  <si>
    <t>0591131</t>
  </si>
  <si>
    <t>059153</t>
  </si>
  <si>
    <t>059151</t>
  </si>
  <si>
    <t>059173</t>
  </si>
  <si>
    <t>059171</t>
  </si>
  <si>
    <t>Pénzügyi lízing kiadásai (adósságkonszolidáció)</t>
  </si>
  <si>
    <t>Központi, irányító szervi támogatás folyósítása</t>
  </si>
  <si>
    <t>0591121</t>
  </si>
  <si>
    <t>0591123</t>
  </si>
  <si>
    <t>Likviditási célú hitelek, kölcsönök törlesztése pénzügyi vállalkozásoknak</t>
  </si>
  <si>
    <t xml:space="preserve">Választott tisztségviselők juttatásai </t>
  </si>
  <si>
    <t>091113</t>
  </si>
  <si>
    <t>091111</t>
  </si>
  <si>
    <t>091123</t>
  </si>
  <si>
    <t>091121</t>
  </si>
  <si>
    <t>091133</t>
  </si>
  <si>
    <t>091131</t>
  </si>
  <si>
    <t>091143</t>
  </si>
  <si>
    <t>091141</t>
  </si>
  <si>
    <t>091153</t>
  </si>
  <si>
    <t>091151</t>
  </si>
  <si>
    <t>091163</t>
  </si>
  <si>
    <t>091161</t>
  </si>
  <si>
    <t>09123</t>
  </si>
  <si>
    <t>09121</t>
  </si>
  <si>
    <t>Helyi önkormányzatok kiegészítő támogatásai (Bérkompenzáció)</t>
  </si>
  <si>
    <t>Működési célú központosított előirányzatok (prémiuméves támogatás)</t>
  </si>
  <si>
    <t>Települési önkormányzatok szociális, gyermekjóléti és gyermekétkeztetési feladatainak támogatása</t>
  </si>
  <si>
    <t>0916013</t>
  </si>
  <si>
    <t>0916011</t>
  </si>
  <si>
    <t>0916033</t>
  </si>
  <si>
    <t>0916031</t>
  </si>
  <si>
    <t>Egyéb működési célú támogatások bevételei államháztartáson belülről-fejezeti kezelésű előirányzatok EU-s programok és azok hazai társfinanszírozása (EFI tám.,  EFI, ÁROP, Modellkísérteli prog.,HURO)</t>
  </si>
  <si>
    <t>0916043</t>
  </si>
  <si>
    <t>0916041</t>
  </si>
  <si>
    <t>Egyéb működési célú támogatások bevételei államháztartáson belülről - egyéb fejezeti kezelésű ei.</t>
  </si>
  <si>
    <t>0916053</t>
  </si>
  <si>
    <t>0916051</t>
  </si>
  <si>
    <t>0916063</t>
  </si>
  <si>
    <t>0916061</t>
  </si>
  <si>
    <t>Egyéb működési célú támogatások bevételei államháztartáson belülről (közfoglalkoztatás)</t>
  </si>
  <si>
    <t>0916073</t>
  </si>
  <si>
    <t>0916071</t>
  </si>
  <si>
    <t>Egyéb működési célú támogatások bevételei államháztartáson belülről (helyi önk.és költségvetési szerveitől)</t>
  </si>
  <si>
    <t>0916083</t>
  </si>
  <si>
    <t>0916081</t>
  </si>
  <si>
    <t>Egyéb működési célú támogatások bevételei államháztartáson belülről - Társulások és költségvetési szerveiktől</t>
  </si>
  <si>
    <t>09163</t>
  </si>
  <si>
    <t>09161</t>
  </si>
  <si>
    <t>Egyéb működési célú támogatások bevételei államháztartáson belülről ( átvezetés)</t>
  </si>
  <si>
    <t>09213</t>
  </si>
  <si>
    <t>09211</t>
  </si>
  <si>
    <t>09233</t>
  </si>
  <si>
    <t>09231</t>
  </si>
  <si>
    <t>0925033</t>
  </si>
  <si>
    <t>0925031</t>
  </si>
  <si>
    <t>09250333</t>
  </si>
  <si>
    <t>09250331</t>
  </si>
  <si>
    <t>Egyéb felhalmozási célú támogatások bevételei államháztartáson belülről-fejezeti kezelésű előirányzatok EU-s programok és azok hazai társfinanszírozása - EU önerő alap</t>
  </si>
  <si>
    <t>0925063</t>
  </si>
  <si>
    <t>0925061</t>
  </si>
  <si>
    <t>Egyéb felhalmozási célú támogatások bevételei államháztartáson belülről-elkülönített állami pénzalapok (közfoglalkoztatás)</t>
  </si>
  <si>
    <t>0925083</t>
  </si>
  <si>
    <t>0925081</t>
  </si>
  <si>
    <t>Egyéb felhalmozási célú támogatások bevételei Áht belülről - társulások és költségvetési szerveik</t>
  </si>
  <si>
    <t>09253</t>
  </si>
  <si>
    <t>09251</t>
  </si>
  <si>
    <t xml:space="preserve">Egyéb felhalmozási célú támogatások bevételei Áht belülről </t>
  </si>
  <si>
    <t>093413</t>
  </si>
  <si>
    <t>093411</t>
  </si>
  <si>
    <t>0935113</t>
  </si>
  <si>
    <t>0935111</t>
  </si>
  <si>
    <t>0935123</t>
  </si>
  <si>
    <t>0935121</t>
  </si>
  <si>
    <t>0935413</t>
  </si>
  <si>
    <t>093541</t>
  </si>
  <si>
    <t>0935513</t>
  </si>
  <si>
    <t>0935511</t>
  </si>
  <si>
    <t>0935523</t>
  </si>
  <si>
    <t>0935521</t>
  </si>
  <si>
    <t>Állandó jelleggel végzett iparűzési tevékenység után fizetett helyi adó</t>
  </si>
  <si>
    <t>093603</t>
  </si>
  <si>
    <t>093601</t>
  </si>
  <si>
    <t>09361</t>
  </si>
  <si>
    <t>093633</t>
  </si>
  <si>
    <t>093631</t>
  </si>
  <si>
    <t>093653</t>
  </si>
  <si>
    <t>093651</t>
  </si>
  <si>
    <t>093693</t>
  </si>
  <si>
    <t>093691</t>
  </si>
  <si>
    <t>Egyéb közhatalmi bevételek</t>
  </si>
  <si>
    <t>Környezetvédelmi bírság (talajterhelési díj)</t>
  </si>
  <si>
    <t>094013</t>
  </si>
  <si>
    <t>094011</t>
  </si>
  <si>
    <t>0940213</t>
  </si>
  <si>
    <t>0940211</t>
  </si>
  <si>
    <t>094023</t>
  </si>
  <si>
    <t>094021</t>
  </si>
  <si>
    <t>094043</t>
  </si>
  <si>
    <t>094041</t>
  </si>
  <si>
    <t>094053</t>
  </si>
  <si>
    <t>094051</t>
  </si>
  <si>
    <t>094063</t>
  </si>
  <si>
    <t>094061</t>
  </si>
  <si>
    <t>09471</t>
  </si>
  <si>
    <t>094071</t>
  </si>
  <si>
    <t>094083</t>
  </si>
  <si>
    <t>094081</t>
  </si>
  <si>
    <t>094093</t>
  </si>
  <si>
    <t>094091</t>
  </si>
  <si>
    <t>094103</t>
  </si>
  <si>
    <t>094101</t>
  </si>
  <si>
    <t>0941031</t>
  </si>
  <si>
    <t>0941063</t>
  </si>
  <si>
    <t>0941061</t>
  </si>
  <si>
    <t xml:space="preserve">Készletértékesítés ellenértéke </t>
  </si>
  <si>
    <t xml:space="preserve">Tárgyi eszközök bérbeadásából származó bevétel </t>
  </si>
  <si>
    <t xml:space="preserve">Szolgáltatások ellenértéke </t>
  </si>
  <si>
    <t xml:space="preserve">Tulajdonosi bevételek </t>
  </si>
  <si>
    <t xml:space="preserve">Ellátási díjak </t>
  </si>
  <si>
    <t xml:space="preserve">Kamatbevételek </t>
  </si>
  <si>
    <t>Egyéb pénzügyi műveletek bevételei</t>
  </si>
  <si>
    <t xml:space="preserve">Egyéb működési bevételek </t>
  </si>
  <si>
    <t>Biztosító által fizetett kártérítés</t>
  </si>
  <si>
    <t>09533</t>
  </si>
  <si>
    <t>09531</t>
  </si>
  <si>
    <t>0962043</t>
  </si>
  <si>
    <t>0962041</t>
  </si>
  <si>
    <t>09623</t>
  </si>
  <si>
    <t>09621</t>
  </si>
  <si>
    <t>0963033</t>
  </si>
  <si>
    <t>0963031</t>
  </si>
  <si>
    <t>0963043</t>
  </si>
  <si>
    <t>0963041</t>
  </si>
  <si>
    <t>0963083</t>
  </si>
  <si>
    <t>0963081</t>
  </si>
  <si>
    <t>09633</t>
  </si>
  <si>
    <t>09631</t>
  </si>
  <si>
    <t xml:space="preserve">Egyéb működési célú átvett pénzeszközök </t>
  </si>
  <si>
    <t>Egyéb működési célú átvett pénzeszközök (egyéb vállalkozás)</t>
  </si>
  <si>
    <t>Egyéb működési célú átvett pénzeszközök (háztartások)</t>
  </si>
  <si>
    <t>Egyéb működési célú átvett pénzeszközök (egyéb civil szervezet)</t>
  </si>
  <si>
    <t>Működési célú visszatérítendő támogatások, kölcsönök visszatérülése Áht. Kívülről (átvezetés)</t>
  </si>
  <si>
    <t>Működési célú visszatérítendő támogatások, kölcsönök visszatérülése Áht. Kívülről (háztartások)</t>
  </si>
  <si>
    <t>0972033</t>
  </si>
  <si>
    <t>0972031</t>
  </si>
  <si>
    <t>0972043</t>
  </si>
  <si>
    <t>0972041</t>
  </si>
  <si>
    <t>0972081</t>
  </si>
  <si>
    <t>Egyéb felhalmozási célú átvett pénzeszközök</t>
  </si>
  <si>
    <t>09733</t>
  </si>
  <si>
    <t>09731</t>
  </si>
  <si>
    <t>Felhalmozási célú visszatérítendő támogatások, kölcsönök visszatérülése Áht. Kívülről (belvizes kölcsön)</t>
  </si>
  <si>
    <t>09723</t>
  </si>
  <si>
    <t>09721</t>
  </si>
  <si>
    <t>Felhalmozási célú visszatérítendő támogatások, kölcsönök visszatérülése Áht. Kívülről (egyéb vállalkozás)</t>
  </si>
  <si>
    <t>0972083</t>
  </si>
  <si>
    <t>Felhalmozási célú visszatérítendő támogatások, kölcsönök visszatérülése Áht. Kívülről (háztartások)</t>
  </si>
  <si>
    <t>Felhalmozási célú visszatérítendő támogatások, kölcsönök visszatérülése Áht. Kívülről (egyéb civil szervezetek)</t>
  </si>
  <si>
    <t>0981121</t>
  </si>
  <si>
    <t>0981313</t>
  </si>
  <si>
    <t>0981311</t>
  </si>
  <si>
    <t>098143</t>
  </si>
  <si>
    <t>098141</t>
  </si>
  <si>
    <t>Előző év költségvetési maradványának igénybevétele</t>
  </si>
  <si>
    <t>0973081</t>
  </si>
  <si>
    <t>Egyéb felhalmozási célú átvett pénzeszközök - egyéb vállalkozások</t>
  </si>
  <si>
    <t>Likviditási célú hitelek, kölcsönök felvétele pénzügyi vállalkozásoknak</t>
  </si>
  <si>
    <t>Államháztartáson belüli megelőlegezések</t>
  </si>
  <si>
    <t>Módosított előirányzat 2015.02.18-án</t>
  </si>
  <si>
    <t xml:space="preserve">Módosított előírányzat 2015.03.26-án </t>
  </si>
  <si>
    <t>2/1.számú melléklet</t>
  </si>
</sst>
</file>

<file path=xl/styles.xml><?xml version="1.0" encoding="utf-8"?>
<styleSheet xmlns="http://schemas.openxmlformats.org/spreadsheetml/2006/main">
  <fonts count="10">
    <font>
      <sz val="10"/>
      <name val="Arial"/>
      <charset val="238"/>
    </font>
    <font>
      <sz val="8"/>
      <name val="Arial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3" fillId="2" borderId="1" xfId="0" applyNumberFormat="1" applyFont="1" applyFill="1" applyBorder="1" applyAlignment="1" applyProtection="1">
      <alignment horizontal="left" vertical="center" wrapText="1" shrinkToFit="1"/>
    </xf>
    <xf numFmtId="49" fontId="4" fillId="0" borderId="1" xfId="0" applyNumberFormat="1" applyFont="1" applyFill="1" applyBorder="1" applyAlignment="1" applyProtection="1">
      <alignment horizontal="left" vertical="center" wrapText="1" shrinkToFit="1"/>
    </xf>
    <xf numFmtId="3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 applyProtection="1">
      <alignment horizontal="right" vertical="center" shrinkToFit="1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 applyProtection="1">
      <alignment horizontal="left" vertical="center" wrapText="1" shrinkToFit="1"/>
    </xf>
    <xf numFmtId="3" fontId="5" fillId="0" borderId="1" xfId="0" applyNumberFormat="1" applyFont="1" applyBorder="1" applyAlignment="1">
      <alignment vertical="center"/>
    </xf>
    <xf numFmtId="0" fontId="5" fillId="0" borderId="0" xfId="0" applyFont="1"/>
    <xf numFmtId="0" fontId="5" fillId="0" borderId="0" xfId="0" applyFont="1" applyAlignment="1"/>
    <xf numFmtId="3" fontId="4" fillId="0" borderId="0" xfId="0" applyNumberFormat="1" applyFont="1" applyFill="1" applyBorder="1" applyAlignment="1" applyProtection="1">
      <alignment horizontal="right" vertical="center" shrinkToFi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3" xfId="0" applyNumberFormat="1" applyFont="1" applyFill="1" applyBorder="1" applyAlignment="1" applyProtection="1">
      <alignment horizontal="center" vertical="center" wrapText="1" shrinkToFit="1"/>
    </xf>
    <xf numFmtId="3" fontId="4" fillId="0" borderId="2" xfId="0" applyNumberFormat="1" applyFont="1" applyFill="1" applyBorder="1" applyAlignment="1" applyProtection="1">
      <alignment horizontal="right" vertical="center" wrapText="1" shrinkToFit="1"/>
    </xf>
    <xf numFmtId="3" fontId="4" fillId="0" borderId="3" xfId="0" applyNumberFormat="1" applyFont="1" applyFill="1" applyBorder="1" applyAlignment="1" applyProtection="1">
      <alignment horizontal="right" vertical="center" wrapText="1" shrinkToFit="1"/>
    </xf>
    <xf numFmtId="3" fontId="3" fillId="3" borderId="2" xfId="0" applyNumberFormat="1" applyFont="1" applyFill="1" applyBorder="1" applyAlignment="1" applyProtection="1">
      <alignment horizontal="right" vertical="center" wrapText="1" shrinkToFit="1"/>
    </xf>
    <xf numFmtId="3" fontId="3" fillId="3" borderId="3" xfId="0" applyNumberFormat="1" applyFont="1" applyFill="1" applyBorder="1" applyAlignment="1" applyProtection="1">
      <alignment horizontal="right" vertical="center" wrapText="1" shrinkToFit="1"/>
    </xf>
    <xf numFmtId="3" fontId="2" fillId="3" borderId="2" xfId="0" applyNumberFormat="1" applyFont="1" applyFill="1" applyBorder="1" applyAlignment="1" applyProtection="1">
      <alignment horizontal="right" vertical="center" wrapText="1" shrinkToFit="1"/>
    </xf>
    <xf numFmtId="3" fontId="2" fillId="3" borderId="3" xfId="0" applyNumberFormat="1" applyFont="1" applyFill="1" applyBorder="1" applyAlignment="1" applyProtection="1">
      <alignment horizontal="right" vertical="center" wrapText="1" shrinkToFit="1"/>
    </xf>
    <xf numFmtId="3" fontId="3" fillId="2" borderId="2" xfId="0" applyNumberFormat="1" applyFont="1" applyFill="1" applyBorder="1" applyAlignment="1" applyProtection="1">
      <alignment horizontal="right" vertical="center" wrapText="1" shrinkToFit="1"/>
    </xf>
    <xf numFmtId="3" fontId="3" fillId="2" borderId="3" xfId="0" applyNumberFormat="1" applyFont="1" applyFill="1" applyBorder="1" applyAlignment="1" applyProtection="1">
      <alignment horizontal="right" vertical="center" wrapText="1" shrinkToFit="1"/>
    </xf>
    <xf numFmtId="3" fontId="3" fillId="0" borderId="3" xfId="0" applyNumberFormat="1" applyFont="1" applyFill="1" applyBorder="1" applyAlignment="1" applyProtection="1">
      <alignment horizontal="right" vertical="center" wrapText="1" shrinkToFi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49" fontId="5" fillId="0" borderId="0" xfId="0" applyNumberFormat="1" applyFont="1"/>
    <xf numFmtId="49" fontId="7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/>
    <xf numFmtId="3" fontId="4" fillId="0" borderId="2" xfId="0" applyNumberFormat="1" applyFont="1" applyFill="1" applyBorder="1" applyAlignment="1" applyProtection="1">
      <alignment vertical="center" wrapText="1" shrinkToFit="1"/>
    </xf>
    <xf numFmtId="3" fontId="4" fillId="0" borderId="3" xfId="0" applyNumberFormat="1" applyFont="1" applyFill="1" applyBorder="1" applyAlignment="1" applyProtection="1">
      <alignment vertical="center" wrapText="1" shrinkToFit="1"/>
    </xf>
    <xf numFmtId="3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3" fontId="4" fillId="0" borderId="2" xfId="0" applyNumberFormat="1" applyFont="1" applyFill="1" applyBorder="1" applyAlignment="1" applyProtection="1">
      <alignment horizontal="right" vertical="center" wrapText="1" shrinkToFit="1"/>
    </xf>
    <xf numFmtId="3" fontId="4" fillId="0" borderId="3" xfId="0" applyNumberFormat="1" applyFont="1" applyFill="1" applyBorder="1" applyAlignment="1" applyProtection="1">
      <alignment horizontal="right" vertical="center" wrapText="1" shrinkToFit="1"/>
    </xf>
    <xf numFmtId="49" fontId="4" fillId="0" borderId="2" xfId="0" applyNumberFormat="1" applyFont="1" applyFill="1" applyBorder="1" applyAlignment="1" applyProtection="1">
      <alignment horizontal="left" vertical="center" wrapText="1" shrinkToFit="1"/>
    </xf>
    <xf numFmtId="49" fontId="4" fillId="0" borderId="3" xfId="0" applyNumberFormat="1" applyFont="1" applyFill="1" applyBorder="1" applyAlignment="1" applyProtection="1">
      <alignment horizontal="left" vertical="center" wrapText="1" shrinkToFit="1"/>
    </xf>
    <xf numFmtId="49" fontId="4" fillId="0" borderId="4" xfId="0" applyNumberFormat="1" applyFont="1" applyFill="1" applyBorder="1" applyAlignment="1" applyProtection="1">
      <alignment horizontal="left" vertical="center" wrapText="1" shrinkToFit="1"/>
    </xf>
    <xf numFmtId="49" fontId="4" fillId="0" borderId="1" xfId="0" applyNumberFormat="1" applyFont="1" applyFill="1" applyBorder="1" applyAlignment="1" applyProtection="1">
      <alignment horizontal="left" vertical="center" wrapText="1" shrinkToFit="1"/>
    </xf>
    <xf numFmtId="49" fontId="3" fillId="2" borderId="1" xfId="0" applyNumberFormat="1" applyFont="1" applyFill="1" applyBorder="1" applyAlignment="1" applyProtection="1">
      <alignment horizontal="left" vertical="center" shrinkToFit="1"/>
    </xf>
    <xf numFmtId="49" fontId="3" fillId="3" borderId="1" xfId="0" applyNumberFormat="1" applyFont="1" applyFill="1" applyBorder="1" applyAlignment="1" applyProtection="1">
      <alignment horizontal="left" vertical="center" shrinkToFi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 applyProtection="1">
      <alignment horizontal="left" vertical="center" wrapText="1"/>
    </xf>
    <xf numFmtId="49" fontId="8" fillId="3" borderId="1" xfId="0" applyNumberFormat="1" applyFont="1" applyFill="1" applyBorder="1" applyAlignment="1" applyProtection="1">
      <alignment horizontal="left" vertical="center" shrinkToFit="1"/>
    </xf>
    <xf numFmtId="49" fontId="2" fillId="3" borderId="1" xfId="0" applyNumberFormat="1" applyFont="1" applyFill="1" applyBorder="1" applyAlignment="1" applyProtection="1">
      <alignment horizontal="left" vertical="center" shrinkToFit="1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shrinkToFit="1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49" fontId="4" fillId="0" borderId="1" xfId="0" applyNumberFormat="1" applyFont="1" applyFill="1" applyBorder="1" applyAlignment="1" applyProtection="1">
      <alignment vertical="center" wrapText="1" shrinkToFit="1"/>
    </xf>
    <xf numFmtId="49" fontId="4" fillId="0" borderId="2" xfId="0" applyNumberFormat="1" applyFont="1" applyFill="1" applyBorder="1" applyAlignment="1" applyProtection="1">
      <alignment horizontal="left" vertical="center" shrinkToFit="1"/>
    </xf>
    <xf numFmtId="49" fontId="3" fillId="0" borderId="3" xfId="0" applyNumberFormat="1" applyFont="1" applyFill="1" applyBorder="1" applyAlignment="1" applyProtection="1">
      <alignment horizontal="left" vertical="center" shrinkToFit="1"/>
    </xf>
    <xf numFmtId="49" fontId="3" fillId="0" borderId="4" xfId="0" applyNumberFormat="1" applyFont="1" applyFill="1" applyBorder="1" applyAlignment="1" applyProtection="1">
      <alignment horizontal="left" vertical="center" shrinkToFit="1"/>
    </xf>
    <xf numFmtId="0" fontId="6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3" xfId="0" applyNumberFormat="1" applyFont="1" applyFill="1" applyBorder="1" applyAlignment="1" applyProtection="1">
      <alignment horizontal="center" vertical="center" wrapText="1" shrinkToFit="1"/>
    </xf>
    <xf numFmtId="0" fontId="6" fillId="0" borderId="4" xfId="0" applyNumberFormat="1" applyFont="1" applyFill="1" applyBorder="1" applyAlignment="1" applyProtection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left" vertical="center" shrinkToFit="1"/>
    </xf>
    <xf numFmtId="49" fontId="4" fillId="0" borderId="1" xfId="0" applyNumberFormat="1" applyFont="1" applyFill="1" applyBorder="1" applyAlignment="1" applyProtection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05"/>
  <sheetViews>
    <sheetView tabSelected="1" view="pageBreakPreview" topLeftCell="F1" zoomScaleNormal="100" zoomScaleSheetLayoutView="100" workbookViewId="0">
      <selection activeCell="C3" sqref="C3:Z3"/>
    </sheetView>
  </sheetViews>
  <sheetFormatPr defaultRowHeight="12.75"/>
  <cols>
    <col min="1" max="1" width="9.85546875" style="26" customWidth="1"/>
    <col min="2" max="2" width="11.140625" style="26" customWidth="1"/>
    <col min="3" max="9" width="9.140625" style="10"/>
    <col min="10" max="10" width="3" style="10" customWidth="1"/>
    <col min="11" max="12" width="9.140625" style="10" hidden="1" customWidth="1"/>
    <col min="13" max="13" width="14.140625" style="10" customWidth="1"/>
    <col min="14" max="14" width="0.5703125" style="10" customWidth="1"/>
    <col min="15" max="18" width="9.140625" style="10" hidden="1" customWidth="1"/>
    <col min="19" max="19" width="15.140625" style="10" customWidth="1"/>
    <col min="20" max="23" width="9.140625" style="10" hidden="1" customWidth="1"/>
    <col min="24" max="24" width="0.140625" style="10" hidden="1" customWidth="1"/>
    <col min="25" max="25" width="14.28515625" style="10" customWidth="1"/>
    <col min="26" max="26" width="16.140625" style="11" customWidth="1"/>
    <col min="27" max="16384" width="9.140625" style="10"/>
  </cols>
  <sheetData>
    <row r="1" spans="1:30" ht="24" customHeight="1">
      <c r="Y1" s="50" t="s">
        <v>510</v>
      </c>
      <c r="Z1" s="50"/>
    </row>
    <row r="2" spans="1:30" ht="15.75">
      <c r="C2" s="51" t="s">
        <v>64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30" ht="15.75"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5" spans="1:30" ht="51" customHeight="1">
      <c r="A5" s="27" t="s">
        <v>67</v>
      </c>
      <c r="B5" s="28" t="s">
        <v>68</v>
      </c>
      <c r="C5" s="56" t="s">
        <v>0</v>
      </c>
      <c r="D5" s="56"/>
      <c r="E5" s="56"/>
      <c r="F5" s="56"/>
      <c r="G5" s="56"/>
      <c r="H5" s="56"/>
      <c r="I5" s="56"/>
      <c r="J5" s="56"/>
      <c r="K5" s="56"/>
      <c r="L5" s="56"/>
      <c r="M5" s="57" t="s">
        <v>1</v>
      </c>
      <c r="N5" s="58"/>
      <c r="O5" s="58"/>
      <c r="P5" s="58"/>
      <c r="Q5" s="58"/>
      <c r="R5" s="58"/>
      <c r="S5" s="57" t="s">
        <v>508</v>
      </c>
      <c r="T5" s="58"/>
      <c r="U5" s="58"/>
      <c r="V5" s="58"/>
      <c r="W5" s="59"/>
      <c r="X5" s="14" t="s">
        <v>36</v>
      </c>
      <c r="Y5" s="13" t="s">
        <v>31</v>
      </c>
      <c r="Z5" s="33" t="s">
        <v>509</v>
      </c>
    </row>
    <row r="6" spans="1:30" ht="16.5" customHeight="1">
      <c r="A6" s="29" t="s">
        <v>69</v>
      </c>
      <c r="B6" s="29" t="s">
        <v>69</v>
      </c>
      <c r="C6" s="39" t="s">
        <v>37</v>
      </c>
      <c r="D6" s="39"/>
      <c r="E6" s="39"/>
      <c r="F6" s="39"/>
      <c r="G6" s="39"/>
      <c r="H6" s="39"/>
      <c r="I6" s="39"/>
      <c r="J6" s="39"/>
      <c r="K6" s="39"/>
      <c r="L6" s="39"/>
      <c r="M6" s="34">
        <v>3842000</v>
      </c>
      <c r="N6" s="35"/>
      <c r="O6" s="35"/>
      <c r="P6" s="35"/>
      <c r="Q6" s="35"/>
      <c r="R6" s="35"/>
      <c r="S6" s="34">
        <v>0</v>
      </c>
      <c r="T6" s="35"/>
      <c r="U6" s="35"/>
      <c r="V6" s="35"/>
      <c r="W6" s="35"/>
      <c r="X6" s="16">
        <f>SUM(S6-M6)</f>
        <v>-3842000</v>
      </c>
      <c r="Y6" s="9">
        <f>SUM(Z6-S6)</f>
        <v>0</v>
      </c>
      <c r="Z6" s="4">
        <v>0</v>
      </c>
      <c r="AA6" s="12"/>
      <c r="AB6" s="12"/>
      <c r="AC6" s="12"/>
      <c r="AD6" s="12"/>
    </row>
    <row r="7" spans="1:30" ht="16.5" customHeight="1">
      <c r="A7" s="29" t="s">
        <v>75</v>
      </c>
      <c r="B7" s="29" t="s">
        <v>70</v>
      </c>
      <c r="C7" s="39" t="s">
        <v>58</v>
      </c>
      <c r="D7" s="39"/>
      <c r="E7" s="39"/>
      <c r="F7" s="39"/>
      <c r="G7" s="39"/>
      <c r="H7" s="39"/>
      <c r="I7" s="39"/>
      <c r="J7" s="39"/>
      <c r="K7" s="39"/>
      <c r="L7" s="39"/>
      <c r="M7" s="34">
        <v>19153000</v>
      </c>
      <c r="N7" s="35"/>
      <c r="O7" s="35"/>
      <c r="P7" s="35"/>
      <c r="Q7" s="35"/>
      <c r="R7" s="35"/>
      <c r="S7" s="34">
        <v>23035217</v>
      </c>
      <c r="T7" s="35"/>
      <c r="U7" s="35"/>
      <c r="V7" s="35"/>
      <c r="W7" s="35"/>
      <c r="X7" s="16">
        <f t="shared" ref="X7:X76" si="0">SUM(S7-M7)</f>
        <v>3882217</v>
      </c>
      <c r="Y7" s="9">
        <f t="shared" ref="Y7:Y24" si="1">SUM(Z7-S7)</f>
        <v>1387759</v>
      </c>
      <c r="Z7" s="4">
        <v>24422976</v>
      </c>
      <c r="AA7" s="12"/>
      <c r="AB7" s="12"/>
      <c r="AC7" s="12"/>
      <c r="AD7" s="12"/>
    </row>
    <row r="8" spans="1:30" ht="16.5" customHeight="1">
      <c r="A8" s="29" t="s">
        <v>74</v>
      </c>
      <c r="B8" s="29" t="s">
        <v>71</v>
      </c>
      <c r="C8" s="39" t="s">
        <v>35</v>
      </c>
      <c r="D8" s="39"/>
      <c r="E8" s="39"/>
      <c r="F8" s="39"/>
      <c r="G8" s="39"/>
      <c r="H8" s="39"/>
      <c r="I8" s="39"/>
      <c r="J8" s="39"/>
      <c r="K8" s="39"/>
      <c r="L8" s="39"/>
      <c r="M8" s="34">
        <v>14830000</v>
      </c>
      <c r="N8" s="35"/>
      <c r="O8" s="35"/>
      <c r="P8" s="35"/>
      <c r="Q8" s="35"/>
      <c r="R8" s="35"/>
      <c r="S8" s="34">
        <v>272420554</v>
      </c>
      <c r="T8" s="35"/>
      <c r="U8" s="35"/>
      <c r="V8" s="35"/>
      <c r="W8" s="35"/>
      <c r="X8" s="16">
        <f t="shared" si="0"/>
        <v>257590554</v>
      </c>
      <c r="Y8" s="9">
        <f t="shared" si="1"/>
        <v>2306053</v>
      </c>
      <c r="Z8" s="4">
        <v>274726607</v>
      </c>
      <c r="AA8" s="12"/>
      <c r="AB8" s="12"/>
      <c r="AC8" s="12"/>
      <c r="AD8" s="12"/>
    </row>
    <row r="9" spans="1:30" ht="16.5" customHeight="1">
      <c r="A9" s="29" t="s">
        <v>73</v>
      </c>
      <c r="B9" s="29" t="s">
        <v>72</v>
      </c>
      <c r="C9" s="39" t="s">
        <v>105</v>
      </c>
      <c r="D9" s="39"/>
      <c r="E9" s="39"/>
      <c r="F9" s="39"/>
      <c r="G9" s="39"/>
      <c r="H9" s="39"/>
      <c r="I9" s="39"/>
      <c r="J9" s="39"/>
      <c r="K9" s="39"/>
      <c r="L9" s="39"/>
      <c r="M9" s="34">
        <v>1563000</v>
      </c>
      <c r="N9" s="35"/>
      <c r="O9" s="35"/>
      <c r="P9" s="35"/>
      <c r="Q9" s="35"/>
      <c r="R9" s="35"/>
      <c r="S9" s="34">
        <v>1937617</v>
      </c>
      <c r="T9" s="35"/>
      <c r="U9" s="35"/>
      <c r="V9" s="35"/>
      <c r="W9" s="35"/>
      <c r="X9" s="16">
        <f t="shared" si="0"/>
        <v>374617</v>
      </c>
      <c r="Y9" s="9">
        <f t="shared" si="1"/>
        <v>-235700</v>
      </c>
      <c r="Z9" s="4">
        <v>1701917</v>
      </c>
      <c r="AA9" s="12"/>
      <c r="AB9" s="12"/>
      <c r="AC9" s="12"/>
      <c r="AD9" s="12"/>
    </row>
    <row r="10" spans="1:30" ht="16.5" customHeight="1">
      <c r="A10" s="29" t="s">
        <v>76</v>
      </c>
      <c r="B10" s="29" t="s">
        <v>77</v>
      </c>
      <c r="C10" s="39" t="s">
        <v>38</v>
      </c>
      <c r="D10" s="39"/>
      <c r="E10" s="39"/>
      <c r="F10" s="39"/>
      <c r="G10" s="39"/>
      <c r="H10" s="39"/>
      <c r="I10" s="39"/>
      <c r="J10" s="39"/>
      <c r="K10" s="39"/>
      <c r="L10" s="39"/>
      <c r="M10" s="34">
        <v>0</v>
      </c>
      <c r="N10" s="35"/>
      <c r="O10" s="35"/>
      <c r="P10" s="35"/>
      <c r="Q10" s="35"/>
      <c r="R10" s="35"/>
      <c r="S10" s="34">
        <v>133000</v>
      </c>
      <c r="T10" s="35"/>
      <c r="U10" s="35"/>
      <c r="V10" s="35"/>
      <c r="W10" s="35"/>
      <c r="X10" s="16">
        <f t="shared" si="0"/>
        <v>133000</v>
      </c>
      <c r="Y10" s="9">
        <f t="shared" si="1"/>
        <v>0</v>
      </c>
      <c r="Z10" s="4">
        <v>133000</v>
      </c>
      <c r="AA10" s="12"/>
      <c r="AB10" s="12"/>
      <c r="AC10" s="12"/>
      <c r="AD10" s="12"/>
    </row>
    <row r="11" spans="1:30" ht="16.5" customHeight="1">
      <c r="A11" s="29" t="s">
        <v>78</v>
      </c>
      <c r="B11" s="29" t="s">
        <v>78</v>
      </c>
      <c r="C11" s="39" t="s">
        <v>39</v>
      </c>
      <c r="D11" s="39"/>
      <c r="E11" s="39"/>
      <c r="F11" s="39"/>
      <c r="G11" s="39"/>
      <c r="H11" s="39"/>
      <c r="I11" s="39"/>
      <c r="J11" s="39"/>
      <c r="K11" s="39"/>
      <c r="L11" s="39"/>
      <c r="M11" s="34">
        <v>2077000</v>
      </c>
      <c r="N11" s="35"/>
      <c r="O11" s="35"/>
      <c r="P11" s="35"/>
      <c r="Q11" s="35"/>
      <c r="R11" s="35"/>
      <c r="S11" s="34">
        <v>0</v>
      </c>
      <c r="T11" s="35"/>
      <c r="U11" s="35"/>
      <c r="V11" s="35"/>
      <c r="W11" s="35"/>
      <c r="X11" s="16">
        <f t="shared" si="0"/>
        <v>-2077000</v>
      </c>
      <c r="Y11" s="9">
        <f t="shared" si="1"/>
        <v>0</v>
      </c>
      <c r="Z11" s="4">
        <v>0</v>
      </c>
      <c r="AA11" s="12"/>
      <c r="AB11" s="12"/>
      <c r="AC11" s="12"/>
      <c r="AD11" s="12"/>
    </row>
    <row r="12" spans="1:30" ht="16.5" customHeight="1">
      <c r="A12" s="29" t="s">
        <v>79</v>
      </c>
      <c r="B12" s="29" t="s">
        <v>80</v>
      </c>
      <c r="C12" s="39" t="s">
        <v>40</v>
      </c>
      <c r="D12" s="39"/>
      <c r="E12" s="39"/>
      <c r="F12" s="39"/>
      <c r="G12" s="39"/>
      <c r="H12" s="39"/>
      <c r="I12" s="39"/>
      <c r="J12" s="39"/>
      <c r="K12" s="39"/>
      <c r="L12" s="39"/>
      <c r="M12" s="34">
        <v>0</v>
      </c>
      <c r="N12" s="35"/>
      <c r="O12" s="35"/>
      <c r="P12" s="35"/>
      <c r="Q12" s="35"/>
      <c r="R12" s="35"/>
      <c r="S12" s="34">
        <v>842000</v>
      </c>
      <c r="T12" s="35"/>
      <c r="U12" s="35"/>
      <c r="V12" s="35"/>
      <c r="W12" s="35"/>
      <c r="X12" s="16">
        <f t="shared" si="0"/>
        <v>842000</v>
      </c>
      <c r="Y12" s="9">
        <f t="shared" si="1"/>
        <v>67715</v>
      </c>
      <c r="Z12" s="4">
        <v>909715</v>
      </c>
      <c r="AA12" s="12"/>
      <c r="AB12" s="12"/>
      <c r="AC12" s="12"/>
      <c r="AD12" s="12"/>
    </row>
    <row r="13" spans="1:30" ht="16.5" customHeight="1">
      <c r="A13" s="29" t="s">
        <v>81</v>
      </c>
      <c r="B13" s="29" t="s">
        <v>81</v>
      </c>
      <c r="C13" s="39" t="s">
        <v>106</v>
      </c>
      <c r="D13" s="39"/>
      <c r="E13" s="39"/>
      <c r="F13" s="39"/>
      <c r="G13" s="39"/>
      <c r="H13" s="39"/>
      <c r="I13" s="39"/>
      <c r="J13" s="39"/>
      <c r="K13" s="39"/>
      <c r="L13" s="39"/>
      <c r="M13" s="34">
        <v>2310000</v>
      </c>
      <c r="N13" s="35"/>
      <c r="O13" s="35"/>
      <c r="P13" s="35"/>
      <c r="Q13" s="35"/>
      <c r="R13" s="35"/>
      <c r="S13" s="34">
        <v>964822</v>
      </c>
      <c r="T13" s="35"/>
      <c r="U13" s="35"/>
      <c r="V13" s="35"/>
      <c r="W13" s="35"/>
      <c r="X13" s="16">
        <f t="shared" si="0"/>
        <v>-1345178</v>
      </c>
      <c r="Y13" s="9">
        <f t="shared" si="1"/>
        <v>-964822</v>
      </c>
      <c r="Z13" s="4">
        <v>0</v>
      </c>
      <c r="AA13" s="12"/>
      <c r="AB13" s="12"/>
      <c r="AC13" s="12"/>
      <c r="AD13" s="12"/>
    </row>
    <row r="14" spans="1:30" ht="16.5" customHeight="1">
      <c r="A14" s="29" t="s">
        <v>82</v>
      </c>
      <c r="B14" s="29" t="s">
        <v>83</v>
      </c>
      <c r="C14" s="39" t="s">
        <v>107</v>
      </c>
      <c r="D14" s="39"/>
      <c r="E14" s="39"/>
      <c r="F14" s="39"/>
      <c r="G14" s="39"/>
      <c r="H14" s="39"/>
      <c r="I14" s="39"/>
      <c r="J14" s="39"/>
      <c r="K14" s="39"/>
      <c r="L14" s="39"/>
      <c r="M14" s="34">
        <v>0</v>
      </c>
      <c r="N14" s="35"/>
      <c r="O14" s="35"/>
      <c r="P14" s="35"/>
      <c r="Q14" s="35"/>
      <c r="R14" s="35"/>
      <c r="S14" s="34">
        <v>1264000</v>
      </c>
      <c r="T14" s="35"/>
      <c r="U14" s="35"/>
      <c r="V14" s="35"/>
      <c r="W14" s="35"/>
      <c r="X14" s="16">
        <f t="shared" si="0"/>
        <v>1264000</v>
      </c>
      <c r="Y14" s="9">
        <f t="shared" si="1"/>
        <v>553350</v>
      </c>
      <c r="Z14" s="4">
        <v>1817350</v>
      </c>
      <c r="AA14" s="12"/>
      <c r="AB14" s="12"/>
      <c r="AC14" s="12"/>
      <c r="AD14" s="12"/>
    </row>
    <row r="15" spans="1:30" ht="16.5" customHeight="1">
      <c r="A15" s="29" t="s">
        <v>84</v>
      </c>
      <c r="B15" s="29" t="s">
        <v>85</v>
      </c>
      <c r="C15" s="39" t="s">
        <v>108</v>
      </c>
      <c r="D15" s="39"/>
      <c r="E15" s="39"/>
      <c r="F15" s="39"/>
      <c r="G15" s="39"/>
      <c r="H15" s="39"/>
      <c r="I15" s="39"/>
      <c r="J15" s="39"/>
      <c r="K15" s="39"/>
      <c r="L15" s="39"/>
      <c r="M15" s="34">
        <v>0</v>
      </c>
      <c r="N15" s="35"/>
      <c r="O15" s="35"/>
      <c r="P15" s="35"/>
      <c r="Q15" s="35"/>
      <c r="R15" s="35"/>
      <c r="S15" s="34">
        <v>727036</v>
      </c>
      <c r="T15" s="35"/>
      <c r="U15" s="35"/>
      <c r="V15" s="35"/>
      <c r="W15" s="35"/>
      <c r="X15" s="16">
        <f t="shared" si="0"/>
        <v>727036</v>
      </c>
      <c r="Y15" s="9">
        <f t="shared" si="1"/>
        <v>414250</v>
      </c>
      <c r="Z15" s="4">
        <v>1141286</v>
      </c>
      <c r="AA15" s="12"/>
      <c r="AB15" s="12"/>
      <c r="AC15" s="12"/>
      <c r="AD15" s="12"/>
    </row>
    <row r="16" spans="1:30" ht="16.5" customHeight="1">
      <c r="A16" s="29" t="s">
        <v>86</v>
      </c>
      <c r="B16" s="29" t="s">
        <v>87</v>
      </c>
      <c r="C16" s="39" t="s">
        <v>2</v>
      </c>
      <c r="D16" s="39"/>
      <c r="E16" s="39"/>
      <c r="F16" s="39"/>
      <c r="G16" s="39"/>
      <c r="H16" s="39"/>
      <c r="I16" s="39"/>
      <c r="J16" s="39"/>
      <c r="K16" s="39"/>
      <c r="L16" s="39"/>
      <c r="M16" s="34">
        <v>0</v>
      </c>
      <c r="N16" s="35"/>
      <c r="O16" s="35"/>
      <c r="P16" s="35"/>
      <c r="Q16" s="35"/>
      <c r="R16" s="35"/>
      <c r="S16" s="34">
        <v>0</v>
      </c>
      <c r="T16" s="35"/>
      <c r="U16" s="35"/>
      <c r="V16" s="35"/>
      <c r="W16" s="35"/>
      <c r="X16" s="16">
        <f t="shared" si="0"/>
        <v>0</v>
      </c>
      <c r="Y16" s="9">
        <f t="shared" si="1"/>
        <v>10234</v>
      </c>
      <c r="Z16" s="4">
        <v>10234</v>
      </c>
      <c r="AA16" s="12"/>
      <c r="AB16" s="12"/>
      <c r="AC16" s="12"/>
      <c r="AD16" s="12"/>
    </row>
    <row r="17" spans="1:30" ht="16.5" customHeight="1">
      <c r="A17" s="29" t="s">
        <v>88</v>
      </c>
      <c r="B17" s="29" t="s">
        <v>89</v>
      </c>
      <c r="C17" s="39" t="s">
        <v>3</v>
      </c>
      <c r="D17" s="39"/>
      <c r="E17" s="39"/>
      <c r="F17" s="39"/>
      <c r="G17" s="39"/>
      <c r="H17" s="39"/>
      <c r="I17" s="39"/>
      <c r="J17" s="39"/>
      <c r="K17" s="39"/>
      <c r="L17" s="39"/>
      <c r="M17" s="34">
        <v>540000</v>
      </c>
      <c r="N17" s="35"/>
      <c r="O17" s="35"/>
      <c r="P17" s="35"/>
      <c r="Q17" s="35"/>
      <c r="R17" s="35"/>
      <c r="S17" s="34">
        <v>555794</v>
      </c>
      <c r="T17" s="35"/>
      <c r="U17" s="35"/>
      <c r="V17" s="35"/>
      <c r="W17" s="35"/>
      <c r="X17" s="16">
        <f t="shared" si="0"/>
        <v>15794</v>
      </c>
      <c r="Y17" s="9">
        <f t="shared" si="1"/>
        <v>-146929</v>
      </c>
      <c r="Z17" s="4">
        <v>408865</v>
      </c>
      <c r="AA17" s="12"/>
      <c r="AB17" s="12"/>
      <c r="AC17" s="12"/>
      <c r="AD17" s="12"/>
    </row>
    <row r="18" spans="1:30" ht="16.5" customHeight="1">
      <c r="A18" s="29" t="s">
        <v>90</v>
      </c>
      <c r="B18" s="29" t="s">
        <v>91</v>
      </c>
      <c r="C18" s="39" t="s">
        <v>109</v>
      </c>
      <c r="D18" s="39"/>
      <c r="E18" s="39"/>
      <c r="F18" s="39"/>
      <c r="G18" s="39"/>
      <c r="H18" s="39"/>
      <c r="I18" s="39"/>
      <c r="J18" s="39"/>
      <c r="K18" s="39"/>
      <c r="L18" s="39"/>
      <c r="M18" s="34">
        <v>3198000</v>
      </c>
      <c r="N18" s="35"/>
      <c r="O18" s="35"/>
      <c r="P18" s="35"/>
      <c r="Q18" s="35"/>
      <c r="R18" s="35"/>
      <c r="S18" s="34">
        <v>824640</v>
      </c>
      <c r="T18" s="35"/>
      <c r="U18" s="35"/>
      <c r="V18" s="35"/>
      <c r="W18" s="35"/>
      <c r="X18" s="16">
        <f t="shared" si="0"/>
        <v>-2373360</v>
      </c>
      <c r="Y18" s="9">
        <f t="shared" si="1"/>
        <v>-464640</v>
      </c>
      <c r="Z18" s="4">
        <v>360000</v>
      </c>
      <c r="AA18" s="12"/>
      <c r="AB18" s="12"/>
      <c r="AC18" s="12"/>
      <c r="AD18" s="12"/>
    </row>
    <row r="19" spans="1:30" ht="16.5" customHeight="1">
      <c r="A19" s="29" t="s">
        <v>92</v>
      </c>
      <c r="B19" s="29" t="s">
        <v>93</v>
      </c>
      <c r="C19" s="39" t="s">
        <v>104</v>
      </c>
      <c r="D19" s="39"/>
      <c r="E19" s="39"/>
      <c r="F19" s="39"/>
      <c r="G19" s="39"/>
      <c r="H19" s="39"/>
      <c r="I19" s="39"/>
      <c r="J19" s="39"/>
      <c r="K19" s="39"/>
      <c r="L19" s="39"/>
      <c r="M19" s="34">
        <v>0</v>
      </c>
      <c r="N19" s="35"/>
      <c r="O19" s="35"/>
      <c r="P19" s="35"/>
      <c r="Q19" s="35"/>
      <c r="R19" s="35"/>
      <c r="S19" s="34">
        <v>17872308</v>
      </c>
      <c r="T19" s="35"/>
      <c r="U19" s="35"/>
      <c r="V19" s="35"/>
      <c r="W19" s="35"/>
      <c r="X19" s="16">
        <f t="shared" si="0"/>
        <v>17872308</v>
      </c>
      <c r="Y19" s="9">
        <f t="shared" si="1"/>
        <v>1065724</v>
      </c>
      <c r="Z19" s="4">
        <v>18938032</v>
      </c>
      <c r="AA19" s="12"/>
      <c r="AB19" s="12"/>
      <c r="AC19" s="12"/>
      <c r="AD19" s="12"/>
    </row>
    <row r="20" spans="1:30" ht="16.5" customHeight="1">
      <c r="A20" s="29" t="s">
        <v>94</v>
      </c>
      <c r="B20" s="29" t="s">
        <v>95</v>
      </c>
      <c r="C20" s="39" t="s">
        <v>349</v>
      </c>
      <c r="D20" s="39"/>
      <c r="E20" s="39"/>
      <c r="F20" s="39"/>
      <c r="G20" s="39"/>
      <c r="H20" s="39"/>
      <c r="I20" s="39"/>
      <c r="J20" s="39"/>
      <c r="K20" s="39"/>
      <c r="L20" s="39"/>
      <c r="M20" s="34">
        <v>15591000</v>
      </c>
      <c r="N20" s="35"/>
      <c r="O20" s="35"/>
      <c r="P20" s="35"/>
      <c r="Q20" s="35"/>
      <c r="R20" s="35"/>
      <c r="S20" s="34">
        <v>8895360</v>
      </c>
      <c r="T20" s="35"/>
      <c r="U20" s="35"/>
      <c r="V20" s="35"/>
      <c r="W20" s="35"/>
      <c r="X20" s="16">
        <f t="shared" si="0"/>
        <v>-6695640</v>
      </c>
      <c r="Y20" s="9">
        <f t="shared" si="1"/>
        <v>-790645</v>
      </c>
      <c r="Z20" s="4">
        <v>8104715</v>
      </c>
      <c r="AA20" s="12"/>
      <c r="AB20" s="12"/>
      <c r="AC20" s="12"/>
      <c r="AD20" s="12"/>
    </row>
    <row r="21" spans="1:30" ht="24.75" customHeight="1">
      <c r="A21" s="29" t="s">
        <v>96</v>
      </c>
      <c r="B21" s="29" t="s">
        <v>97</v>
      </c>
      <c r="C21" s="39" t="s">
        <v>110</v>
      </c>
      <c r="D21" s="39"/>
      <c r="E21" s="39"/>
      <c r="F21" s="39"/>
      <c r="G21" s="39"/>
      <c r="H21" s="39"/>
      <c r="I21" s="39"/>
      <c r="J21" s="39"/>
      <c r="K21" s="39"/>
      <c r="L21" s="39"/>
      <c r="M21" s="34">
        <v>0</v>
      </c>
      <c r="N21" s="35"/>
      <c r="O21" s="35"/>
      <c r="P21" s="35"/>
      <c r="Q21" s="35"/>
      <c r="R21" s="35"/>
      <c r="S21" s="34">
        <v>2533351</v>
      </c>
      <c r="T21" s="35"/>
      <c r="U21" s="35"/>
      <c r="V21" s="35"/>
      <c r="W21" s="35"/>
      <c r="X21" s="16">
        <f t="shared" si="0"/>
        <v>2533351</v>
      </c>
      <c r="Y21" s="9">
        <f t="shared" si="1"/>
        <v>1804624</v>
      </c>
      <c r="Z21" s="4">
        <v>4337975</v>
      </c>
      <c r="AA21" s="12"/>
      <c r="AB21" s="12"/>
      <c r="AC21" s="12"/>
      <c r="AD21" s="12"/>
    </row>
    <row r="22" spans="1:30" ht="16.5" customHeight="1">
      <c r="A22" s="29" t="s">
        <v>98</v>
      </c>
      <c r="B22" s="29" t="s">
        <v>99</v>
      </c>
      <c r="C22" s="39" t="s">
        <v>59</v>
      </c>
      <c r="D22" s="39"/>
      <c r="E22" s="39"/>
      <c r="F22" s="39"/>
      <c r="G22" s="39"/>
      <c r="H22" s="39"/>
      <c r="I22" s="39"/>
      <c r="J22" s="39"/>
      <c r="K22" s="39"/>
      <c r="L22" s="39"/>
      <c r="M22" s="34">
        <v>7179000</v>
      </c>
      <c r="N22" s="35"/>
      <c r="O22" s="35"/>
      <c r="P22" s="35"/>
      <c r="Q22" s="35"/>
      <c r="R22" s="35"/>
      <c r="S22" s="34">
        <v>9516102</v>
      </c>
      <c r="T22" s="35"/>
      <c r="U22" s="35"/>
      <c r="V22" s="35"/>
      <c r="W22" s="35"/>
      <c r="X22" s="16">
        <f t="shared" si="0"/>
        <v>2337102</v>
      </c>
      <c r="Y22" s="9">
        <f t="shared" si="1"/>
        <v>-912424</v>
      </c>
      <c r="Z22" s="4">
        <v>8603678</v>
      </c>
      <c r="AA22" s="12"/>
      <c r="AB22" s="12"/>
      <c r="AC22" s="12"/>
      <c r="AD22" s="12"/>
    </row>
    <row r="23" spans="1:30" ht="16.5" customHeight="1">
      <c r="A23" s="29" t="s">
        <v>100</v>
      </c>
      <c r="B23" s="29" t="s">
        <v>101</v>
      </c>
      <c r="C23" s="39" t="s">
        <v>102</v>
      </c>
      <c r="D23" s="39"/>
      <c r="E23" s="39"/>
      <c r="F23" s="39"/>
      <c r="G23" s="39"/>
      <c r="H23" s="39"/>
      <c r="I23" s="39"/>
      <c r="J23" s="39"/>
      <c r="K23" s="39"/>
      <c r="L23" s="39"/>
      <c r="M23" s="34">
        <v>360000</v>
      </c>
      <c r="N23" s="35"/>
      <c r="O23" s="35"/>
      <c r="P23" s="35"/>
      <c r="Q23" s="35"/>
      <c r="R23" s="35"/>
      <c r="S23" s="34">
        <v>20987226</v>
      </c>
      <c r="T23" s="35"/>
      <c r="U23" s="35"/>
      <c r="V23" s="35"/>
      <c r="W23" s="35"/>
      <c r="X23" s="16">
        <f t="shared" si="0"/>
        <v>20627226</v>
      </c>
      <c r="Y23" s="9">
        <f t="shared" si="1"/>
        <v>3329350</v>
      </c>
      <c r="Z23" s="4">
        <v>24316576</v>
      </c>
      <c r="AA23" s="12"/>
      <c r="AB23" s="12"/>
      <c r="AC23" s="12"/>
      <c r="AD23" s="12"/>
    </row>
    <row r="24" spans="1:30" ht="16.5" customHeight="1">
      <c r="A24" s="29" t="s">
        <v>103</v>
      </c>
      <c r="B24" s="29" t="s">
        <v>103</v>
      </c>
      <c r="C24" s="39" t="s">
        <v>4</v>
      </c>
      <c r="D24" s="39"/>
      <c r="E24" s="39"/>
      <c r="F24" s="39"/>
      <c r="G24" s="39"/>
      <c r="H24" s="39"/>
      <c r="I24" s="39"/>
      <c r="J24" s="39"/>
      <c r="K24" s="39"/>
      <c r="L24" s="39"/>
      <c r="M24" s="34">
        <v>720000</v>
      </c>
      <c r="N24" s="35"/>
      <c r="O24" s="35"/>
      <c r="P24" s="35"/>
      <c r="Q24" s="35"/>
      <c r="R24" s="35"/>
      <c r="S24" s="34">
        <v>720000</v>
      </c>
      <c r="T24" s="35"/>
      <c r="U24" s="35"/>
      <c r="V24" s="35"/>
      <c r="W24" s="35"/>
      <c r="X24" s="16">
        <f t="shared" si="0"/>
        <v>0</v>
      </c>
      <c r="Y24" s="9">
        <f t="shared" si="1"/>
        <v>-720000</v>
      </c>
      <c r="Z24" s="4">
        <v>0</v>
      </c>
      <c r="AA24" s="12"/>
      <c r="AB24" s="12"/>
      <c r="AC24" s="12"/>
      <c r="AD24" s="12"/>
    </row>
    <row r="25" spans="1:30" ht="16.5" customHeight="1">
      <c r="A25" s="29"/>
      <c r="B25" s="29"/>
      <c r="C25" s="41"/>
      <c r="D25" s="41"/>
      <c r="E25" s="41"/>
      <c r="F25" s="41"/>
      <c r="G25" s="41"/>
      <c r="H25" s="41"/>
      <c r="I25" s="41"/>
      <c r="J25" s="41"/>
      <c r="K25" s="8"/>
      <c r="L25" s="8"/>
      <c r="M25" s="17">
        <f>SUM(M6:R24)</f>
        <v>71363000</v>
      </c>
      <c r="N25" s="18">
        <f t="shared" ref="N25:W25" si="2">SUM(N6:S24)</f>
        <v>363229027</v>
      </c>
      <c r="O25" s="18">
        <f t="shared" si="2"/>
        <v>363229027</v>
      </c>
      <c r="P25" s="18">
        <f t="shared" si="2"/>
        <v>363229027</v>
      </c>
      <c r="Q25" s="18">
        <f t="shared" si="2"/>
        <v>363229027</v>
      </c>
      <c r="R25" s="18">
        <f t="shared" si="2"/>
        <v>363229027</v>
      </c>
      <c r="S25" s="17">
        <f>SUM(S6:W24)</f>
        <v>363229027</v>
      </c>
      <c r="T25" s="18">
        <f t="shared" si="2"/>
        <v>298569926</v>
      </c>
      <c r="U25" s="18">
        <f t="shared" si="2"/>
        <v>668502852</v>
      </c>
      <c r="V25" s="18">
        <f t="shared" si="2"/>
        <v>668502852</v>
      </c>
      <c r="W25" s="18">
        <f t="shared" si="2"/>
        <v>668502852</v>
      </c>
      <c r="X25" s="18">
        <f>SUM(X6:X24)</f>
        <v>291866027</v>
      </c>
      <c r="Y25" s="6">
        <f t="shared" ref="Y25:Y75" si="3">SUM(Z25-S25)</f>
        <v>6703899</v>
      </c>
      <c r="Z25" s="6">
        <f>SUM(Z6:Z24)</f>
        <v>369932926</v>
      </c>
    </row>
    <row r="26" spans="1:30" ht="28.5" customHeight="1">
      <c r="A26" s="29" t="s">
        <v>111</v>
      </c>
      <c r="B26" s="29" t="s">
        <v>112</v>
      </c>
      <c r="C26" s="39" t="s">
        <v>119</v>
      </c>
      <c r="D26" s="39"/>
      <c r="E26" s="39"/>
      <c r="F26" s="39"/>
      <c r="G26" s="39"/>
      <c r="H26" s="39"/>
      <c r="I26" s="39"/>
      <c r="J26" s="39"/>
      <c r="K26" s="39"/>
      <c r="L26" s="39"/>
      <c r="M26" s="34">
        <v>17861000</v>
      </c>
      <c r="N26" s="35"/>
      <c r="O26" s="35"/>
      <c r="P26" s="35"/>
      <c r="Q26" s="35"/>
      <c r="R26" s="35"/>
      <c r="S26" s="34">
        <v>59107380</v>
      </c>
      <c r="T26" s="35"/>
      <c r="U26" s="35"/>
      <c r="V26" s="35"/>
      <c r="W26" s="35"/>
      <c r="X26" s="16">
        <f t="shared" si="0"/>
        <v>41246380</v>
      </c>
      <c r="Y26" s="9">
        <f t="shared" si="3"/>
        <v>2024457</v>
      </c>
      <c r="Z26" s="4">
        <v>61131837</v>
      </c>
      <c r="AA26" s="12"/>
      <c r="AB26" s="12"/>
      <c r="AC26" s="12"/>
      <c r="AD26" s="12"/>
    </row>
    <row r="27" spans="1:30" ht="28.5" customHeight="1">
      <c r="A27" s="29" t="s">
        <v>113</v>
      </c>
      <c r="B27" s="29" t="s">
        <v>114</v>
      </c>
      <c r="C27" s="39" t="s">
        <v>120</v>
      </c>
      <c r="D27" s="39"/>
      <c r="E27" s="39"/>
      <c r="F27" s="39"/>
      <c r="G27" s="39"/>
      <c r="H27" s="39"/>
      <c r="I27" s="39"/>
      <c r="J27" s="39"/>
      <c r="K27" s="39"/>
      <c r="L27" s="39"/>
      <c r="M27" s="34">
        <v>0</v>
      </c>
      <c r="N27" s="35"/>
      <c r="O27" s="35"/>
      <c r="P27" s="35"/>
      <c r="Q27" s="35"/>
      <c r="R27" s="35"/>
      <c r="S27" s="34">
        <v>487063</v>
      </c>
      <c r="T27" s="35"/>
      <c r="U27" s="35"/>
      <c r="V27" s="35"/>
      <c r="W27" s="35"/>
      <c r="X27" s="16">
        <f t="shared" si="0"/>
        <v>487063</v>
      </c>
      <c r="Y27" s="9">
        <f t="shared" si="3"/>
        <v>235981</v>
      </c>
      <c r="Z27" s="4">
        <v>723044</v>
      </c>
      <c r="AA27" s="12"/>
      <c r="AB27" s="12"/>
      <c r="AC27" s="12"/>
      <c r="AD27" s="12"/>
    </row>
    <row r="28" spans="1:30" ht="28.5" customHeight="1">
      <c r="A28" s="29" t="s">
        <v>115</v>
      </c>
      <c r="B28" s="29" t="s">
        <v>116</v>
      </c>
      <c r="C28" s="39" t="s">
        <v>121</v>
      </c>
      <c r="D28" s="39"/>
      <c r="E28" s="39"/>
      <c r="F28" s="39"/>
      <c r="G28" s="39"/>
      <c r="H28" s="39"/>
      <c r="I28" s="39"/>
      <c r="J28" s="39"/>
      <c r="K28" s="39"/>
      <c r="L28" s="39"/>
      <c r="M28" s="34">
        <v>0</v>
      </c>
      <c r="N28" s="35"/>
      <c r="O28" s="35"/>
      <c r="P28" s="35"/>
      <c r="Q28" s="35"/>
      <c r="R28" s="35"/>
      <c r="S28" s="34">
        <v>395300</v>
      </c>
      <c r="T28" s="35"/>
      <c r="U28" s="35"/>
      <c r="V28" s="35"/>
      <c r="W28" s="35"/>
      <c r="X28" s="16">
        <f t="shared" si="0"/>
        <v>395300</v>
      </c>
      <c r="Y28" s="9">
        <f t="shared" si="3"/>
        <v>91228</v>
      </c>
      <c r="Z28" s="4">
        <v>486528</v>
      </c>
      <c r="AA28" s="12"/>
      <c r="AB28" s="12"/>
      <c r="AC28" s="12"/>
      <c r="AD28" s="12"/>
    </row>
    <row r="29" spans="1:30" ht="28.5" customHeight="1">
      <c r="A29" s="29" t="s">
        <v>117</v>
      </c>
      <c r="B29" s="29" t="s">
        <v>118</v>
      </c>
      <c r="C29" s="39" t="s">
        <v>122</v>
      </c>
      <c r="D29" s="39"/>
      <c r="E29" s="39"/>
      <c r="F29" s="39"/>
      <c r="G29" s="39"/>
      <c r="H29" s="39"/>
      <c r="I29" s="39"/>
      <c r="J29" s="39"/>
      <c r="K29" s="39"/>
      <c r="L29" s="39"/>
      <c r="M29" s="34">
        <v>0</v>
      </c>
      <c r="N29" s="35"/>
      <c r="O29" s="35"/>
      <c r="P29" s="35"/>
      <c r="Q29" s="35"/>
      <c r="R29" s="35"/>
      <c r="S29" s="34">
        <v>497383</v>
      </c>
      <c r="T29" s="35"/>
      <c r="U29" s="35"/>
      <c r="V29" s="35"/>
      <c r="W29" s="35"/>
      <c r="X29" s="16">
        <f t="shared" si="0"/>
        <v>497383</v>
      </c>
      <c r="Y29" s="9">
        <f t="shared" si="3"/>
        <v>191210</v>
      </c>
      <c r="Z29" s="4">
        <v>688593</v>
      </c>
      <c r="AA29" s="12"/>
      <c r="AB29" s="12"/>
      <c r="AC29" s="12"/>
      <c r="AD29" s="12"/>
    </row>
    <row r="30" spans="1:30" ht="16.5" customHeight="1">
      <c r="A30" s="29"/>
      <c r="B30" s="29"/>
      <c r="C30" s="41"/>
      <c r="D30" s="41"/>
      <c r="E30" s="41"/>
      <c r="F30" s="41"/>
      <c r="G30" s="41"/>
      <c r="H30" s="41"/>
      <c r="I30" s="41"/>
      <c r="J30" s="41"/>
      <c r="K30" s="8"/>
      <c r="L30" s="8"/>
      <c r="M30" s="17">
        <f>SUM(M26:R29)</f>
        <v>17861000</v>
      </c>
      <c r="N30" s="18">
        <f t="shared" ref="N30:W30" si="4">SUM(N26:S29)</f>
        <v>60487126</v>
      </c>
      <c r="O30" s="18">
        <f t="shared" si="4"/>
        <v>60487126</v>
      </c>
      <c r="P30" s="18">
        <f t="shared" si="4"/>
        <v>60487126</v>
      </c>
      <c r="Q30" s="18">
        <f t="shared" si="4"/>
        <v>60487126</v>
      </c>
      <c r="R30" s="18">
        <f t="shared" si="4"/>
        <v>60487126</v>
      </c>
      <c r="S30" s="17">
        <f>SUM(S26:W29)</f>
        <v>60487126</v>
      </c>
      <c r="T30" s="18">
        <f t="shared" si="4"/>
        <v>45169002</v>
      </c>
      <c r="U30" s="18">
        <f t="shared" si="4"/>
        <v>108199004</v>
      </c>
      <c r="V30" s="18">
        <f t="shared" si="4"/>
        <v>108199004</v>
      </c>
      <c r="W30" s="18">
        <f t="shared" si="4"/>
        <v>108199004</v>
      </c>
      <c r="X30" s="18">
        <f>SUM(X26:X29)</f>
        <v>42626126</v>
      </c>
      <c r="Y30" s="6">
        <f t="shared" si="3"/>
        <v>2542876</v>
      </c>
      <c r="Z30" s="6">
        <f>SUM(Z26:Z29)</f>
        <v>63030002</v>
      </c>
    </row>
    <row r="31" spans="1:30" ht="16.5" customHeight="1">
      <c r="A31" s="29" t="s">
        <v>124</v>
      </c>
      <c r="B31" s="29" t="s">
        <v>125</v>
      </c>
      <c r="C31" s="39" t="s">
        <v>123</v>
      </c>
      <c r="D31" s="39"/>
      <c r="E31" s="39"/>
      <c r="F31" s="39"/>
      <c r="G31" s="39"/>
      <c r="H31" s="39"/>
      <c r="I31" s="39"/>
      <c r="J31" s="39"/>
      <c r="K31" s="39"/>
      <c r="L31" s="39"/>
      <c r="M31" s="34">
        <v>0</v>
      </c>
      <c r="N31" s="35"/>
      <c r="O31" s="35"/>
      <c r="P31" s="35"/>
      <c r="Q31" s="35"/>
      <c r="R31" s="35"/>
      <c r="S31" s="34">
        <v>3079651</v>
      </c>
      <c r="T31" s="35"/>
      <c r="U31" s="35"/>
      <c r="V31" s="35"/>
      <c r="W31" s="35"/>
      <c r="X31" s="16">
        <f t="shared" si="0"/>
        <v>3079651</v>
      </c>
      <c r="Y31" s="9">
        <f t="shared" si="3"/>
        <v>10770</v>
      </c>
      <c r="Z31" s="4">
        <v>3090421</v>
      </c>
    </row>
    <row r="32" spans="1:30" ht="16.5" customHeight="1">
      <c r="A32" s="29" t="s">
        <v>126</v>
      </c>
      <c r="B32" s="29" t="s">
        <v>127</v>
      </c>
      <c r="C32" s="39" t="s">
        <v>175</v>
      </c>
      <c r="D32" s="39"/>
      <c r="E32" s="39"/>
      <c r="F32" s="39"/>
      <c r="G32" s="39"/>
      <c r="H32" s="39"/>
      <c r="I32" s="39"/>
      <c r="J32" s="39"/>
      <c r="K32" s="39"/>
      <c r="L32" s="39"/>
      <c r="M32" s="34">
        <v>0</v>
      </c>
      <c r="N32" s="35"/>
      <c r="O32" s="35"/>
      <c r="P32" s="35"/>
      <c r="Q32" s="35"/>
      <c r="R32" s="35"/>
      <c r="S32" s="34">
        <v>133222</v>
      </c>
      <c r="T32" s="35"/>
      <c r="U32" s="35"/>
      <c r="V32" s="35"/>
      <c r="W32" s="35"/>
      <c r="X32" s="16">
        <f t="shared" si="0"/>
        <v>133222</v>
      </c>
      <c r="Y32" s="9">
        <f t="shared" si="3"/>
        <v>191672</v>
      </c>
      <c r="Z32" s="4">
        <v>324894</v>
      </c>
    </row>
    <row r="33" spans="1:26" ht="16.5" customHeight="1">
      <c r="A33" s="29" t="s">
        <v>128</v>
      </c>
      <c r="B33" s="29" t="s">
        <v>129</v>
      </c>
      <c r="C33" s="39" t="s">
        <v>176</v>
      </c>
      <c r="D33" s="39"/>
      <c r="E33" s="39"/>
      <c r="F33" s="39"/>
      <c r="G33" s="39"/>
      <c r="H33" s="39"/>
      <c r="I33" s="39"/>
      <c r="J33" s="39"/>
      <c r="K33" s="39"/>
      <c r="L33" s="39"/>
      <c r="M33" s="34">
        <v>5670000</v>
      </c>
      <c r="N33" s="35"/>
      <c r="O33" s="35"/>
      <c r="P33" s="35"/>
      <c r="Q33" s="35"/>
      <c r="R33" s="35"/>
      <c r="S33" s="34">
        <v>6807691</v>
      </c>
      <c r="T33" s="35"/>
      <c r="U33" s="35"/>
      <c r="V33" s="35"/>
      <c r="W33" s="35"/>
      <c r="X33" s="16">
        <f t="shared" si="0"/>
        <v>1137691</v>
      </c>
      <c r="Y33" s="9">
        <f t="shared" si="3"/>
        <v>-1095669</v>
      </c>
      <c r="Z33" s="4">
        <v>5712022</v>
      </c>
    </row>
    <row r="34" spans="1:26" ht="16.5" customHeight="1">
      <c r="A34" s="29" t="s">
        <v>130</v>
      </c>
      <c r="B34" s="29" t="s">
        <v>131</v>
      </c>
      <c r="C34" s="61" t="s">
        <v>177</v>
      </c>
      <c r="D34" s="61"/>
      <c r="E34" s="61"/>
      <c r="F34" s="61"/>
      <c r="G34" s="61"/>
      <c r="H34" s="61"/>
      <c r="I34" s="61"/>
      <c r="J34" s="61"/>
      <c r="K34" s="2"/>
      <c r="L34" s="2"/>
      <c r="M34" s="15">
        <v>0</v>
      </c>
      <c r="N34" s="16"/>
      <c r="O34" s="16"/>
      <c r="P34" s="16"/>
      <c r="Q34" s="16"/>
      <c r="R34" s="16"/>
      <c r="S34" s="15">
        <v>4592</v>
      </c>
      <c r="T34" s="16"/>
      <c r="U34" s="16"/>
      <c r="V34" s="16"/>
      <c r="W34" s="16"/>
      <c r="X34" s="16"/>
      <c r="Y34" s="9">
        <f t="shared" si="3"/>
        <v>0</v>
      </c>
      <c r="Z34" s="4">
        <v>4592</v>
      </c>
    </row>
    <row r="35" spans="1:26" ht="16.5" customHeight="1">
      <c r="A35" s="29" t="s">
        <v>132</v>
      </c>
      <c r="B35" s="29" t="s">
        <v>133</v>
      </c>
      <c r="C35" s="39" t="s">
        <v>178</v>
      </c>
      <c r="D35" s="39"/>
      <c r="E35" s="39"/>
      <c r="F35" s="39"/>
      <c r="G35" s="39"/>
      <c r="H35" s="39"/>
      <c r="I35" s="39"/>
      <c r="J35" s="39"/>
      <c r="K35" s="39"/>
      <c r="L35" s="39"/>
      <c r="M35" s="34">
        <v>0</v>
      </c>
      <c r="N35" s="35"/>
      <c r="O35" s="35"/>
      <c r="P35" s="35"/>
      <c r="Q35" s="35"/>
      <c r="R35" s="35"/>
      <c r="S35" s="34">
        <v>360663</v>
      </c>
      <c r="T35" s="35"/>
      <c r="U35" s="35"/>
      <c r="V35" s="35"/>
      <c r="W35" s="35"/>
      <c r="X35" s="16">
        <f t="shared" si="0"/>
        <v>360663</v>
      </c>
      <c r="Y35" s="9">
        <f t="shared" si="3"/>
        <v>154957</v>
      </c>
      <c r="Z35" s="4">
        <v>515620</v>
      </c>
    </row>
    <row r="36" spans="1:26" ht="16.5" customHeight="1">
      <c r="A36" s="29" t="s">
        <v>134</v>
      </c>
      <c r="B36" s="29" t="s">
        <v>135</v>
      </c>
      <c r="C36" s="39" t="s">
        <v>179</v>
      </c>
      <c r="D36" s="39"/>
      <c r="E36" s="39"/>
      <c r="F36" s="39"/>
      <c r="G36" s="39"/>
      <c r="H36" s="39"/>
      <c r="I36" s="39"/>
      <c r="J36" s="39"/>
      <c r="K36" s="39"/>
      <c r="L36" s="39"/>
      <c r="M36" s="34">
        <v>1751000</v>
      </c>
      <c r="N36" s="35"/>
      <c r="O36" s="35"/>
      <c r="P36" s="35"/>
      <c r="Q36" s="35"/>
      <c r="R36" s="35"/>
      <c r="S36" s="34">
        <v>321336</v>
      </c>
      <c r="T36" s="35"/>
      <c r="U36" s="35"/>
      <c r="V36" s="35"/>
      <c r="W36" s="35"/>
      <c r="X36" s="16">
        <f t="shared" si="0"/>
        <v>-1429664</v>
      </c>
      <c r="Y36" s="9">
        <f t="shared" si="3"/>
        <v>-89499</v>
      </c>
      <c r="Z36" s="4">
        <v>231837</v>
      </c>
    </row>
    <row r="37" spans="1:26" ht="16.5" customHeight="1">
      <c r="A37" s="29" t="s">
        <v>136</v>
      </c>
      <c r="B37" s="29" t="s">
        <v>137</v>
      </c>
      <c r="C37" s="39" t="s">
        <v>180</v>
      </c>
      <c r="D37" s="39"/>
      <c r="E37" s="39"/>
      <c r="F37" s="39"/>
      <c r="G37" s="39"/>
      <c r="H37" s="39"/>
      <c r="I37" s="39"/>
      <c r="J37" s="39"/>
      <c r="K37" s="39"/>
      <c r="L37" s="39"/>
      <c r="M37" s="34">
        <v>6511000</v>
      </c>
      <c r="N37" s="35"/>
      <c r="O37" s="35"/>
      <c r="P37" s="35"/>
      <c r="Q37" s="35"/>
      <c r="R37" s="35"/>
      <c r="S37" s="34">
        <v>8832805</v>
      </c>
      <c r="T37" s="35"/>
      <c r="U37" s="35"/>
      <c r="V37" s="35"/>
      <c r="W37" s="35"/>
      <c r="X37" s="16">
        <f t="shared" si="0"/>
        <v>2321805</v>
      </c>
      <c r="Y37" s="9">
        <f t="shared" si="3"/>
        <v>2333307</v>
      </c>
      <c r="Z37" s="4">
        <v>11166112</v>
      </c>
    </row>
    <row r="38" spans="1:26" ht="16.5" customHeight="1">
      <c r="A38" s="29" t="s">
        <v>138</v>
      </c>
      <c r="B38" s="29" t="s">
        <v>139</v>
      </c>
      <c r="C38" s="39" t="s">
        <v>181</v>
      </c>
      <c r="D38" s="39"/>
      <c r="E38" s="39"/>
      <c r="F38" s="39"/>
      <c r="G38" s="39"/>
      <c r="H38" s="39"/>
      <c r="I38" s="39"/>
      <c r="J38" s="39"/>
      <c r="K38" s="39"/>
      <c r="L38" s="39"/>
      <c r="M38" s="34">
        <v>48000</v>
      </c>
      <c r="N38" s="35"/>
      <c r="O38" s="35"/>
      <c r="P38" s="35"/>
      <c r="Q38" s="35"/>
      <c r="R38" s="35"/>
      <c r="S38" s="34">
        <v>2027919</v>
      </c>
      <c r="T38" s="35"/>
      <c r="U38" s="35"/>
      <c r="V38" s="35"/>
      <c r="W38" s="35"/>
      <c r="X38" s="16">
        <f t="shared" si="0"/>
        <v>1979919</v>
      </c>
      <c r="Y38" s="9">
        <f t="shared" si="3"/>
        <v>16985</v>
      </c>
      <c r="Z38" s="4">
        <v>2044904</v>
      </c>
    </row>
    <row r="39" spans="1:26" ht="16.5" customHeight="1">
      <c r="A39" s="29" t="s">
        <v>140</v>
      </c>
      <c r="B39" s="29" t="s">
        <v>141</v>
      </c>
      <c r="C39" s="39" t="s">
        <v>182</v>
      </c>
      <c r="D39" s="39"/>
      <c r="E39" s="39"/>
      <c r="F39" s="39"/>
      <c r="G39" s="39"/>
      <c r="H39" s="39"/>
      <c r="I39" s="39"/>
      <c r="J39" s="39"/>
      <c r="K39" s="39"/>
      <c r="L39" s="39"/>
      <c r="M39" s="34">
        <v>0</v>
      </c>
      <c r="N39" s="35"/>
      <c r="O39" s="35"/>
      <c r="P39" s="35"/>
      <c r="Q39" s="35"/>
      <c r="R39" s="35"/>
      <c r="S39" s="34">
        <v>382044</v>
      </c>
      <c r="T39" s="35"/>
      <c r="U39" s="35"/>
      <c r="V39" s="35"/>
      <c r="W39" s="35"/>
      <c r="X39" s="16">
        <f t="shared" si="0"/>
        <v>382044</v>
      </c>
      <c r="Y39" s="9">
        <f t="shared" si="3"/>
        <v>84995</v>
      </c>
      <c r="Z39" s="4">
        <v>467039</v>
      </c>
    </row>
    <row r="40" spans="1:26" ht="32.25" customHeight="1">
      <c r="A40" s="29" t="s">
        <v>142</v>
      </c>
      <c r="B40" s="29" t="s">
        <v>143</v>
      </c>
      <c r="C40" s="39" t="s">
        <v>183</v>
      </c>
      <c r="D40" s="39"/>
      <c r="E40" s="39"/>
      <c r="F40" s="39"/>
      <c r="G40" s="39"/>
      <c r="H40" s="39"/>
      <c r="I40" s="39"/>
      <c r="J40" s="39"/>
      <c r="K40" s="39"/>
      <c r="L40" s="39"/>
      <c r="M40" s="34">
        <v>2756000</v>
      </c>
      <c r="N40" s="35"/>
      <c r="O40" s="35"/>
      <c r="P40" s="35"/>
      <c r="Q40" s="35"/>
      <c r="R40" s="35"/>
      <c r="S40" s="34">
        <v>15514334</v>
      </c>
      <c r="T40" s="35"/>
      <c r="U40" s="35"/>
      <c r="V40" s="35"/>
      <c r="W40" s="35"/>
      <c r="X40" s="16">
        <f t="shared" si="0"/>
        <v>12758334</v>
      </c>
      <c r="Y40" s="9">
        <f t="shared" si="3"/>
        <v>5801157</v>
      </c>
      <c r="Z40" s="4">
        <v>21315491</v>
      </c>
    </row>
    <row r="41" spans="1:26" ht="16.5" customHeight="1">
      <c r="A41" s="29" t="s">
        <v>144</v>
      </c>
      <c r="B41" s="29" t="s">
        <v>145</v>
      </c>
      <c r="C41" s="39" t="s">
        <v>184</v>
      </c>
      <c r="D41" s="39"/>
      <c r="E41" s="39"/>
      <c r="F41" s="39"/>
      <c r="G41" s="39"/>
      <c r="H41" s="39"/>
      <c r="I41" s="39"/>
      <c r="J41" s="39"/>
      <c r="K41" s="39"/>
      <c r="L41" s="39"/>
      <c r="M41" s="34">
        <v>150000</v>
      </c>
      <c r="N41" s="35"/>
      <c r="O41" s="35"/>
      <c r="P41" s="35"/>
      <c r="Q41" s="35"/>
      <c r="R41" s="35"/>
      <c r="S41" s="34">
        <v>211430</v>
      </c>
      <c r="T41" s="35"/>
      <c r="U41" s="35"/>
      <c r="V41" s="35"/>
      <c r="W41" s="35"/>
      <c r="X41" s="16">
        <f t="shared" si="0"/>
        <v>61430</v>
      </c>
      <c r="Y41" s="9">
        <f t="shared" si="3"/>
        <v>-88570</v>
      </c>
      <c r="Z41" s="4">
        <v>122860</v>
      </c>
    </row>
    <row r="42" spans="1:26" ht="16.5" customHeight="1">
      <c r="A42" s="29" t="s">
        <v>146</v>
      </c>
      <c r="B42" s="29" t="s">
        <v>147</v>
      </c>
      <c r="C42" s="39" t="s">
        <v>185</v>
      </c>
      <c r="D42" s="39"/>
      <c r="E42" s="39"/>
      <c r="F42" s="39"/>
      <c r="G42" s="39"/>
      <c r="H42" s="39"/>
      <c r="I42" s="39"/>
      <c r="J42" s="39"/>
      <c r="K42" s="39"/>
      <c r="L42" s="39"/>
      <c r="M42" s="34">
        <v>0</v>
      </c>
      <c r="N42" s="35"/>
      <c r="O42" s="35"/>
      <c r="P42" s="35"/>
      <c r="Q42" s="35"/>
      <c r="R42" s="35"/>
      <c r="S42" s="34">
        <v>373045</v>
      </c>
      <c r="T42" s="35"/>
      <c r="U42" s="35"/>
      <c r="V42" s="35"/>
      <c r="W42" s="35"/>
      <c r="X42" s="16">
        <f t="shared" si="0"/>
        <v>373045</v>
      </c>
      <c r="Y42" s="9">
        <f t="shared" si="3"/>
        <v>40551</v>
      </c>
      <c r="Z42" s="4">
        <v>413596</v>
      </c>
    </row>
    <row r="43" spans="1:26" ht="16.5" customHeight="1">
      <c r="A43" s="29" t="s">
        <v>148</v>
      </c>
      <c r="B43" s="29" t="s">
        <v>149</v>
      </c>
      <c r="C43" s="39" t="s">
        <v>186</v>
      </c>
      <c r="D43" s="39"/>
      <c r="E43" s="39"/>
      <c r="F43" s="39"/>
      <c r="G43" s="39"/>
      <c r="H43" s="39"/>
      <c r="I43" s="39"/>
      <c r="J43" s="39"/>
      <c r="K43" s="39"/>
      <c r="L43" s="39"/>
      <c r="M43" s="34">
        <v>689000</v>
      </c>
      <c r="N43" s="35"/>
      <c r="O43" s="35"/>
      <c r="P43" s="35"/>
      <c r="Q43" s="35"/>
      <c r="R43" s="35"/>
      <c r="S43" s="34">
        <v>1057066</v>
      </c>
      <c r="T43" s="35"/>
      <c r="U43" s="35"/>
      <c r="V43" s="35"/>
      <c r="W43" s="35"/>
      <c r="X43" s="16">
        <f t="shared" si="0"/>
        <v>368066</v>
      </c>
      <c r="Y43" s="9">
        <f t="shared" si="3"/>
        <v>467539</v>
      </c>
      <c r="Z43" s="4">
        <v>1524605</v>
      </c>
    </row>
    <row r="44" spans="1:26" ht="16.5" customHeight="1">
      <c r="A44" s="29" t="s">
        <v>150</v>
      </c>
      <c r="B44" s="29" t="s">
        <v>151</v>
      </c>
      <c r="C44" s="39" t="s">
        <v>187</v>
      </c>
      <c r="D44" s="39"/>
      <c r="E44" s="39"/>
      <c r="F44" s="39"/>
      <c r="G44" s="39"/>
      <c r="H44" s="39"/>
      <c r="I44" s="39"/>
      <c r="J44" s="39"/>
      <c r="K44" s="39"/>
      <c r="L44" s="39"/>
      <c r="M44" s="34">
        <v>0</v>
      </c>
      <c r="N44" s="35"/>
      <c r="O44" s="35"/>
      <c r="P44" s="35"/>
      <c r="Q44" s="35"/>
      <c r="R44" s="35"/>
      <c r="S44" s="34">
        <v>10275741</v>
      </c>
      <c r="T44" s="35"/>
      <c r="U44" s="35"/>
      <c r="V44" s="35"/>
      <c r="W44" s="35"/>
      <c r="X44" s="16">
        <f t="shared" si="0"/>
        <v>10275741</v>
      </c>
      <c r="Y44" s="9">
        <f t="shared" si="3"/>
        <v>0</v>
      </c>
      <c r="Z44" s="4">
        <v>10275741</v>
      </c>
    </row>
    <row r="45" spans="1:26" ht="16.5" customHeight="1">
      <c r="A45" s="29" t="s">
        <v>152</v>
      </c>
      <c r="B45" s="29" t="s">
        <v>152</v>
      </c>
      <c r="C45" s="39" t="s">
        <v>5</v>
      </c>
      <c r="D45" s="39"/>
      <c r="E45" s="39"/>
      <c r="F45" s="39"/>
      <c r="G45" s="39"/>
      <c r="H45" s="39"/>
      <c r="I45" s="39"/>
      <c r="J45" s="39"/>
      <c r="K45" s="39"/>
      <c r="L45" s="39"/>
      <c r="M45" s="34">
        <v>174000</v>
      </c>
      <c r="N45" s="35"/>
      <c r="O45" s="35"/>
      <c r="P45" s="35"/>
      <c r="Q45" s="35"/>
      <c r="R45" s="35"/>
      <c r="S45" s="34">
        <v>174000</v>
      </c>
      <c r="T45" s="35"/>
      <c r="U45" s="35"/>
      <c r="V45" s="35"/>
      <c r="W45" s="35"/>
      <c r="X45" s="16">
        <f t="shared" si="0"/>
        <v>0</v>
      </c>
      <c r="Y45" s="9">
        <f t="shared" si="3"/>
        <v>-174000</v>
      </c>
      <c r="Z45" s="4">
        <v>0</v>
      </c>
    </row>
    <row r="46" spans="1:26" ht="16.5" customHeight="1">
      <c r="A46" s="29" t="s">
        <v>153</v>
      </c>
      <c r="B46" s="29" t="s">
        <v>154</v>
      </c>
      <c r="C46" s="39" t="s">
        <v>6</v>
      </c>
      <c r="D46" s="39"/>
      <c r="E46" s="39"/>
      <c r="F46" s="39"/>
      <c r="G46" s="39"/>
      <c r="H46" s="39"/>
      <c r="I46" s="39"/>
      <c r="J46" s="39"/>
      <c r="K46" s="39"/>
      <c r="L46" s="39"/>
      <c r="M46" s="34">
        <v>8590000</v>
      </c>
      <c r="N46" s="35"/>
      <c r="O46" s="35"/>
      <c r="P46" s="35"/>
      <c r="Q46" s="35"/>
      <c r="R46" s="35"/>
      <c r="S46" s="34">
        <v>8199554</v>
      </c>
      <c r="T46" s="35"/>
      <c r="U46" s="35"/>
      <c r="V46" s="35"/>
      <c r="W46" s="35"/>
      <c r="X46" s="16">
        <f t="shared" si="0"/>
        <v>-390446</v>
      </c>
      <c r="Y46" s="9">
        <f t="shared" si="3"/>
        <v>-239932</v>
      </c>
      <c r="Z46" s="4">
        <v>7959622</v>
      </c>
    </row>
    <row r="47" spans="1:26" ht="16.5" customHeight="1">
      <c r="A47" s="29" t="s">
        <v>155</v>
      </c>
      <c r="B47" s="29" t="s">
        <v>156</v>
      </c>
      <c r="C47" s="39" t="s">
        <v>7</v>
      </c>
      <c r="D47" s="39"/>
      <c r="E47" s="39"/>
      <c r="F47" s="39"/>
      <c r="G47" s="39"/>
      <c r="H47" s="39"/>
      <c r="I47" s="39"/>
      <c r="J47" s="39"/>
      <c r="K47" s="39"/>
      <c r="L47" s="39"/>
      <c r="M47" s="34">
        <v>0</v>
      </c>
      <c r="N47" s="35"/>
      <c r="O47" s="35"/>
      <c r="P47" s="35"/>
      <c r="Q47" s="35"/>
      <c r="R47" s="35"/>
      <c r="S47" s="34">
        <v>0</v>
      </c>
      <c r="T47" s="35"/>
      <c r="U47" s="35"/>
      <c r="V47" s="35"/>
      <c r="W47" s="35"/>
      <c r="X47" s="16">
        <f t="shared" si="0"/>
        <v>0</v>
      </c>
      <c r="Y47" s="9">
        <f t="shared" si="3"/>
        <v>57512</v>
      </c>
      <c r="Z47" s="4">
        <v>57512</v>
      </c>
    </row>
    <row r="48" spans="1:26" ht="16.5" customHeight="1">
      <c r="A48" s="29" t="s">
        <v>157</v>
      </c>
      <c r="B48" s="29" t="s">
        <v>158</v>
      </c>
      <c r="C48" s="39" t="s">
        <v>8</v>
      </c>
      <c r="D48" s="39"/>
      <c r="E48" s="39"/>
      <c r="F48" s="39"/>
      <c r="G48" s="39"/>
      <c r="H48" s="39"/>
      <c r="I48" s="39"/>
      <c r="J48" s="39"/>
      <c r="K48" s="39"/>
      <c r="L48" s="39"/>
      <c r="M48" s="34">
        <v>1420000</v>
      </c>
      <c r="N48" s="35"/>
      <c r="O48" s="35"/>
      <c r="P48" s="35"/>
      <c r="Q48" s="35"/>
      <c r="R48" s="35"/>
      <c r="S48" s="34">
        <v>1229097</v>
      </c>
      <c r="T48" s="35"/>
      <c r="U48" s="35"/>
      <c r="V48" s="35"/>
      <c r="W48" s="35"/>
      <c r="X48" s="16">
        <f t="shared" si="0"/>
        <v>-190903</v>
      </c>
      <c r="Y48" s="9">
        <f t="shared" si="3"/>
        <v>326821</v>
      </c>
      <c r="Z48" s="4">
        <v>1555918</v>
      </c>
    </row>
    <row r="49" spans="1:26" ht="16.5" customHeight="1">
      <c r="A49" s="29" t="s">
        <v>159</v>
      </c>
      <c r="B49" s="29" t="s">
        <v>160</v>
      </c>
      <c r="C49" s="39" t="s">
        <v>9</v>
      </c>
      <c r="D49" s="39"/>
      <c r="E49" s="39"/>
      <c r="F49" s="39"/>
      <c r="G49" s="39"/>
      <c r="H49" s="39"/>
      <c r="I49" s="39"/>
      <c r="J49" s="39"/>
      <c r="K49" s="39"/>
      <c r="L49" s="39"/>
      <c r="M49" s="34">
        <v>46143000</v>
      </c>
      <c r="N49" s="35"/>
      <c r="O49" s="35"/>
      <c r="P49" s="35"/>
      <c r="Q49" s="35"/>
      <c r="R49" s="35"/>
      <c r="S49" s="34">
        <v>46448836</v>
      </c>
      <c r="T49" s="35"/>
      <c r="U49" s="35"/>
      <c r="V49" s="35"/>
      <c r="W49" s="35"/>
      <c r="X49" s="16">
        <f t="shared" si="0"/>
        <v>305836</v>
      </c>
      <c r="Y49" s="9">
        <f t="shared" si="3"/>
        <v>11534436</v>
      </c>
      <c r="Z49" s="4">
        <v>57983272</v>
      </c>
    </row>
    <row r="50" spans="1:26" ht="24.75" customHeight="1">
      <c r="A50" s="29" t="s">
        <v>161</v>
      </c>
      <c r="B50" s="29" t="s">
        <v>162</v>
      </c>
      <c r="C50" s="39" t="s">
        <v>188</v>
      </c>
      <c r="D50" s="39"/>
      <c r="E50" s="39"/>
      <c r="F50" s="39"/>
      <c r="G50" s="39"/>
      <c r="H50" s="39"/>
      <c r="I50" s="39"/>
      <c r="J50" s="39"/>
      <c r="K50" s="39"/>
      <c r="L50" s="39"/>
      <c r="M50" s="34">
        <v>900000</v>
      </c>
      <c r="N50" s="35"/>
      <c r="O50" s="35"/>
      <c r="P50" s="35"/>
      <c r="Q50" s="35"/>
      <c r="R50" s="35"/>
      <c r="S50" s="34">
        <v>2935546</v>
      </c>
      <c r="T50" s="35"/>
      <c r="U50" s="35"/>
      <c r="V50" s="35"/>
      <c r="W50" s="35"/>
      <c r="X50" s="16">
        <f t="shared" si="0"/>
        <v>2035546</v>
      </c>
      <c r="Y50" s="9">
        <f t="shared" si="3"/>
        <v>75192</v>
      </c>
      <c r="Z50" s="4">
        <v>3010738</v>
      </c>
    </row>
    <row r="51" spans="1:26" ht="16.5" customHeight="1">
      <c r="A51" s="29" t="s">
        <v>163</v>
      </c>
      <c r="B51" s="29" t="s">
        <v>164</v>
      </c>
      <c r="C51" s="39" t="s">
        <v>189</v>
      </c>
      <c r="D51" s="39"/>
      <c r="E51" s="39"/>
      <c r="F51" s="39"/>
      <c r="G51" s="39"/>
      <c r="H51" s="39"/>
      <c r="I51" s="39"/>
      <c r="J51" s="39"/>
      <c r="K51" s="39"/>
      <c r="L51" s="39"/>
      <c r="M51" s="34">
        <v>3838000</v>
      </c>
      <c r="N51" s="35"/>
      <c r="O51" s="35"/>
      <c r="P51" s="35"/>
      <c r="Q51" s="35"/>
      <c r="R51" s="35"/>
      <c r="S51" s="34">
        <v>4615857</v>
      </c>
      <c r="T51" s="35"/>
      <c r="U51" s="35"/>
      <c r="V51" s="35"/>
      <c r="W51" s="35"/>
      <c r="X51" s="16">
        <f t="shared" si="0"/>
        <v>777857</v>
      </c>
      <c r="Y51" s="9">
        <f t="shared" si="3"/>
        <v>826110</v>
      </c>
      <c r="Z51" s="4">
        <v>5441967</v>
      </c>
    </row>
    <row r="52" spans="1:26" ht="16.5" customHeight="1">
      <c r="A52" s="29" t="s">
        <v>165</v>
      </c>
      <c r="B52" s="29" t="s">
        <v>165</v>
      </c>
      <c r="C52" s="39" t="s">
        <v>10</v>
      </c>
      <c r="D52" s="39"/>
      <c r="E52" s="39"/>
      <c r="F52" s="39"/>
      <c r="G52" s="39"/>
      <c r="H52" s="39"/>
      <c r="I52" s="39"/>
      <c r="J52" s="39"/>
      <c r="K52" s="39"/>
      <c r="L52" s="39"/>
      <c r="M52" s="34">
        <v>2400000</v>
      </c>
      <c r="N52" s="35"/>
      <c r="O52" s="35"/>
      <c r="P52" s="35"/>
      <c r="Q52" s="35"/>
      <c r="R52" s="35"/>
      <c r="S52" s="34">
        <v>0</v>
      </c>
      <c r="T52" s="35"/>
      <c r="U52" s="35"/>
      <c r="V52" s="35"/>
      <c r="W52" s="35"/>
      <c r="X52" s="16">
        <f t="shared" si="0"/>
        <v>-2400000</v>
      </c>
      <c r="Y52" s="9">
        <f t="shared" si="3"/>
        <v>0</v>
      </c>
      <c r="Z52" s="4">
        <v>0</v>
      </c>
    </row>
    <row r="53" spans="1:26" ht="16.5" customHeight="1">
      <c r="A53" s="29" t="s">
        <v>166</v>
      </c>
      <c r="B53" s="29" t="s">
        <v>166</v>
      </c>
      <c r="C53" s="39" t="s">
        <v>11</v>
      </c>
      <c r="D53" s="39"/>
      <c r="E53" s="39"/>
      <c r="F53" s="39"/>
      <c r="G53" s="39"/>
      <c r="H53" s="39"/>
      <c r="I53" s="39"/>
      <c r="J53" s="39"/>
      <c r="K53" s="39"/>
      <c r="L53" s="39"/>
      <c r="M53" s="34">
        <v>590000</v>
      </c>
      <c r="N53" s="35"/>
      <c r="O53" s="35"/>
      <c r="P53" s="35"/>
      <c r="Q53" s="35"/>
      <c r="R53" s="35"/>
      <c r="S53" s="34">
        <v>950705</v>
      </c>
      <c r="T53" s="35"/>
      <c r="U53" s="35"/>
      <c r="V53" s="35"/>
      <c r="W53" s="35"/>
      <c r="X53" s="16">
        <f t="shared" si="0"/>
        <v>360705</v>
      </c>
      <c r="Y53" s="9">
        <f t="shared" si="3"/>
        <v>0</v>
      </c>
      <c r="Z53" s="4">
        <v>950705</v>
      </c>
    </row>
    <row r="54" spans="1:26" ht="24.75" customHeight="1">
      <c r="A54" s="29" t="s">
        <v>167</v>
      </c>
      <c r="B54" s="29" t="s">
        <v>168</v>
      </c>
      <c r="C54" s="39" t="s">
        <v>190</v>
      </c>
      <c r="D54" s="39"/>
      <c r="E54" s="39"/>
      <c r="F54" s="39"/>
      <c r="G54" s="39"/>
      <c r="H54" s="39"/>
      <c r="I54" s="39"/>
      <c r="J54" s="39"/>
      <c r="K54" s="39"/>
      <c r="L54" s="39"/>
      <c r="M54" s="34">
        <v>8851000</v>
      </c>
      <c r="N54" s="35"/>
      <c r="O54" s="35"/>
      <c r="P54" s="35"/>
      <c r="Q54" s="35"/>
      <c r="R54" s="35"/>
      <c r="S54" s="34">
        <v>46750047</v>
      </c>
      <c r="T54" s="35"/>
      <c r="U54" s="35"/>
      <c r="V54" s="35"/>
      <c r="W54" s="35"/>
      <c r="X54" s="16">
        <f t="shared" si="0"/>
        <v>37899047</v>
      </c>
      <c r="Y54" s="9">
        <f t="shared" si="3"/>
        <v>3653645</v>
      </c>
      <c r="Z54" s="4">
        <v>50403692</v>
      </c>
    </row>
    <row r="55" spans="1:26" ht="16.5" customHeight="1">
      <c r="A55" s="29" t="s">
        <v>169</v>
      </c>
      <c r="B55" s="29" t="s">
        <v>170</v>
      </c>
      <c r="C55" s="39" t="s">
        <v>12</v>
      </c>
      <c r="D55" s="39"/>
      <c r="E55" s="39"/>
      <c r="F55" s="39"/>
      <c r="G55" s="39"/>
      <c r="H55" s="39"/>
      <c r="I55" s="39"/>
      <c r="J55" s="39"/>
      <c r="K55" s="39"/>
      <c r="L55" s="39"/>
      <c r="M55" s="34">
        <v>0</v>
      </c>
      <c r="N55" s="35"/>
      <c r="O55" s="35"/>
      <c r="P55" s="35"/>
      <c r="Q55" s="35"/>
      <c r="R55" s="35"/>
      <c r="S55" s="34">
        <v>0</v>
      </c>
      <c r="T55" s="35"/>
      <c r="U55" s="35"/>
      <c r="V55" s="35"/>
      <c r="W55" s="35"/>
      <c r="X55" s="16">
        <f t="shared" si="0"/>
        <v>0</v>
      </c>
      <c r="Y55" s="9">
        <f t="shared" si="3"/>
        <v>174387</v>
      </c>
      <c r="Z55" s="4">
        <v>174387</v>
      </c>
    </row>
    <row r="56" spans="1:26" ht="16.5" customHeight="1">
      <c r="A56" s="29" t="s">
        <v>171</v>
      </c>
      <c r="B56" s="29" t="s">
        <v>172</v>
      </c>
      <c r="C56" s="39" t="s">
        <v>191</v>
      </c>
      <c r="D56" s="39"/>
      <c r="E56" s="39"/>
      <c r="F56" s="39"/>
      <c r="G56" s="39"/>
      <c r="H56" s="39"/>
      <c r="I56" s="39"/>
      <c r="J56" s="39"/>
      <c r="K56" s="39"/>
      <c r="L56" s="39"/>
      <c r="M56" s="34">
        <v>0</v>
      </c>
      <c r="N56" s="35"/>
      <c r="O56" s="35"/>
      <c r="P56" s="35"/>
      <c r="Q56" s="35"/>
      <c r="R56" s="35"/>
      <c r="S56" s="34">
        <v>716016</v>
      </c>
      <c r="T56" s="35"/>
      <c r="U56" s="35"/>
      <c r="V56" s="35"/>
      <c r="W56" s="35"/>
      <c r="X56" s="16">
        <f t="shared" si="0"/>
        <v>716016</v>
      </c>
      <c r="Y56" s="9">
        <f t="shared" si="3"/>
        <v>1282743</v>
      </c>
      <c r="Z56" s="4">
        <v>1998759</v>
      </c>
    </row>
    <row r="57" spans="1:26" ht="16.5" customHeight="1">
      <c r="A57" s="29" t="s">
        <v>173</v>
      </c>
      <c r="B57" s="29" t="s">
        <v>174</v>
      </c>
      <c r="C57" s="39" t="s">
        <v>41</v>
      </c>
      <c r="D57" s="39"/>
      <c r="E57" s="39"/>
      <c r="F57" s="39"/>
      <c r="G57" s="39"/>
      <c r="H57" s="39"/>
      <c r="I57" s="39"/>
      <c r="J57" s="39"/>
      <c r="K57" s="39"/>
      <c r="L57" s="39"/>
      <c r="M57" s="34">
        <v>0</v>
      </c>
      <c r="N57" s="35"/>
      <c r="O57" s="35"/>
      <c r="P57" s="35"/>
      <c r="Q57" s="35"/>
      <c r="R57" s="35"/>
      <c r="S57" s="34">
        <v>1686018</v>
      </c>
      <c r="T57" s="35"/>
      <c r="U57" s="35"/>
      <c r="V57" s="35"/>
      <c r="W57" s="35"/>
      <c r="X57" s="16">
        <f t="shared" si="0"/>
        <v>1686018</v>
      </c>
      <c r="Y57" s="9">
        <f t="shared" si="3"/>
        <v>-382163</v>
      </c>
      <c r="Z57" s="4">
        <v>1303855</v>
      </c>
    </row>
    <row r="58" spans="1:26" ht="16.5" customHeight="1">
      <c r="A58" s="29" t="s">
        <v>193</v>
      </c>
      <c r="B58" s="29" t="s">
        <v>194</v>
      </c>
      <c r="C58" s="39" t="s">
        <v>192</v>
      </c>
      <c r="D58" s="39"/>
      <c r="E58" s="39"/>
      <c r="F58" s="39"/>
      <c r="G58" s="39"/>
      <c r="H58" s="39"/>
      <c r="I58" s="39"/>
      <c r="J58" s="39"/>
      <c r="K58" s="39"/>
      <c r="L58" s="39"/>
      <c r="M58" s="34">
        <v>95000</v>
      </c>
      <c r="N58" s="35"/>
      <c r="O58" s="35"/>
      <c r="P58" s="35"/>
      <c r="Q58" s="35"/>
      <c r="R58" s="35"/>
      <c r="S58" s="34">
        <v>357122</v>
      </c>
      <c r="T58" s="35"/>
      <c r="U58" s="35"/>
      <c r="V58" s="35"/>
      <c r="W58" s="35"/>
      <c r="X58" s="16">
        <f t="shared" si="0"/>
        <v>262122</v>
      </c>
      <c r="Y58" s="9">
        <f t="shared" si="3"/>
        <v>362413</v>
      </c>
      <c r="Z58" s="4">
        <v>719535</v>
      </c>
    </row>
    <row r="59" spans="1:26" ht="26.25" customHeight="1">
      <c r="A59" s="29" t="s">
        <v>195</v>
      </c>
      <c r="B59" s="29" t="s">
        <v>196</v>
      </c>
      <c r="C59" s="39" t="s">
        <v>197</v>
      </c>
      <c r="D59" s="39"/>
      <c r="E59" s="39"/>
      <c r="F59" s="39"/>
      <c r="G59" s="39"/>
      <c r="H59" s="39"/>
      <c r="I59" s="39"/>
      <c r="J59" s="39"/>
      <c r="K59" s="39"/>
      <c r="L59" s="39"/>
      <c r="M59" s="34">
        <v>0</v>
      </c>
      <c r="N59" s="35"/>
      <c r="O59" s="35"/>
      <c r="P59" s="35"/>
      <c r="Q59" s="35"/>
      <c r="R59" s="35"/>
      <c r="S59" s="34">
        <v>4930425</v>
      </c>
      <c r="T59" s="35"/>
      <c r="U59" s="35"/>
      <c r="V59" s="35"/>
      <c r="W59" s="35"/>
      <c r="X59" s="16">
        <f t="shared" si="0"/>
        <v>4930425</v>
      </c>
      <c r="Y59" s="9">
        <f t="shared" si="3"/>
        <v>1436776</v>
      </c>
      <c r="Z59" s="4">
        <v>6367201</v>
      </c>
    </row>
    <row r="60" spans="1:26" ht="16.5" customHeight="1">
      <c r="A60" s="29" t="s">
        <v>198</v>
      </c>
      <c r="B60" s="29" t="s">
        <v>199</v>
      </c>
      <c r="C60" s="39" t="s">
        <v>200</v>
      </c>
      <c r="D60" s="39"/>
      <c r="E60" s="39"/>
      <c r="F60" s="39"/>
      <c r="G60" s="39"/>
      <c r="H60" s="39"/>
      <c r="I60" s="39"/>
      <c r="J60" s="39"/>
      <c r="K60" s="39"/>
      <c r="L60" s="39"/>
      <c r="M60" s="34">
        <v>20860000</v>
      </c>
      <c r="N60" s="35"/>
      <c r="O60" s="35"/>
      <c r="P60" s="35"/>
      <c r="Q60" s="35"/>
      <c r="R60" s="35"/>
      <c r="S60" s="34">
        <v>23486065</v>
      </c>
      <c r="T60" s="35"/>
      <c r="U60" s="35"/>
      <c r="V60" s="35"/>
      <c r="W60" s="35"/>
      <c r="X60" s="16">
        <f t="shared" si="0"/>
        <v>2626065</v>
      </c>
      <c r="Y60" s="9">
        <f t="shared" si="3"/>
        <v>4233443</v>
      </c>
      <c r="Z60" s="4">
        <v>27719508</v>
      </c>
    </row>
    <row r="61" spans="1:26" ht="16.5" customHeight="1">
      <c r="A61" s="29" t="s">
        <v>202</v>
      </c>
      <c r="B61" s="29" t="s">
        <v>201</v>
      </c>
      <c r="C61" s="36" t="s">
        <v>203</v>
      </c>
      <c r="D61" s="37"/>
      <c r="E61" s="37"/>
      <c r="F61" s="37"/>
      <c r="G61" s="37"/>
      <c r="H61" s="37"/>
      <c r="I61" s="37"/>
      <c r="J61" s="38"/>
      <c r="K61" s="2"/>
      <c r="L61" s="2"/>
      <c r="M61" s="15">
        <v>0</v>
      </c>
      <c r="N61" s="16"/>
      <c r="O61" s="16"/>
      <c r="P61" s="16"/>
      <c r="Q61" s="16"/>
      <c r="R61" s="16"/>
      <c r="S61" s="15">
        <v>0</v>
      </c>
      <c r="T61" s="16"/>
      <c r="U61" s="16"/>
      <c r="V61" s="16"/>
      <c r="W61" s="16"/>
      <c r="X61" s="16"/>
      <c r="Y61" s="9">
        <f t="shared" si="3"/>
        <v>396421</v>
      </c>
      <c r="Z61" s="4">
        <v>396421</v>
      </c>
    </row>
    <row r="62" spans="1:26" ht="16.5" customHeight="1">
      <c r="A62" s="29" t="s">
        <v>204</v>
      </c>
      <c r="B62" s="29" t="s">
        <v>205</v>
      </c>
      <c r="C62" s="39" t="s">
        <v>206</v>
      </c>
      <c r="D62" s="39"/>
      <c r="E62" s="39"/>
      <c r="F62" s="39"/>
      <c r="G62" s="39"/>
      <c r="H62" s="39"/>
      <c r="I62" s="39"/>
      <c r="J62" s="39"/>
      <c r="K62" s="39"/>
      <c r="L62" s="39"/>
      <c r="M62" s="34">
        <v>600000</v>
      </c>
      <c r="N62" s="35"/>
      <c r="O62" s="35"/>
      <c r="P62" s="35"/>
      <c r="Q62" s="35"/>
      <c r="R62" s="35"/>
      <c r="S62" s="34">
        <v>626040</v>
      </c>
      <c r="T62" s="35"/>
      <c r="U62" s="35"/>
      <c r="V62" s="35"/>
      <c r="W62" s="35"/>
      <c r="X62" s="16">
        <f t="shared" si="0"/>
        <v>26040</v>
      </c>
      <c r="Y62" s="9">
        <f t="shared" si="3"/>
        <v>11541</v>
      </c>
      <c r="Z62" s="4">
        <v>637581</v>
      </c>
    </row>
    <row r="63" spans="1:26" ht="16.5" customHeight="1">
      <c r="A63" s="29" t="s">
        <v>207</v>
      </c>
      <c r="B63" s="29" t="s">
        <v>208</v>
      </c>
      <c r="C63" s="39" t="s">
        <v>50</v>
      </c>
      <c r="D63" s="39"/>
      <c r="E63" s="39"/>
      <c r="F63" s="39"/>
      <c r="G63" s="39"/>
      <c r="H63" s="39"/>
      <c r="I63" s="39"/>
      <c r="J63" s="39"/>
      <c r="K63" s="39"/>
      <c r="L63" s="39"/>
      <c r="M63" s="34">
        <v>26363000</v>
      </c>
      <c r="N63" s="35"/>
      <c r="O63" s="35"/>
      <c r="P63" s="35"/>
      <c r="Q63" s="35"/>
      <c r="R63" s="35"/>
      <c r="S63" s="34">
        <v>45789766</v>
      </c>
      <c r="T63" s="35"/>
      <c r="U63" s="35"/>
      <c r="V63" s="35"/>
      <c r="W63" s="35"/>
      <c r="X63" s="16">
        <f t="shared" si="0"/>
        <v>19426766</v>
      </c>
      <c r="Y63" s="9">
        <f t="shared" si="3"/>
        <v>5298717</v>
      </c>
      <c r="Z63" s="4">
        <v>51088483</v>
      </c>
    </row>
    <row r="64" spans="1:26" ht="16.5" customHeight="1">
      <c r="A64" s="29" t="s">
        <v>209</v>
      </c>
      <c r="B64" s="29" t="s">
        <v>210</v>
      </c>
      <c r="C64" s="39" t="s">
        <v>13</v>
      </c>
      <c r="D64" s="39"/>
      <c r="E64" s="39"/>
      <c r="F64" s="39"/>
      <c r="G64" s="39"/>
      <c r="H64" s="39"/>
      <c r="I64" s="39"/>
      <c r="J64" s="39"/>
      <c r="K64" s="39"/>
      <c r="L64" s="39"/>
      <c r="M64" s="34">
        <v>0</v>
      </c>
      <c r="N64" s="35"/>
      <c r="O64" s="35"/>
      <c r="P64" s="35"/>
      <c r="Q64" s="35"/>
      <c r="R64" s="35"/>
      <c r="S64" s="34">
        <v>940104</v>
      </c>
      <c r="T64" s="35"/>
      <c r="U64" s="35"/>
      <c r="V64" s="35"/>
      <c r="W64" s="35"/>
      <c r="X64" s="16">
        <f t="shared" si="0"/>
        <v>940104</v>
      </c>
      <c r="Y64" s="9">
        <f t="shared" si="3"/>
        <v>5620896</v>
      </c>
      <c r="Z64" s="4">
        <v>6561000</v>
      </c>
    </row>
    <row r="65" spans="1:26" ht="16.5" customHeight="1">
      <c r="A65" s="29" t="s">
        <v>211</v>
      </c>
      <c r="B65" s="29" t="s">
        <v>211</v>
      </c>
      <c r="C65" s="39" t="s">
        <v>212</v>
      </c>
      <c r="D65" s="39"/>
      <c r="E65" s="39"/>
      <c r="F65" s="39"/>
      <c r="G65" s="39"/>
      <c r="H65" s="39"/>
      <c r="I65" s="39"/>
      <c r="J65" s="39"/>
      <c r="K65" s="39"/>
      <c r="L65" s="39"/>
      <c r="M65" s="34">
        <v>1600000</v>
      </c>
      <c r="N65" s="35"/>
      <c r="O65" s="35"/>
      <c r="P65" s="35"/>
      <c r="Q65" s="35"/>
      <c r="R65" s="35"/>
      <c r="S65" s="34">
        <v>0</v>
      </c>
      <c r="T65" s="35"/>
      <c r="U65" s="35"/>
      <c r="V65" s="35"/>
      <c r="W65" s="35"/>
      <c r="X65" s="16">
        <f t="shared" si="0"/>
        <v>-1600000</v>
      </c>
      <c r="Y65" s="9">
        <f t="shared" si="3"/>
        <v>0</v>
      </c>
      <c r="Z65" s="4">
        <v>0</v>
      </c>
    </row>
    <row r="66" spans="1:26" ht="16.5" customHeight="1">
      <c r="A66" s="29" t="s">
        <v>213</v>
      </c>
      <c r="B66" s="29" t="s">
        <v>214</v>
      </c>
      <c r="C66" s="39" t="s">
        <v>49</v>
      </c>
      <c r="D66" s="39"/>
      <c r="E66" s="39"/>
      <c r="F66" s="39"/>
      <c r="G66" s="39"/>
      <c r="H66" s="39"/>
      <c r="I66" s="39"/>
      <c r="J66" s="39"/>
      <c r="K66" s="39"/>
      <c r="L66" s="39"/>
      <c r="M66" s="34">
        <v>0</v>
      </c>
      <c r="N66" s="35"/>
      <c r="O66" s="35"/>
      <c r="P66" s="35"/>
      <c r="Q66" s="35"/>
      <c r="R66" s="35"/>
      <c r="S66" s="34">
        <v>1749678</v>
      </c>
      <c r="T66" s="35"/>
      <c r="U66" s="35"/>
      <c r="V66" s="35"/>
      <c r="W66" s="35"/>
      <c r="X66" s="16">
        <f t="shared" si="0"/>
        <v>1749678</v>
      </c>
      <c r="Y66" s="9">
        <f t="shared" si="3"/>
        <v>1307581</v>
      </c>
      <c r="Z66" s="4">
        <v>3057259</v>
      </c>
    </row>
    <row r="67" spans="1:26" ht="16.5" customHeight="1">
      <c r="A67" s="29" t="s">
        <v>215</v>
      </c>
      <c r="B67" s="29" t="s">
        <v>215</v>
      </c>
      <c r="C67" s="39" t="s">
        <v>48</v>
      </c>
      <c r="D67" s="39"/>
      <c r="E67" s="39"/>
      <c r="F67" s="39"/>
      <c r="G67" s="39"/>
      <c r="H67" s="39"/>
      <c r="I67" s="39"/>
      <c r="J67" s="39"/>
      <c r="K67" s="39"/>
      <c r="L67" s="39"/>
      <c r="M67" s="34">
        <v>21718000</v>
      </c>
      <c r="N67" s="35"/>
      <c r="O67" s="35"/>
      <c r="P67" s="35"/>
      <c r="Q67" s="35"/>
      <c r="R67" s="35"/>
      <c r="S67" s="34">
        <v>18718000</v>
      </c>
      <c r="T67" s="35"/>
      <c r="U67" s="35"/>
      <c r="V67" s="35"/>
      <c r="W67" s="35"/>
      <c r="X67" s="16">
        <f t="shared" si="0"/>
        <v>-3000000</v>
      </c>
      <c r="Y67" s="9">
        <f t="shared" si="3"/>
        <v>-18718000</v>
      </c>
      <c r="Z67" s="4">
        <v>0</v>
      </c>
    </row>
    <row r="68" spans="1:26" ht="16.5" customHeight="1">
      <c r="A68" s="29" t="s">
        <v>216</v>
      </c>
      <c r="B68" s="29" t="s">
        <v>217</v>
      </c>
      <c r="C68" s="36" t="s">
        <v>227</v>
      </c>
      <c r="D68" s="37"/>
      <c r="E68" s="37"/>
      <c r="F68" s="37"/>
      <c r="G68" s="37"/>
      <c r="H68" s="37"/>
      <c r="I68" s="37"/>
      <c r="J68" s="38"/>
      <c r="K68" s="2"/>
      <c r="L68" s="2"/>
      <c r="M68" s="15">
        <v>0</v>
      </c>
      <c r="N68" s="16"/>
      <c r="O68" s="16"/>
      <c r="P68" s="16"/>
      <c r="Q68" s="16"/>
      <c r="R68" s="16"/>
      <c r="S68" s="15">
        <v>353041</v>
      </c>
      <c r="T68" s="16"/>
      <c r="U68" s="16"/>
      <c r="V68" s="16"/>
      <c r="W68" s="16"/>
      <c r="X68" s="16"/>
      <c r="Y68" s="9">
        <f t="shared" si="3"/>
        <v>0</v>
      </c>
      <c r="Z68" s="4">
        <v>353041</v>
      </c>
    </row>
    <row r="69" spans="1:26" ht="16.5" customHeight="1">
      <c r="A69" s="29" t="s">
        <v>216</v>
      </c>
      <c r="B69" s="29" t="s">
        <v>217</v>
      </c>
      <c r="C69" s="39" t="s">
        <v>218</v>
      </c>
      <c r="D69" s="39"/>
      <c r="E69" s="39"/>
      <c r="F69" s="39"/>
      <c r="G69" s="39"/>
      <c r="H69" s="39"/>
      <c r="I69" s="39"/>
      <c r="J69" s="39"/>
      <c r="K69" s="39"/>
      <c r="L69" s="39"/>
      <c r="M69" s="34">
        <v>7991000</v>
      </c>
      <c r="N69" s="35"/>
      <c r="O69" s="35"/>
      <c r="P69" s="35"/>
      <c r="Q69" s="35"/>
      <c r="R69" s="35"/>
      <c r="S69" s="34">
        <v>11323932</v>
      </c>
      <c r="T69" s="35"/>
      <c r="U69" s="35"/>
      <c r="V69" s="35"/>
      <c r="W69" s="35"/>
      <c r="X69" s="16">
        <f t="shared" si="0"/>
        <v>3332932</v>
      </c>
      <c r="Y69" s="9">
        <f t="shared" si="3"/>
        <v>-6461044</v>
      </c>
      <c r="Z69" s="4">
        <v>4862888</v>
      </c>
    </row>
    <row r="70" spans="1:26" ht="23.25" customHeight="1">
      <c r="A70" s="29" t="s">
        <v>219</v>
      </c>
      <c r="B70" s="29" t="s">
        <v>220</v>
      </c>
      <c r="C70" s="39" t="s">
        <v>221</v>
      </c>
      <c r="D70" s="39"/>
      <c r="E70" s="39"/>
      <c r="F70" s="39"/>
      <c r="G70" s="39"/>
      <c r="H70" s="39"/>
      <c r="I70" s="39"/>
      <c r="J70" s="39"/>
      <c r="K70" s="39"/>
      <c r="L70" s="39"/>
      <c r="M70" s="34">
        <v>989000</v>
      </c>
      <c r="N70" s="35"/>
      <c r="O70" s="35"/>
      <c r="P70" s="35"/>
      <c r="Q70" s="35"/>
      <c r="R70" s="35"/>
      <c r="S70" s="34">
        <v>758997</v>
      </c>
      <c r="T70" s="35"/>
      <c r="U70" s="35"/>
      <c r="V70" s="35"/>
      <c r="W70" s="35"/>
      <c r="X70" s="16">
        <f t="shared" si="0"/>
        <v>-230003</v>
      </c>
      <c r="Y70" s="9">
        <f t="shared" si="3"/>
        <v>-284259</v>
      </c>
      <c r="Z70" s="4">
        <v>474738</v>
      </c>
    </row>
    <row r="71" spans="1:26" ht="23.25" customHeight="1">
      <c r="A71" s="29" t="s">
        <v>225</v>
      </c>
      <c r="B71" s="29" t="s">
        <v>225</v>
      </c>
      <c r="C71" s="36" t="s">
        <v>226</v>
      </c>
      <c r="D71" s="37"/>
      <c r="E71" s="37"/>
      <c r="F71" s="37"/>
      <c r="G71" s="37"/>
      <c r="H71" s="37"/>
      <c r="I71" s="37"/>
      <c r="J71" s="38"/>
      <c r="K71" s="2"/>
      <c r="L71" s="2"/>
      <c r="M71" s="30">
        <v>0</v>
      </c>
      <c r="N71" s="31"/>
      <c r="O71" s="16"/>
      <c r="P71" s="16"/>
      <c r="Q71" s="16"/>
      <c r="R71" s="16"/>
      <c r="S71" s="15">
        <v>0</v>
      </c>
      <c r="T71" s="16"/>
      <c r="U71" s="16"/>
      <c r="V71" s="16"/>
      <c r="W71" s="16"/>
      <c r="X71" s="16"/>
      <c r="Y71" s="9">
        <f t="shared" si="3"/>
        <v>28834</v>
      </c>
      <c r="Z71" s="4">
        <v>28834</v>
      </c>
    </row>
    <row r="72" spans="1:26" ht="27.75" customHeight="1">
      <c r="A72" s="29" t="s">
        <v>222</v>
      </c>
      <c r="B72" s="29" t="s">
        <v>223</v>
      </c>
      <c r="C72" s="39" t="s">
        <v>224</v>
      </c>
      <c r="D72" s="39"/>
      <c r="E72" s="39"/>
      <c r="F72" s="39"/>
      <c r="G72" s="39"/>
      <c r="H72" s="39"/>
      <c r="I72" s="39"/>
      <c r="J72" s="39"/>
      <c r="K72" s="39"/>
      <c r="L72" s="39"/>
      <c r="M72" s="34">
        <v>5514000</v>
      </c>
      <c r="N72" s="35"/>
      <c r="O72" s="35"/>
      <c r="P72" s="35"/>
      <c r="Q72" s="35"/>
      <c r="R72" s="35"/>
      <c r="S72" s="34">
        <v>3187850</v>
      </c>
      <c r="T72" s="35"/>
      <c r="U72" s="35"/>
      <c r="V72" s="35"/>
      <c r="W72" s="35"/>
      <c r="X72" s="16">
        <f t="shared" si="0"/>
        <v>-2326150</v>
      </c>
      <c r="Y72" s="9">
        <f t="shared" si="3"/>
        <v>113056</v>
      </c>
      <c r="Z72" s="4">
        <v>3300906</v>
      </c>
    </row>
    <row r="73" spans="1:26" ht="16.5" customHeight="1">
      <c r="A73" s="29"/>
      <c r="B73" s="29"/>
      <c r="C73" s="41"/>
      <c r="D73" s="41"/>
      <c r="E73" s="41"/>
      <c r="F73" s="41"/>
      <c r="G73" s="41"/>
      <c r="H73" s="41"/>
      <c r="I73" s="41"/>
      <c r="J73" s="41"/>
      <c r="K73" s="8"/>
      <c r="L73" s="8"/>
      <c r="M73" s="17">
        <f>SUM(M31:R72)</f>
        <v>176211000</v>
      </c>
      <c r="N73" s="18">
        <f t="shared" ref="N73:W73" si="5">SUM(N31:S72)</f>
        <v>275308235</v>
      </c>
      <c r="O73" s="18">
        <f t="shared" si="5"/>
        <v>275308235</v>
      </c>
      <c r="P73" s="18">
        <f t="shared" si="5"/>
        <v>275308235</v>
      </c>
      <c r="Q73" s="18">
        <f t="shared" si="5"/>
        <v>275308235</v>
      </c>
      <c r="R73" s="18">
        <f t="shared" si="5"/>
        <v>275308235</v>
      </c>
      <c r="S73" s="17">
        <f>SUM(S31:W72)</f>
        <v>275308235</v>
      </c>
      <c r="T73" s="18">
        <f t="shared" si="5"/>
        <v>117048923</v>
      </c>
      <c r="U73" s="18">
        <f t="shared" si="5"/>
        <v>410666479</v>
      </c>
      <c r="V73" s="18">
        <f t="shared" si="5"/>
        <v>410666479</v>
      </c>
      <c r="W73" s="18">
        <f t="shared" si="5"/>
        <v>410666479</v>
      </c>
      <c r="X73" s="18">
        <f>SUM(X31:X72)</f>
        <v>98739602</v>
      </c>
      <c r="Y73" s="6">
        <f t="shared" si="3"/>
        <v>18309321</v>
      </c>
      <c r="Z73" s="6">
        <f>SUM(Z31:Z72)</f>
        <v>293617556</v>
      </c>
    </row>
    <row r="74" spans="1:26" ht="16.5" customHeight="1">
      <c r="A74" s="29" t="s">
        <v>228</v>
      </c>
      <c r="B74" s="29" t="s">
        <v>228</v>
      </c>
      <c r="C74" s="39" t="s">
        <v>51</v>
      </c>
      <c r="D74" s="39"/>
      <c r="E74" s="39"/>
      <c r="F74" s="39"/>
      <c r="G74" s="39"/>
      <c r="H74" s="39"/>
      <c r="I74" s="39"/>
      <c r="J74" s="39"/>
      <c r="K74" s="39"/>
      <c r="L74" s="39"/>
      <c r="M74" s="34">
        <v>35900000</v>
      </c>
      <c r="N74" s="35"/>
      <c r="O74" s="35"/>
      <c r="P74" s="35"/>
      <c r="Q74" s="35"/>
      <c r="R74" s="35"/>
      <c r="S74" s="34">
        <v>500000</v>
      </c>
      <c r="T74" s="35"/>
      <c r="U74" s="35"/>
      <c r="V74" s="35"/>
      <c r="W74" s="35"/>
      <c r="X74" s="16">
        <f t="shared" si="0"/>
        <v>-35400000</v>
      </c>
      <c r="Y74" s="9">
        <f t="shared" si="3"/>
        <v>-500000</v>
      </c>
      <c r="Z74" s="4">
        <v>0</v>
      </c>
    </row>
    <row r="75" spans="1:26" ht="16.5" customHeight="1">
      <c r="A75" s="29" t="s">
        <v>229</v>
      </c>
      <c r="B75" s="29" t="s">
        <v>229</v>
      </c>
      <c r="C75" s="39" t="s">
        <v>52</v>
      </c>
      <c r="D75" s="39"/>
      <c r="E75" s="39"/>
      <c r="F75" s="39"/>
      <c r="G75" s="39"/>
      <c r="H75" s="39"/>
      <c r="I75" s="39"/>
      <c r="J75" s="39"/>
      <c r="K75" s="39"/>
      <c r="L75" s="39"/>
      <c r="M75" s="34">
        <v>1300000</v>
      </c>
      <c r="N75" s="35"/>
      <c r="O75" s="35"/>
      <c r="P75" s="35"/>
      <c r="Q75" s="35"/>
      <c r="R75" s="35"/>
      <c r="S75" s="34">
        <v>0</v>
      </c>
      <c r="T75" s="35"/>
      <c r="U75" s="35"/>
      <c r="V75" s="35"/>
      <c r="W75" s="35"/>
      <c r="X75" s="16">
        <f t="shared" si="0"/>
        <v>-1300000</v>
      </c>
      <c r="Y75" s="9">
        <f t="shared" si="3"/>
        <v>0</v>
      </c>
      <c r="Z75" s="4">
        <v>0</v>
      </c>
    </row>
    <row r="76" spans="1:26" ht="16.5" customHeight="1">
      <c r="A76" s="29" t="s">
        <v>230</v>
      </c>
      <c r="B76" s="29" t="s">
        <v>231</v>
      </c>
      <c r="C76" s="39" t="s">
        <v>53</v>
      </c>
      <c r="D76" s="39"/>
      <c r="E76" s="39"/>
      <c r="F76" s="39"/>
      <c r="G76" s="39"/>
      <c r="H76" s="39"/>
      <c r="I76" s="39"/>
      <c r="J76" s="39"/>
      <c r="K76" s="39"/>
      <c r="L76" s="39"/>
      <c r="M76" s="34">
        <v>0</v>
      </c>
      <c r="N76" s="35"/>
      <c r="O76" s="35"/>
      <c r="P76" s="35"/>
      <c r="Q76" s="35"/>
      <c r="R76" s="35"/>
      <c r="S76" s="34">
        <v>3000000</v>
      </c>
      <c r="T76" s="35"/>
      <c r="U76" s="35"/>
      <c r="V76" s="35"/>
      <c r="W76" s="35"/>
      <c r="X76" s="16">
        <f t="shared" si="0"/>
        <v>3000000</v>
      </c>
      <c r="Y76" s="9">
        <f t="shared" ref="Y76:Y84" si="6">SUM(Z76-S76)</f>
        <v>-3000000</v>
      </c>
      <c r="Z76" s="4">
        <v>0</v>
      </c>
    </row>
    <row r="77" spans="1:26" ht="16.5" customHeight="1">
      <c r="A77" s="29" t="s">
        <v>232</v>
      </c>
      <c r="B77" s="29" t="s">
        <v>232</v>
      </c>
      <c r="C77" s="39" t="s">
        <v>14</v>
      </c>
      <c r="D77" s="39"/>
      <c r="E77" s="39"/>
      <c r="F77" s="39"/>
      <c r="G77" s="39"/>
      <c r="H77" s="39"/>
      <c r="I77" s="39"/>
      <c r="J77" s="39"/>
      <c r="K77" s="39"/>
      <c r="L77" s="39"/>
      <c r="M77" s="34">
        <v>2330000</v>
      </c>
      <c r="N77" s="35"/>
      <c r="O77" s="35"/>
      <c r="P77" s="35"/>
      <c r="Q77" s="35"/>
      <c r="R77" s="35"/>
      <c r="S77" s="34">
        <v>2330000</v>
      </c>
      <c r="T77" s="35"/>
      <c r="U77" s="35"/>
      <c r="V77" s="35"/>
      <c r="W77" s="35"/>
      <c r="X77" s="16">
        <f t="shared" ref="X77:X176" si="7">SUM(S77-M77)</f>
        <v>0</v>
      </c>
      <c r="Y77" s="9">
        <f t="shared" si="6"/>
        <v>155332</v>
      </c>
      <c r="Z77" s="4">
        <v>2485332</v>
      </c>
    </row>
    <row r="78" spans="1:26" ht="16.5" customHeight="1">
      <c r="A78" s="29" t="s">
        <v>233</v>
      </c>
      <c r="B78" s="29" t="s">
        <v>234</v>
      </c>
      <c r="C78" s="39" t="s">
        <v>54</v>
      </c>
      <c r="D78" s="39"/>
      <c r="E78" s="39"/>
      <c r="F78" s="39"/>
      <c r="G78" s="39"/>
      <c r="H78" s="39"/>
      <c r="I78" s="39"/>
      <c r="J78" s="39"/>
      <c r="K78" s="39"/>
      <c r="L78" s="39"/>
      <c r="M78" s="34">
        <v>0</v>
      </c>
      <c r="N78" s="35"/>
      <c r="O78" s="35"/>
      <c r="P78" s="35"/>
      <c r="Q78" s="35"/>
      <c r="R78" s="35"/>
      <c r="S78" s="34">
        <v>2450332</v>
      </c>
      <c r="T78" s="35"/>
      <c r="U78" s="35"/>
      <c r="V78" s="35"/>
      <c r="W78" s="35"/>
      <c r="X78" s="16">
        <f t="shared" si="7"/>
        <v>2450332</v>
      </c>
      <c r="Y78" s="9">
        <f t="shared" si="6"/>
        <v>-415887</v>
      </c>
      <c r="Z78" s="4">
        <v>2034445</v>
      </c>
    </row>
    <row r="79" spans="1:26" ht="16.5" customHeight="1">
      <c r="A79" s="29" t="s">
        <v>235</v>
      </c>
      <c r="B79" s="29" t="s">
        <v>236</v>
      </c>
      <c r="C79" s="39" t="s">
        <v>32</v>
      </c>
      <c r="D79" s="39"/>
      <c r="E79" s="39"/>
      <c r="F79" s="39"/>
      <c r="G79" s="39"/>
      <c r="H79" s="39"/>
      <c r="I79" s="39"/>
      <c r="J79" s="39"/>
      <c r="K79" s="39"/>
      <c r="L79" s="39"/>
      <c r="M79" s="34">
        <v>0</v>
      </c>
      <c r="N79" s="35"/>
      <c r="O79" s="35"/>
      <c r="P79" s="35"/>
      <c r="Q79" s="35"/>
      <c r="R79" s="35"/>
      <c r="S79" s="34">
        <v>0</v>
      </c>
      <c r="T79" s="35"/>
      <c r="U79" s="35"/>
      <c r="V79" s="35"/>
      <c r="W79" s="35"/>
      <c r="X79" s="16">
        <f t="shared" si="7"/>
        <v>0</v>
      </c>
      <c r="Y79" s="9">
        <f t="shared" si="6"/>
        <v>6020000</v>
      </c>
      <c r="Z79" s="4">
        <v>6020000</v>
      </c>
    </row>
    <row r="80" spans="1:26" ht="16.5" customHeight="1">
      <c r="A80" s="29" t="s">
        <v>237</v>
      </c>
      <c r="B80" s="29" t="s">
        <v>238</v>
      </c>
      <c r="C80" s="39" t="s">
        <v>55</v>
      </c>
      <c r="D80" s="39"/>
      <c r="E80" s="39"/>
      <c r="F80" s="39"/>
      <c r="G80" s="39"/>
      <c r="H80" s="39"/>
      <c r="I80" s="39"/>
      <c r="J80" s="39"/>
      <c r="K80" s="39"/>
      <c r="L80" s="39"/>
      <c r="M80" s="34">
        <v>0</v>
      </c>
      <c r="N80" s="35"/>
      <c r="O80" s="35"/>
      <c r="P80" s="35"/>
      <c r="Q80" s="35"/>
      <c r="R80" s="35"/>
      <c r="S80" s="34">
        <v>15000000</v>
      </c>
      <c r="T80" s="35"/>
      <c r="U80" s="35"/>
      <c r="V80" s="35"/>
      <c r="W80" s="35"/>
      <c r="X80" s="16">
        <f t="shared" si="7"/>
        <v>15000000</v>
      </c>
      <c r="Y80" s="9">
        <f t="shared" si="6"/>
        <v>107000</v>
      </c>
      <c r="Z80" s="4">
        <v>15107000</v>
      </c>
    </row>
    <row r="81" spans="1:26" ht="16.5" customHeight="1">
      <c r="A81" s="29" t="s">
        <v>239</v>
      </c>
      <c r="B81" s="29" t="s">
        <v>240</v>
      </c>
      <c r="C81" s="39" t="s">
        <v>33</v>
      </c>
      <c r="D81" s="39"/>
      <c r="E81" s="39"/>
      <c r="F81" s="39"/>
      <c r="G81" s="39"/>
      <c r="H81" s="39"/>
      <c r="I81" s="39"/>
      <c r="J81" s="39"/>
      <c r="K81" s="39"/>
      <c r="L81" s="39"/>
      <c r="M81" s="34">
        <v>0</v>
      </c>
      <c r="N81" s="35"/>
      <c r="O81" s="35"/>
      <c r="P81" s="35"/>
      <c r="Q81" s="35"/>
      <c r="R81" s="35"/>
      <c r="S81" s="34">
        <v>0</v>
      </c>
      <c r="T81" s="35"/>
      <c r="U81" s="35"/>
      <c r="V81" s="35"/>
      <c r="W81" s="35"/>
      <c r="X81" s="16">
        <f t="shared" si="7"/>
        <v>0</v>
      </c>
      <c r="Y81" s="9">
        <f t="shared" si="6"/>
        <v>55000</v>
      </c>
      <c r="Z81" s="4">
        <v>55000</v>
      </c>
    </row>
    <row r="82" spans="1:26" ht="16.5" customHeight="1">
      <c r="A82" s="29" t="s">
        <v>242</v>
      </c>
      <c r="B82" s="29" t="s">
        <v>241</v>
      </c>
      <c r="C82" s="36" t="s">
        <v>243</v>
      </c>
      <c r="D82" s="37"/>
      <c r="E82" s="37"/>
      <c r="F82" s="37"/>
      <c r="G82" s="37"/>
      <c r="H82" s="37"/>
      <c r="I82" s="37"/>
      <c r="J82" s="38"/>
      <c r="K82" s="2"/>
      <c r="L82" s="2"/>
      <c r="M82" s="34">
        <v>0</v>
      </c>
      <c r="N82" s="35"/>
      <c r="O82" s="16"/>
      <c r="P82" s="16"/>
      <c r="Q82" s="16"/>
      <c r="R82" s="16"/>
      <c r="S82" s="15">
        <v>0</v>
      </c>
      <c r="T82" s="16"/>
      <c r="U82" s="16"/>
      <c r="V82" s="16"/>
      <c r="W82" s="16"/>
      <c r="X82" s="16"/>
      <c r="Y82" s="9">
        <f t="shared" si="6"/>
        <v>398414</v>
      </c>
      <c r="Z82" s="4">
        <v>398414</v>
      </c>
    </row>
    <row r="83" spans="1:26" ht="16.5" customHeight="1">
      <c r="A83" s="29" t="s">
        <v>244</v>
      </c>
      <c r="B83" s="29" t="s">
        <v>245</v>
      </c>
      <c r="C83" s="39" t="s">
        <v>56</v>
      </c>
      <c r="D83" s="39"/>
      <c r="E83" s="39"/>
      <c r="F83" s="39"/>
      <c r="G83" s="39"/>
      <c r="H83" s="39"/>
      <c r="I83" s="39"/>
      <c r="J83" s="39"/>
      <c r="K83" s="39"/>
      <c r="L83" s="39"/>
      <c r="M83" s="34">
        <v>0</v>
      </c>
      <c r="N83" s="35"/>
      <c r="O83" s="35"/>
      <c r="P83" s="35"/>
      <c r="Q83" s="35"/>
      <c r="R83" s="35"/>
      <c r="S83" s="34">
        <v>7800000</v>
      </c>
      <c r="T83" s="35"/>
      <c r="U83" s="35"/>
      <c r="V83" s="35"/>
      <c r="W83" s="35"/>
      <c r="X83" s="16">
        <f t="shared" si="7"/>
        <v>7800000</v>
      </c>
      <c r="Y83" s="9">
        <f t="shared" si="6"/>
        <v>5316013</v>
      </c>
      <c r="Z83" s="4">
        <v>13116013</v>
      </c>
    </row>
    <row r="84" spans="1:26" ht="16.5" customHeight="1">
      <c r="A84" s="29" t="s">
        <v>246</v>
      </c>
      <c r="B84" s="29" t="s">
        <v>247</v>
      </c>
      <c r="C84" s="39" t="s">
        <v>57</v>
      </c>
      <c r="D84" s="39"/>
      <c r="E84" s="39"/>
      <c r="F84" s="39"/>
      <c r="G84" s="39"/>
      <c r="H84" s="39"/>
      <c r="I84" s="39"/>
      <c r="J84" s="39"/>
      <c r="K84" s="39"/>
      <c r="L84" s="39"/>
      <c r="M84" s="34">
        <v>0</v>
      </c>
      <c r="N84" s="35"/>
      <c r="O84" s="35"/>
      <c r="P84" s="35"/>
      <c r="Q84" s="35"/>
      <c r="R84" s="35"/>
      <c r="S84" s="34">
        <v>6100000</v>
      </c>
      <c r="T84" s="35"/>
      <c r="U84" s="35"/>
      <c r="V84" s="35"/>
      <c r="W84" s="35"/>
      <c r="X84" s="16">
        <f t="shared" si="7"/>
        <v>6100000</v>
      </c>
      <c r="Y84" s="9">
        <f t="shared" si="6"/>
        <v>-1117504</v>
      </c>
      <c r="Z84" s="4">
        <v>4982496</v>
      </c>
    </row>
    <row r="85" spans="1:26" ht="16.5" customHeight="1">
      <c r="A85" s="29"/>
      <c r="B85" s="29"/>
      <c r="C85" s="41"/>
      <c r="D85" s="41"/>
      <c r="E85" s="41"/>
      <c r="F85" s="41"/>
      <c r="G85" s="41"/>
      <c r="H85" s="41"/>
      <c r="I85" s="41"/>
      <c r="J85" s="41"/>
      <c r="K85" s="8"/>
      <c r="L85" s="8"/>
      <c r="M85" s="17">
        <f>SUM(M74:R84)</f>
        <v>39530000</v>
      </c>
      <c r="N85" s="18">
        <f t="shared" ref="N85:W85" si="8">SUM(N74:S84)</f>
        <v>37180332</v>
      </c>
      <c r="O85" s="18">
        <f t="shared" si="8"/>
        <v>37180332</v>
      </c>
      <c r="P85" s="18">
        <f t="shared" si="8"/>
        <v>37180332</v>
      </c>
      <c r="Q85" s="18">
        <f t="shared" si="8"/>
        <v>37180332</v>
      </c>
      <c r="R85" s="18">
        <f t="shared" si="8"/>
        <v>37180332</v>
      </c>
      <c r="S85" s="17">
        <f>SUM(S74:W84)</f>
        <v>37180332</v>
      </c>
      <c r="T85" s="18">
        <f t="shared" si="8"/>
        <v>4668700</v>
      </c>
      <c r="U85" s="18">
        <f t="shared" si="8"/>
        <v>48867400</v>
      </c>
      <c r="V85" s="18">
        <f t="shared" si="8"/>
        <v>48867400</v>
      </c>
      <c r="W85" s="18">
        <f t="shared" si="8"/>
        <v>48867400</v>
      </c>
      <c r="X85" s="18">
        <f>SUM(X74:X84)</f>
        <v>-2349668</v>
      </c>
      <c r="Y85" s="6">
        <f t="shared" ref="Y85:Y149" si="9">SUM(Z85-S85)</f>
        <v>7018368</v>
      </c>
      <c r="Z85" s="6">
        <f>SUM(Z74:Z84)</f>
        <v>44198700</v>
      </c>
    </row>
    <row r="86" spans="1:26" ht="16.5" customHeight="1">
      <c r="A86" s="29" t="s">
        <v>248</v>
      </c>
      <c r="B86" s="29" t="s">
        <v>249</v>
      </c>
      <c r="C86" s="39" t="s">
        <v>291</v>
      </c>
      <c r="D86" s="39"/>
      <c r="E86" s="39"/>
      <c r="F86" s="39"/>
      <c r="G86" s="39"/>
      <c r="H86" s="39"/>
      <c r="I86" s="39"/>
      <c r="J86" s="39"/>
      <c r="K86" s="39"/>
      <c r="L86" s="39"/>
      <c r="M86" s="34">
        <v>0</v>
      </c>
      <c r="N86" s="35"/>
      <c r="O86" s="35"/>
      <c r="P86" s="35"/>
      <c r="Q86" s="35"/>
      <c r="R86" s="35"/>
      <c r="S86" s="34">
        <v>1444000</v>
      </c>
      <c r="T86" s="35"/>
      <c r="U86" s="35"/>
      <c r="V86" s="35"/>
      <c r="W86" s="35"/>
      <c r="X86" s="16">
        <f t="shared" si="7"/>
        <v>1444000</v>
      </c>
      <c r="Y86" s="9">
        <f t="shared" si="9"/>
        <v>1447599</v>
      </c>
      <c r="Z86" s="4">
        <v>2891599</v>
      </c>
    </row>
    <row r="87" spans="1:26" ht="23.25" customHeight="1">
      <c r="A87" s="29" t="s">
        <v>289</v>
      </c>
      <c r="B87" s="29" t="s">
        <v>289</v>
      </c>
      <c r="C87" s="36" t="s">
        <v>292</v>
      </c>
      <c r="D87" s="37"/>
      <c r="E87" s="37"/>
      <c r="F87" s="37"/>
      <c r="G87" s="37"/>
      <c r="H87" s="37"/>
      <c r="I87" s="37"/>
      <c r="J87" s="38"/>
      <c r="K87" s="2"/>
      <c r="L87" s="2"/>
      <c r="M87" s="34">
        <v>0</v>
      </c>
      <c r="N87" s="35"/>
      <c r="O87" s="16"/>
      <c r="P87" s="16"/>
      <c r="Q87" s="16"/>
      <c r="R87" s="16"/>
      <c r="S87" s="15">
        <v>0</v>
      </c>
      <c r="T87" s="16"/>
      <c r="U87" s="16"/>
      <c r="V87" s="16"/>
      <c r="W87" s="16"/>
      <c r="X87" s="16"/>
      <c r="Y87" s="9">
        <f t="shared" si="9"/>
        <v>50859</v>
      </c>
      <c r="Z87" s="4">
        <v>50859</v>
      </c>
    </row>
    <row r="88" spans="1:26" ht="16.5" customHeight="1">
      <c r="A88" s="29" t="s">
        <v>290</v>
      </c>
      <c r="B88" s="29" t="s">
        <v>290</v>
      </c>
      <c r="C88" s="36" t="s">
        <v>293</v>
      </c>
      <c r="D88" s="37"/>
      <c r="E88" s="37"/>
      <c r="F88" s="37"/>
      <c r="G88" s="37"/>
      <c r="H88" s="37"/>
      <c r="I88" s="37"/>
      <c r="J88" s="38"/>
      <c r="K88" s="2"/>
      <c r="L88" s="2"/>
      <c r="M88" s="34">
        <v>0</v>
      </c>
      <c r="N88" s="35"/>
      <c r="O88" s="16"/>
      <c r="P88" s="16"/>
      <c r="Q88" s="16"/>
      <c r="R88" s="16"/>
      <c r="S88" s="15">
        <v>0</v>
      </c>
      <c r="T88" s="16"/>
      <c r="U88" s="16"/>
      <c r="V88" s="16"/>
      <c r="W88" s="16"/>
      <c r="X88" s="16"/>
      <c r="Y88" s="9">
        <f t="shared" si="9"/>
        <v>940000</v>
      </c>
      <c r="Z88" s="4">
        <v>940000</v>
      </c>
    </row>
    <row r="89" spans="1:26" ht="23.25" customHeight="1">
      <c r="A89" s="29" t="s">
        <v>250</v>
      </c>
      <c r="B89" s="29" t="s">
        <v>251</v>
      </c>
      <c r="C89" s="42" t="s">
        <v>252</v>
      </c>
      <c r="D89" s="43"/>
      <c r="E89" s="43"/>
      <c r="F89" s="43"/>
      <c r="G89" s="43"/>
      <c r="H89" s="43"/>
      <c r="I89" s="43"/>
      <c r="J89" s="44"/>
      <c r="K89" s="2"/>
      <c r="L89" s="2"/>
      <c r="M89" s="34">
        <v>0</v>
      </c>
      <c r="N89" s="35"/>
      <c r="O89" s="16"/>
      <c r="P89" s="16"/>
      <c r="Q89" s="16"/>
      <c r="R89" s="16"/>
      <c r="S89" s="15">
        <v>2316832</v>
      </c>
      <c r="T89" s="16"/>
      <c r="U89" s="16"/>
      <c r="V89" s="16"/>
      <c r="W89" s="16"/>
      <c r="X89" s="16"/>
      <c r="Y89" s="9">
        <f t="shared" si="9"/>
        <v>0</v>
      </c>
      <c r="Z89" s="4">
        <v>2316832</v>
      </c>
    </row>
    <row r="90" spans="1:26" ht="23.25" customHeight="1">
      <c r="A90" s="29" t="s">
        <v>253</v>
      </c>
      <c r="B90" s="29" t="s">
        <v>254</v>
      </c>
      <c r="C90" s="39" t="s">
        <v>255</v>
      </c>
      <c r="D90" s="39"/>
      <c r="E90" s="39"/>
      <c r="F90" s="39"/>
      <c r="G90" s="39"/>
      <c r="H90" s="39"/>
      <c r="I90" s="39"/>
      <c r="J90" s="39"/>
      <c r="K90" s="39"/>
      <c r="L90" s="39"/>
      <c r="M90" s="34">
        <v>0</v>
      </c>
      <c r="N90" s="35"/>
      <c r="O90" s="35"/>
      <c r="P90" s="35"/>
      <c r="Q90" s="35"/>
      <c r="R90" s="35"/>
      <c r="S90" s="34">
        <v>8085532</v>
      </c>
      <c r="T90" s="35"/>
      <c r="U90" s="35"/>
      <c r="V90" s="35"/>
      <c r="W90" s="35"/>
      <c r="X90" s="16">
        <f t="shared" si="7"/>
        <v>8085532</v>
      </c>
      <c r="Y90" s="9">
        <f t="shared" si="9"/>
        <v>-1730030</v>
      </c>
      <c r="Z90" s="4">
        <v>6355502</v>
      </c>
    </row>
    <row r="91" spans="1:26" ht="23.25" customHeight="1">
      <c r="A91" s="29" t="s">
        <v>256</v>
      </c>
      <c r="B91" s="29" t="s">
        <v>257</v>
      </c>
      <c r="C91" s="39" t="s">
        <v>258</v>
      </c>
      <c r="D91" s="39"/>
      <c r="E91" s="39"/>
      <c r="F91" s="39"/>
      <c r="G91" s="39"/>
      <c r="H91" s="39"/>
      <c r="I91" s="39"/>
      <c r="J91" s="39"/>
      <c r="K91" s="39"/>
      <c r="L91" s="39"/>
      <c r="M91" s="34">
        <v>3624000</v>
      </c>
      <c r="N91" s="35"/>
      <c r="O91" s="35"/>
      <c r="P91" s="35"/>
      <c r="Q91" s="35"/>
      <c r="R91" s="35"/>
      <c r="S91" s="34">
        <v>0</v>
      </c>
      <c r="T91" s="35"/>
      <c r="U91" s="35"/>
      <c r="V91" s="35"/>
      <c r="W91" s="35"/>
      <c r="X91" s="16">
        <f t="shared" si="7"/>
        <v>-3624000</v>
      </c>
      <c r="Y91" s="9">
        <f t="shared" si="9"/>
        <v>0</v>
      </c>
      <c r="Z91" s="4">
        <v>0</v>
      </c>
    </row>
    <row r="92" spans="1:26" ht="23.25" customHeight="1">
      <c r="A92" s="29" t="s">
        <v>259</v>
      </c>
      <c r="B92" s="29" t="s">
        <v>260</v>
      </c>
      <c r="C92" s="42" t="s">
        <v>261</v>
      </c>
      <c r="D92" s="43"/>
      <c r="E92" s="43"/>
      <c r="F92" s="43"/>
      <c r="G92" s="43"/>
      <c r="H92" s="43"/>
      <c r="I92" s="43"/>
      <c r="J92" s="44"/>
      <c r="K92" s="2"/>
      <c r="L92" s="2"/>
      <c r="M92" s="15">
        <v>0</v>
      </c>
      <c r="N92" s="16"/>
      <c r="O92" s="16"/>
      <c r="P92" s="16"/>
      <c r="Q92" s="16"/>
      <c r="R92" s="16"/>
      <c r="S92" s="15">
        <v>9440000</v>
      </c>
      <c r="T92" s="16"/>
      <c r="U92" s="16"/>
      <c r="V92" s="16"/>
      <c r="W92" s="16"/>
      <c r="X92" s="16"/>
      <c r="Y92" s="9">
        <f t="shared" si="9"/>
        <v>-101939</v>
      </c>
      <c r="Z92" s="4">
        <v>9338061</v>
      </c>
    </row>
    <row r="93" spans="1:26" ht="23.25" customHeight="1">
      <c r="A93" s="29" t="s">
        <v>262</v>
      </c>
      <c r="B93" s="29" t="s">
        <v>263</v>
      </c>
      <c r="C93" s="42" t="s">
        <v>264</v>
      </c>
      <c r="D93" s="43"/>
      <c r="E93" s="43"/>
      <c r="F93" s="43"/>
      <c r="G93" s="43"/>
      <c r="H93" s="43"/>
      <c r="I93" s="43"/>
      <c r="J93" s="44"/>
      <c r="K93" s="2"/>
      <c r="L93" s="2"/>
      <c r="M93" s="15">
        <v>0</v>
      </c>
      <c r="N93" s="16"/>
      <c r="O93" s="16"/>
      <c r="P93" s="16"/>
      <c r="Q93" s="16"/>
      <c r="R93" s="16"/>
      <c r="S93" s="15">
        <v>1200000</v>
      </c>
      <c r="T93" s="16"/>
      <c r="U93" s="16"/>
      <c r="V93" s="16"/>
      <c r="W93" s="16"/>
      <c r="X93" s="16"/>
      <c r="Y93" s="9">
        <f t="shared" si="9"/>
        <v>30000</v>
      </c>
      <c r="Z93" s="4">
        <v>1230000</v>
      </c>
    </row>
    <row r="94" spans="1:26" ht="23.25" customHeight="1">
      <c r="A94" s="29" t="s">
        <v>265</v>
      </c>
      <c r="B94" s="29" t="s">
        <v>266</v>
      </c>
      <c r="C94" s="42" t="s">
        <v>267</v>
      </c>
      <c r="D94" s="43"/>
      <c r="E94" s="43"/>
      <c r="F94" s="43"/>
      <c r="G94" s="43"/>
      <c r="H94" s="43"/>
      <c r="I94" s="43"/>
      <c r="J94" s="44"/>
      <c r="K94" s="2"/>
      <c r="L94" s="2"/>
      <c r="M94" s="15">
        <v>0</v>
      </c>
      <c r="N94" s="16"/>
      <c r="O94" s="16"/>
      <c r="P94" s="16"/>
      <c r="Q94" s="16"/>
      <c r="R94" s="16"/>
      <c r="S94" s="15">
        <v>20000000</v>
      </c>
      <c r="T94" s="16"/>
      <c r="U94" s="16"/>
      <c r="V94" s="16"/>
      <c r="W94" s="16"/>
      <c r="X94" s="16"/>
      <c r="Y94" s="9">
        <f t="shared" si="9"/>
        <v>0</v>
      </c>
      <c r="Z94" s="4">
        <v>20000000</v>
      </c>
    </row>
    <row r="95" spans="1:26" ht="23.25" customHeight="1">
      <c r="A95" s="29" t="s">
        <v>268</v>
      </c>
      <c r="B95" s="29" t="s">
        <v>269</v>
      </c>
      <c r="C95" s="39" t="s">
        <v>270</v>
      </c>
      <c r="D95" s="39"/>
      <c r="E95" s="39"/>
      <c r="F95" s="39"/>
      <c r="G95" s="39"/>
      <c r="H95" s="39"/>
      <c r="I95" s="39"/>
      <c r="J95" s="39"/>
      <c r="K95" s="39"/>
      <c r="L95" s="39"/>
      <c r="M95" s="34">
        <v>29440000</v>
      </c>
      <c r="N95" s="35"/>
      <c r="O95" s="35"/>
      <c r="P95" s="35"/>
      <c r="Q95" s="35"/>
      <c r="R95" s="35"/>
      <c r="S95" s="34">
        <v>0</v>
      </c>
      <c r="T95" s="35"/>
      <c r="U95" s="35"/>
      <c r="V95" s="35"/>
      <c r="W95" s="35"/>
      <c r="X95" s="16">
        <f t="shared" si="7"/>
        <v>-29440000</v>
      </c>
      <c r="Y95" s="9">
        <f t="shared" si="9"/>
        <v>0</v>
      </c>
      <c r="Z95" s="4">
        <v>0</v>
      </c>
    </row>
    <row r="96" spans="1:26" ht="23.25" customHeight="1">
      <c r="A96" s="29" t="s">
        <v>271</v>
      </c>
      <c r="B96" s="29" t="s">
        <v>272</v>
      </c>
      <c r="C96" s="42" t="s">
        <v>273</v>
      </c>
      <c r="D96" s="43"/>
      <c r="E96" s="43"/>
      <c r="F96" s="43"/>
      <c r="G96" s="43"/>
      <c r="H96" s="43"/>
      <c r="I96" s="43"/>
      <c r="J96" s="44"/>
      <c r="K96" s="2"/>
      <c r="L96" s="2"/>
      <c r="M96" s="15">
        <v>0</v>
      </c>
      <c r="N96" s="16"/>
      <c r="O96" s="16"/>
      <c r="P96" s="16"/>
      <c r="Q96" s="16"/>
      <c r="R96" s="16"/>
      <c r="S96" s="15">
        <v>357597</v>
      </c>
      <c r="T96" s="16"/>
      <c r="U96" s="16"/>
      <c r="V96" s="16"/>
      <c r="W96" s="16"/>
      <c r="X96" s="16"/>
      <c r="Y96" s="9">
        <f t="shared" si="9"/>
        <v>331243</v>
      </c>
      <c r="Z96" s="4">
        <v>688840</v>
      </c>
    </row>
    <row r="97" spans="1:26" ht="23.25" customHeight="1">
      <c r="A97" s="29" t="s">
        <v>274</v>
      </c>
      <c r="B97" s="29" t="s">
        <v>275</v>
      </c>
      <c r="C97" s="42" t="s">
        <v>276</v>
      </c>
      <c r="D97" s="43"/>
      <c r="E97" s="43"/>
      <c r="F97" s="43"/>
      <c r="G97" s="43"/>
      <c r="H97" s="43"/>
      <c r="I97" s="43"/>
      <c r="J97" s="44"/>
      <c r="K97" s="2"/>
      <c r="L97" s="2"/>
      <c r="M97" s="15"/>
      <c r="N97" s="16"/>
      <c r="O97" s="16"/>
      <c r="P97" s="16"/>
      <c r="Q97" s="16"/>
      <c r="R97" s="16"/>
      <c r="S97" s="15">
        <v>18361161</v>
      </c>
      <c r="T97" s="16"/>
      <c r="U97" s="16"/>
      <c r="V97" s="16"/>
      <c r="W97" s="16"/>
      <c r="X97" s="16"/>
      <c r="Y97" s="9">
        <f t="shared" si="9"/>
        <v>-70000</v>
      </c>
      <c r="Z97" s="4">
        <v>18291161</v>
      </c>
    </row>
    <row r="98" spans="1:26" ht="23.25" customHeight="1">
      <c r="A98" s="29" t="s">
        <v>294</v>
      </c>
      <c r="B98" s="29" t="s">
        <v>295</v>
      </c>
      <c r="C98" s="42" t="s">
        <v>296</v>
      </c>
      <c r="D98" s="43"/>
      <c r="E98" s="43"/>
      <c r="F98" s="43"/>
      <c r="G98" s="43"/>
      <c r="H98" s="43"/>
      <c r="I98" s="43"/>
      <c r="J98" s="44"/>
      <c r="K98" s="2"/>
      <c r="L98" s="2"/>
      <c r="M98" s="15">
        <v>0</v>
      </c>
      <c r="N98" s="16"/>
      <c r="O98" s="16"/>
      <c r="P98" s="16"/>
      <c r="Q98" s="16"/>
      <c r="R98" s="16"/>
      <c r="S98" s="15">
        <v>0</v>
      </c>
      <c r="T98" s="16"/>
      <c r="U98" s="16"/>
      <c r="V98" s="16"/>
      <c r="W98" s="16"/>
      <c r="X98" s="16"/>
      <c r="Y98" s="9">
        <f t="shared" si="9"/>
        <v>80000</v>
      </c>
      <c r="Z98" s="4">
        <v>80000</v>
      </c>
    </row>
    <row r="99" spans="1:26" ht="23.25" customHeight="1">
      <c r="A99" s="29" t="s">
        <v>277</v>
      </c>
      <c r="B99" s="29" t="s">
        <v>278</v>
      </c>
      <c r="C99" s="42" t="s">
        <v>279</v>
      </c>
      <c r="D99" s="43"/>
      <c r="E99" s="43"/>
      <c r="F99" s="43"/>
      <c r="G99" s="43"/>
      <c r="H99" s="43"/>
      <c r="I99" s="43"/>
      <c r="J99" s="44"/>
      <c r="K99" s="2"/>
      <c r="L99" s="2"/>
      <c r="M99" s="15">
        <v>0</v>
      </c>
      <c r="N99" s="16"/>
      <c r="O99" s="16"/>
      <c r="P99" s="16"/>
      <c r="Q99" s="16"/>
      <c r="R99" s="16"/>
      <c r="S99" s="15">
        <v>135321500</v>
      </c>
      <c r="T99" s="16"/>
      <c r="U99" s="16"/>
      <c r="V99" s="16"/>
      <c r="W99" s="16"/>
      <c r="X99" s="16"/>
      <c r="Y99" s="9">
        <f t="shared" si="9"/>
        <v>0</v>
      </c>
      <c r="Z99" s="4">
        <v>135321500</v>
      </c>
    </row>
    <row r="100" spans="1:26" ht="23.25" customHeight="1">
      <c r="A100" s="29" t="s">
        <v>280</v>
      </c>
      <c r="B100" s="29" t="s">
        <v>281</v>
      </c>
      <c r="C100" s="42" t="s">
        <v>282</v>
      </c>
      <c r="D100" s="43"/>
      <c r="E100" s="43"/>
      <c r="F100" s="43"/>
      <c r="G100" s="43"/>
      <c r="H100" s="43"/>
      <c r="I100" s="43"/>
      <c r="J100" s="44"/>
      <c r="K100" s="2"/>
      <c r="L100" s="2"/>
      <c r="M100" s="15"/>
      <c r="N100" s="16"/>
      <c r="O100" s="16"/>
      <c r="P100" s="16"/>
      <c r="Q100" s="16"/>
      <c r="R100" s="16"/>
      <c r="S100" s="15">
        <v>6900000</v>
      </c>
      <c r="T100" s="16"/>
      <c r="U100" s="16"/>
      <c r="V100" s="16"/>
      <c r="W100" s="16"/>
      <c r="X100" s="16"/>
      <c r="Y100" s="9">
        <f t="shared" si="9"/>
        <v>-43495</v>
      </c>
      <c r="Z100" s="4">
        <v>6856505</v>
      </c>
    </row>
    <row r="101" spans="1:26" ht="23.25" customHeight="1">
      <c r="A101" s="29" t="s">
        <v>283</v>
      </c>
      <c r="B101" s="29" t="s">
        <v>284</v>
      </c>
      <c r="C101" s="39" t="s">
        <v>47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4">
        <v>0</v>
      </c>
      <c r="N101" s="35"/>
      <c r="O101" s="35"/>
      <c r="P101" s="35"/>
      <c r="Q101" s="35"/>
      <c r="R101" s="35"/>
      <c r="S101" s="34">
        <v>7087708</v>
      </c>
      <c r="T101" s="35"/>
      <c r="U101" s="35"/>
      <c r="V101" s="35"/>
      <c r="W101" s="35"/>
      <c r="X101" s="16">
        <f t="shared" si="7"/>
        <v>7087708</v>
      </c>
      <c r="Y101" s="9">
        <f t="shared" si="9"/>
        <v>0</v>
      </c>
      <c r="Z101" s="4">
        <v>7087708</v>
      </c>
    </row>
    <row r="102" spans="1:26" ht="23.25" customHeight="1">
      <c r="A102" s="29" t="s">
        <v>286</v>
      </c>
      <c r="B102" s="29" t="s">
        <v>287</v>
      </c>
      <c r="C102" s="39" t="s">
        <v>310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4">
        <v>168900000</v>
      </c>
      <c r="N102" s="35"/>
      <c r="O102" s="35"/>
      <c r="P102" s="35"/>
      <c r="Q102" s="35"/>
      <c r="R102" s="35"/>
      <c r="S102" s="34">
        <v>1400000</v>
      </c>
      <c r="T102" s="35"/>
      <c r="U102" s="35"/>
      <c r="V102" s="35"/>
      <c r="W102" s="35"/>
      <c r="X102" s="16">
        <f t="shared" si="7"/>
        <v>-167500000</v>
      </c>
      <c r="Y102" s="9">
        <f t="shared" si="9"/>
        <v>-1400000</v>
      </c>
      <c r="Z102" s="4">
        <v>0</v>
      </c>
    </row>
    <row r="103" spans="1:26" ht="23.25" customHeight="1">
      <c r="A103" s="29" t="s">
        <v>285</v>
      </c>
      <c r="B103" s="29" t="s">
        <v>285</v>
      </c>
      <c r="C103" s="39" t="s">
        <v>288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4">
        <v>96364000</v>
      </c>
      <c r="N103" s="35"/>
      <c r="O103" s="35"/>
      <c r="P103" s="35"/>
      <c r="Q103" s="35"/>
      <c r="R103" s="35"/>
      <c r="S103" s="34">
        <v>0</v>
      </c>
      <c r="T103" s="35"/>
      <c r="U103" s="35"/>
      <c r="V103" s="35"/>
      <c r="W103" s="35"/>
      <c r="X103" s="16">
        <f t="shared" si="7"/>
        <v>-96364000</v>
      </c>
      <c r="Y103" s="9">
        <f t="shared" si="9"/>
        <v>2499635</v>
      </c>
      <c r="Z103" s="4">
        <v>2499635</v>
      </c>
    </row>
    <row r="104" spans="1:26" ht="16.5" customHeight="1">
      <c r="A104" s="29"/>
      <c r="B104" s="29"/>
      <c r="C104" s="41"/>
      <c r="D104" s="41"/>
      <c r="E104" s="41"/>
      <c r="F104" s="41"/>
      <c r="G104" s="41"/>
      <c r="H104" s="41"/>
      <c r="I104" s="41"/>
      <c r="J104" s="41"/>
      <c r="K104" s="8"/>
      <c r="L104" s="8"/>
      <c r="M104" s="17">
        <f>SUM(M86:R103)</f>
        <v>298328000</v>
      </c>
      <c r="N104" s="18">
        <f t="shared" ref="N104:W104" si="10">SUM(N86:S103)</f>
        <v>211914330</v>
      </c>
      <c r="O104" s="18">
        <f t="shared" si="10"/>
        <v>211914330</v>
      </c>
      <c r="P104" s="18">
        <f t="shared" si="10"/>
        <v>211914330</v>
      </c>
      <c r="Q104" s="18">
        <f t="shared" si="10"/>
        <v>211914330</v>
      </c>
      <c r="R104" s="18">
        <f t="shared" si="10"/>
        <v>211914330</v>
      </c>
      <c r="S104" s="17">
        <f>SUM(S86:W103)</f>
        <v>211914330</v>
      </c>
      <c r="T104" s="18">
        <f t="shared" si="10"/>
        <v>-278276888</v>
      </c>
      <c r="U104" s="18">
        <f t="shared" si="10"/>
        <v>-64328686</v>
      </c>
      <c r="V104" s="18">
        <f t="shared" si="10"/>
        <v>-64328686</v>
      </c>
      <c r="W104" s="18">
        <f t="shared" si="10"/>
        <v>-64328686</v>
      </c>
      <c r="X104" s="18">
        <f>SUM(X86:X103)</f>
        <v>-280310760</v>
      </c>
      <c r="Y104" s="6">
        <f t="shared" si="9"/>
        <v>2033872</v>
      </c>
      <c r="Z104" s="6">
        <f>SUM(Z86:Z103)</f>
        <v>213948202</v>
      </c>
    </row>
    <row r="105" spans="1:26" ht="16.5" customHeight="1">
      <c r="A105" s="29" t="s">
        <v>298</v>
      </c>
      <c r="B105" s="29" t="s">
        <v>297</v>
      </c>
      <c r="C105" s="39" t="s">
        <v>307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4">
        <v>0</v>
      </c>
      <c r="N105" s="35"/>
      <c r="O105" s="35"/>
      <c r="P105" s="35"/>
      <c r="Q105" s="35"/>
      <c r="R105" s="35"/>
      <c r="S105" s="34">
        <v>551610</v>
      </c>
      <c r="T105" s="35"/>
      <c r="U105" s="35"/>
      <c r="V105" s="35"/>
      <c r="W105" s="35"/>
      <c r="X105" s="16">
        <f t="shared" si="7"/>
        <v>551610</v>
      </c>
      <c r="Y105" s="9">
        <f t="shared" si="9"/>
        <v>446000</v>
      </c>
      <c r="Z105" s="4">
        <v>997610</v>
      </c>
    </row>
    <row r="106" spans="1:26" ht="16.5" customHeight="1">
      <c r="A106" s="29" t="s">
        <v>299</v>
      </c>
      <c r="B106" s="29" t="s">
        <v>300</v>
      </c>
      <c r="C106" s="39" t="s">
        <v>60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4">
        <v>0</v>
      </c>
      <c r="N106" s="35"/>
      <c r="O106" s="35"/>
      <c r="P106" s="35"/>
      <c r="Q106" s="35"/>
      <c r="R106" s="35"/>
      <c r="S106" s="34">
        <v>15539497</v>
      </c>
      <c r="T106" s="35"/>
      <c r="U106" s="35"/>
      <c r="V106" s="35"/>
      <c r="W106" s="35"/>
      <c r="X106" s="16">
        <f t="shared" si="7"/>
        <v>15539497</v>
      </c>
      <c r="Y106" s="9">
        <f t="shared" si="9"/>
        <v>7314093</v>
      </c>
      <c r="Z106" s="4">
        <v>22853590</v>
      </c>
    </row>
    <row r="107" spans="1:26" ht="16.5" customHeight="1">
      <c r="A107" s="29" t="s">
        <v>301</v>
      </c>
      <c r="B107" s="29" t="s">
        <v>302</v>
      </c>
      <c r="C107" s="39" t="s">
        <v>16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4">
        <v>80000</v>
      </c>
      <c r="N107" s="35"/>
      <c r="O107" s="35"/>
      <c r="P107" s="35"/>
      <c r="Q107" s="35"/>
      <c r="R107" s="35"/>
      <c r="S107" s="34">
        <v>80000</v>
      </c>
      <c r="T107" s="35"/>
      <c r="U107" s="35"/>
      <c r="V107" s="35"/>
      <c r="W107" s="35"/>
      <c r="X107" s="16">
        <f t="shared" si="7"/>
        <v>0</v>
      </c>
      <c r="Y107" s="9">
        <f t="shared" si="9"/>
        <v>26189</v>
      </c>
      <c r="Z107" s="4">
        <v>106189</v>
      </c>
    </row>
    <row r="108" spans="1:26" ht="16.5" customHeight="1">
      <c r="A108" s="29" t="s">
        <v>303</v>
      </c>
      <c r="B108" s="29" t="s">
        <v>304</v>
      </c>
      <c r="C108" s="39" t="s">
        <v>308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4">
        <v>2741000</v>
      </c>
      <c r="N108" s="35"/>
      <c r="O108" s="35"/>
      <c r="P108" s="35"/>
      <c r="Q108" s="35"/>
      <c r="R108" s="35"/>
      <c r="S108" s="34">
        <v>16409592</v>
      </c>
      <c r="T108" s="35"/>
      <c r="U108" s="35"/>
      <c r="V108" s="35"/>
      <c r="W108" s="35"/>
      <c r="X108" s="16">
        <f t="shared" si="7"/>
        <v>13668592</v>
      </c>
      <c r="Y108" s="9">
        <f t="shared" si="9"/>
        <v>51642009</v>
      </c>
      <c r="Z108" s="4">
        <v>68051601</v>
      </c>
    </row>
    <row r="109" spans="1:26" ht="32.25" customHeight="1">
      <c r="A109" s="29" t="s">
        <v>305</v>
      </c>
      <c r="B109" s="29" t="s">
        <v>306</v>
      </c>
      <c r="C109" s="39" t="s">
        <v>309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4">
        <v>763000</v>
      </c>
      <c r="N109" s="35"/>
      <c r="O109" s="35"/>
      <c r="P109" s="35"/>
      <c r="Q109" s="35"/>
      <c r="R109" s="35"/>
      <c r="S109" s="34">
        <v>8301765</v>
      </c>
      <c r="T109" s="35"/>
      <c r="U109" s="35"/>
      <c r="V109" s="35"/>
      <c r="W109" s="35"/>
      <c r="X109" s="16">
        <f t="shared" si="7"/>
        <v>7538765</v>
      </c>
      <c r="Y109" s="9">
        <f t="shared" si="9"/>
        <v>406161</v>
      </c>
      <c r="Z109" s="4">
        <v>8707926</v>
      </c>
    </row>
    <row r="110" spans="1:26" ht="16.5" customHeight="1">
      <c r="A110" s="29"/>
      <c r="B110" s="29"/>
      <c r="C110" s="41"/>
      <c r="D110" s="41"/>
      <c r="E110" s="41"/>
      <c r="F110" s="41"/>
      <c r="G110" s="41"/>
      <c r="H110" s="41"/>
      <c r="I110" s="41"/>
      <c r="J110" s="41"/>
      <c r="K110" s="8"/>
      <c r="L110" s="8"/>
      <c r="M110" s="17">
        <f>SUM(M105:R109)</f>
        <v>3584000</v>
      </c>
      <c r="N110" s="18">
        <f t="shared" ref="N110:W110" si="11">SUM(N105:S109)</f>
        <v>40882464</v>
      </c>
      <c r="O110" s="18">
        <f t="shared" si="11"/>
        <v>40882464</v>
      </c>
      <c r="P110" s="18">
        <f t="shared" si="11"/>
        <v>40882464</v>
      </c>
      <c r="Q110" s="18">
        <f t="shared" si="11"/>
        <v>40882464</v>
      </c>
      <c r="R110" s="18">
        <f t="shared" si="11"/>
        <v>40882464</v>
      </c>
      <c r="S110" s="17">
        <f>SUM(S105:W109)</f>
        <v>40882464</v>
      </c>
      <c r="T110" s="18">
        <f t="shared" si="11"/>
        <v>97132916</v>
      </c>
      <c r="U110" s="18">
        <f t="shared" si="11"/>
        <v>197849832</v>
      </c>
      <c r="V110" s="18">
        <f t="shared" si="11"/>
        <v>197849832</v>
      </c>
      <c r="W110" s="18">
        <f t="shared" si="11"/>
        <v>197849832</v>
      </c>
      <c r="X110" s="18">
        <f>SUM(X105:X109)</f>
        <v>37298464</v>
      </c>
      <c r="Y110" s="6">
        <f t="shared" si="9"/>
        <v>59834452</v>
      </c>
      <c r="Z110" s="6">
        <f>SUM(Z105:Z109)</f>
        <v>100716916</v>
      </c>
    </row>
    <row r="111" spans="1:26" ht="16.5" customHeight="1">
      <c r="A111" s="29" t="s">
        <v>311</v>
      </c>
      <c r="B111" s="29" t="s">
        <v>312</v>
      </c>
      <c r="C111" s="39" t="s">
        <v>317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4">
        <v>76604000</v>
      </c>
      <c r="N111" s="35"/>
      <c r="O111" s="35"/>
      <c r="P111" s="35"/>
      <c r="Q111" s="35"/>
      <c r="R111" s="35"/>
      <c r="S111" s="34">
        <v>52268506</v>
      </c>
      <c r="T111" s="35"/>
      <c r="U111" s="35"/>
      <c r="V111" s="35"/>
      <c r="W111" s="35"/>
      <c r="X111" s="16">
        <f t="shared" si="7"/>
        <v>-24335494</v>
      </c>
      <c r="Y111" s="9">
        <f t="shared" si="9"/>
        <v>-28547619</v>
      </c>
      <c r="Z111" s="4">
        <v>23720887</v>
      </c>
    </row>
    <row r="112" spans="1:26" ht="16.5" customHeight="1">
      <c r="A112" s="29" t="s">
        <v>313</v>
      </c>
      <c r="B112" s="29" t="s">
        <v>313</v>
      </c>
      <c r="C112" s="39" t="s">
        <v>17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4">
        <v>315000</v>
      </c>
      <c r="N112" s="35"/>
      <c r="O112" s="35"/>
      <c r="P112" s="35"/>
      <c r="Q112" s="35"/>
      <c r="R112" s="35"/>
      <c r="S112" s="34">
        <v>383137</v>
      </c>
      <c r="T112" s="35"/>
      <c r="U112" s="35"/>
      <c r="V112" s="35"/>
      <c r="W112" s="35"/>
      <c r="X112" s="16">
        <f t="shared" si="7"/>
        <v>68137</v>
      </c>
      <c r="Y112" s="9">
        <f t="shared" si="9"/>
        <v>38425</v>
      </c>
      <c r="Z112" s="4">
        <v>421562</v>
      </c>
    </row>
    <row r="113" spans="1:26" ht="25.5" customHeight="1">
      <c r="A113" s="29" t="s">
        <v>314</v>
      </c>
      <c r="B113" s="29" t="s">
        <v>315</v>
      </c>
      <c r="C113" s="39" t="s">
        <v>316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4">
        <v>5107000</v>
      </c>
      <c r="N113" s="35"/>
      <c r="O113" s="35"/>
      <c r="P113" s="35"/>
      <c r="Q113" s="35"/>
      <c r="R113" s="35"/>
      <c r="S113" s="34">
        <v>5832108</v>
      </c>
      <c r="T113" s="35"/>
      <c r="U113" s="35"/>
      <c r="V113" s="35"/>
      <c r="W113" s="35"/>
      <c r="X113" s="16">
        <f t="shared" si="7"/>
        <v>725108</v>
      </c>
      <c r="Y113" s="9">
        <f t="shared" si="9"/>
        <v>645854</v>
      </c>
      <c r="Z113" s="4">
        <v>6477962</v>
      </c>
    </row>
    <row r="114" spans="1:26" ht="16.5" customHeight="1">
      <c r="A114" s="29"/>
      <c r="B114" s="29"/>
      <c r="C114" s="41"/>
      <c r="D114" s="41"/>
      <c r="E114" s="41"/>
      <c r="F114" s="41"/>
      <c r="G114" s="41"/>
      <c r="H114" s="41"/>
      <c r="I114" s="41"/>
      <c r="J114" s="41"/>
      <c r="K114" s="8"/>
      <c r="L114" s="8"/>
      <c r="M114" s="17">
        <f>SUM(M111:R113)</f>
        <v>82026000</v>
      </c>
      <c r="N114" s="18">
        <f t="shared" ref="N114:X114" si="12">SUM(N111:S113)</f>
        <v>58483751</v>
      </c>
      <c r="O114" s="18">
        <f t="shared" si="12"/>
        <v>58483751</v>
      </c>
      <c r="P114" s="18">
        <f t="shared" si="12"/>
        <v>58483751</v>
      </c>
      <c r="Q114" s="18">
        <f t="shared" si="12"/>
        <v>58483751</v>
      </c>
      <c r="R114" s="18">
        <f t="shared" si="12"/>
        <v>58483751</v>
      </c>
      <c r="S114" s="17">
        <f>SUM(S111:W113)</f>
        <v>58483751</v>
      </c>
      <c r="T114" s="18">
        <f t="shared" si="12"/>
        <v>-51405589</v>
      </c>
      <c r="U114" s="18">
        <f t="shared" si="12"/>
        <v>-20785178</v>
      </c>
      <c r="V114" s="18">
        <f t="shared" si="12"/>
        <v>-20785178</v>
      </c>
      <c r="W114" s="18">
        <f t="shared" si="12"/>
        <v>-20785178</v>
      </c>
      <c r="X114" s="18">
        <f t="shared" si="12"/>
        <v>-20785178</v>
      </c>
      <c r="Y114" s="6">
        <f t="shared" si="9"/>
        <v>-27863340</v>
      </c>
      <c r="Z114" s="6">
        <f>SUM(Z111:Z113)</f>
        <v>30620411</v>
      </c>
    </row>
    <row r="115" spans="1:26" ht="26.25" customHeight="1">
      <c r="A115" s="29" t="s">
        <v>318</v>
      </c>
      <c r="B115" s="29" t="s">
        <v>319</v>
      </c>
      <c r="C115" s="39" t="s">
        <v>320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4">
        <v>0</v>
      </c>
      <c r="N115" s="35"/>
      <c r="O115" s="35"/>
      <c r="P115" s="35"/>
      <c r="Q115" s="35"/>
      <c r="R115" s="35"/>
      <c r="S115" s="34">
        <v>551395</v>
      </c>
      <c r="T115" s="35"/>
      <c r="U115" s="35"/>
      <c r="V115" s="35"/>
      <c r="W115" s="35"/>
      <c r="X115" s="16">
        <f t="shared" si="7"/>
        <v>551395</v>
      </c>
      <c r="Y115" s="9">
        <f t="shared" si="9"/>
        <v>0</v>
      </c>
      <c r="Z115" s="4">
        <v>551395</v>
      </c>
    </row>
    <row r="116" spans="1:26" ht="26.25" customHeight="1">
      <c r="A116" s="29" t="s">
        <v>321</v>
      </c>
      <c r="B116" s="29" t="s">
        <v>322</v>
      </c>
      <c r="C116" s="39" t="s">
        <v>46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4">
        <v>31721000</v>
      </c>
      <c r="N116" s="35"/>
      <c r="O116" s="35"/>
      <c r="P116" s="35"/>
      <c r="Q116" s="35"/>
      <c r="R116" s="35"/>
      <c r="S116" s="34">
        <v>0</v>
      </c>
      <c r="T116" s="35"/>
      <c r="U116" s="35"/>
      <c r="V116" s="35"/>
      <c r="W116" s="35"/>
      <c r="X116" s="16">
        <f t="shared" si="7"/>
        <v>-31721000</v>
      </c>
      <c r="Y116" s="9">
        <f t="shared" si="9"/>
        <v>0</v>
      </c>
      <c r="Z116" s="4">
        <v>0</v>
      </c>
    </row>
    <row r="117" spans="1:26" ht="26.25" customHeight="1">
      <c r="A117" s="29" t="s">
        <v>324</v>
      </c>
      <c r="B117" s="29" t="s">
        <v>325</v>
      </c>
      <c r="C117" s="39" t="s">
        <v>323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4">
        <v>0</v>
      </c>
      <c r="N117" s="35"/>
      <c r="O117" s="35"/>
      <c r="P117" s="35"/>
      <c r="Q117" s="35"/>
      <c r="R117" s="35"/>
      <c r="S117" s="34">
        <v>1300000</v>
      </c>
      <c r="T117" s="35"/>
      <c r="U117" s="35"/>
      <c r="V117" s="35"/>
      <c r="W117" s="35"/>
      <c r="X117" s="16">
        <f t="shared" si="7"/>
        <v>1300000</v>
      </c>
      <c r="Y117" s="9">
        <f t="shared" si="9"/>
        <v>100000</v>
      </c>
      <c r="Z117" s="4">
        <v>1400000</v>
      </c>
    </row>
    <row r="118" spans="1:26" ht="26.25" customHeight="1">
      <c r="A118" s="29" t="s">
        <v>326</v>
      </c>
      <c r="B118" s="29" t="s">
        <v>327</v>
      </c>
      <c r="C118" s="39" t="s">
        <v>328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4">
        <v>3000000</v>
      </c>
      <c r="N118" s="35"/>
      <c r="O118" s="35"/>
      <c r="P118" s="35"/>
      <c r="Q118" s="35"/>
      <c r="R118" s="35"/>
      <c r="S118" s="34">
        <v>1700000</v>
      </c>
      <c r="T118" s="35"/>
      <c r="U118" s="35"/>
      <c r="V118" s="35"/>
      <c r="W118" s="35"/>
      <c r="X118" s="16">
        <f t="shared" si="7"/>
        <v>-1300000</v>
      </c>
      <c r="Y118" s="9">
        <f t="shared" si="9"/>
        <v>200000</v>
      </c>
      <c r="Z118" s="4">
        <v>1900000</v>
      </c>
    </row>
    <row r="119" spans="1:26" ht="26.25" customHeight="1">
      <c r="A119" s="29" t="s">
        <v>329</v>
      </c>
      <c r="B119" s="29" t="s">
        <v>330</v>
      </c>
      <c r="C119" s="39" t="s">
        <v>331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15"/>
      <c r="N119" s="16"/>
      <c r="O119" s="16"/>
      <c r="P119" s="16"/>
      <c r="Q119" s="16"/>
      <c r="R119" s="16"/>
      <c r="S119" s="15">
        <v>5246642</v>
      </c>
      <c r="T119" s="16"/>
      <c r="U119" s="16"/>
      <c r="V119" s="16"/>
      <c r="W119" s="16"/>
      <c r="X119" s="16"/>
      <c r="Y119" s="9">
        <f t="shared" si="9"/>
        <v>0</v>
      </c>
      <c r="Z119" s="4">
        <v>5246642</v>
      </c>
    </row>
    <row r="120" spans="1:26" ht="26.25" customHeight="1">
      <c r="A120" s="29" t="s">
        <v>332</v>
      </c>
      <c r="B120" s="29" t="s">
        <v>333</v>
      </c>
      <c r="C120" s="39" t="s">
        <v>334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15"/>
      <c r="N120" s="16"/>
      <c r="O120" s="16"/>
      <c r="P120" s="16"/>
      <c r="Q120" s="16"/>
      <c r="R120" s="16"/>
      <c r="S120" s="15">
        <v>3706527</v>
      </c>
      <c r="T120" s="16"/>
      <c r="U120" s="16"/>
      <c r="V120" s="16"/>
      <c r="W120" s="16"/>
      <c r="X120" s="16"/>
      <c r="Y120" s="9">
        <f t="shared" si="9"/>
        <v>2</v>
      </c>
      <c r="Z120" s="4">
        <v>3706529</v>
      </c>
    </row>
    <row r="121" spans="1:26" ht="26.25" customHeight="1">
      <c r="A121" s="29" t="s">
        <v>335</v>
      </c>
      <c r="B121" s="29" t="s">
        <v>336</v>
      </c>
      <c r="C121" s="39" t="s">
        <v>337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4">
        <v>0</v>
      </c>
      <c r="N121" s="35"/>
      <c r="O121" s="35"/>
      <c r="P121" s="35"/>
      <c r="Q121" s="35"/>
      <c r="R121" s="35"/>
      <c r="S121" s="34">
        <v>0</v>
      </c>
      <c r="T121" s="35"/>
      <c r="U121" s="35"/>
      <c r="V121" s="35"/>
      <c r="W121" s="35"/>
      <c r="X121" s="16">
        <f t="shared" si="7"/>
        <v>0</v>
      </c>
      <c r="Y121" s="9">
        <f t="shared" si="9"/>
        <v>0</v>
      </c>
      <c r="Z121" s="4">
        <v>0</v>
      </c>
    </row>
    <row r="122" spans="1:26" ht="16.5" customHeight="1">
      <c r="A122" s="29"/>
      <c r="B122" s="29"/>
      <c r="C122" s="41"/>
      <c r="D122" s="41"/>
      <c r="E122" s="41"/>
      <c r="F122" s="41"/>
      <c r="G122" s="41"/>
      <c r="H122" s="41"/>
      <c r="I122" s="41"/>
      <c r="J122" s="41"/>
      <c r="K122" s="8"/>
      <c r="L122" s="8"/>
      <c r="M122" s="17">
        <f t="shared" ref="M122:R122" si="13">SUM(M115:R121)</f>
        <v>34721000</v>
      </c>
      <c r="N122" s="18">
        <f t="shared" si="13"/>
        <v>12504564</v>
      </c>
      <c r="O122" s="18">
        <f t="shared" si="13"/>
        <v>12504564</v>
      </c>
      <c r="P122" s="18">
        <f t="shared" si="13"/>
        <v>12504564</v>
      </c>
      <c r="Q122" s="18">
        <f t="shared" si="13"/>
        <v>12504564</v>
      </c>
      <c r="R122" s="18">
        <f t="shared" si="13"/>
        <v>12504564</v>
      </c>
      <c r="S122" s="17">
        <f>SUM(S115:W121)</f>
        <v>12504564</v>
      </c>
      <c r="T122" s="18">
        <f>SUM(T115:Y121)</f>
        <v>-30869603</v>
      </c>
      <c r="U122" s="18">
        <f>SUM(U115:Z121)</f>
        <v>-18065037</v>
      </c>
      <c r="V122" s="18">
        <f>SUM(V115:AA121)</f>
        <v>-18065037</v>
      </c>
      <c r="W122" s="18">
        <f>SUM(W115:AB121)</f>
        <v>-18065037</v>
      </c>
      <c r="X122" s="18">
        <f>SUM(X115:X121)</f>
        <v>-31169605</v>
      </c>
      <c r="Y122" s="6">
        <f t="shared" si="9"/>
        <v>300002</v>
      </c>
      <c r="Z122" s="6">
        <f>SUM(Z115:Z121)</f>
        <v>12804566</v>
      </c>
    </row>
    <row r="123" spans="1:26" ht="16.5" customHeight="1">
      <c r="A123" s="29" t="s">
        <v>347</v>
      </c>
      <c r="B123" s="29" t="s">
        <v>346</v>
      </c>
      <c r="C123" s="53" t="s">
        <v>348</v>
      </c>
      <c r="D123" s="54"/>
      <c r="E123" s="54"/>
      <c r="F123" s="54"/>
      <c r="G123" s="54"/>
      <c r="H123" s="54"/>
      <c r="I123" s="54"/>
      <c r="J123" s="55"/>
      <c r="K123" s="8"/>
      <c r="L123" s="8"/>
      <c r="M123" s="15">
        <v>0</v>
      </c>
      <c r="N123" s="23"/>
      <c r="O123" s="23"/>
      <c r="P123" s="23"/>
      <c r="Q123" s="23"/>
      <c r="R123" s="23"/>
      <c r="S123" s="15">
        <v>0</v>
      </c>
      <c r="T123" s="23"/>
      <c r="U123" s="23"/>
      <c r="V123" s="23"/>
      <c r="W123" s="23"/>
      <c r="X123" s="23"/>
      <c r="Y123" s="9">
        <f t="shared" si="9"/>
        <v>20430839</v>
      </c>
      <c r="Z123" s="32">
        <v>20430839</v>
      </c>
    </row>
    <row r="124" spans="1:26" ht="16.5" customHeight="1">
      <c r="A124" s="29" t="s">
        <v>338</v>
      </c>
      <c r="B124" s="29" t="s">
        <v>339</v>
      </c>
      <c r="C124" s="39" t="s">
        <v>61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4">
        <v>0</v>
      </c>
      <c r="N124" s="35"/>
      <c r="O124" s="35"/>
      <c r="P124" s="35"/>
      <c r="Q124" s="35"/>
      <c r="R124" s="35"/>
      <c r="S124" s="34">
        <v>77910170</v>
      </c>
      <c r="T124" s="35"/>
      <c r="U124" s="35"/>
      <c r="V124" s="35"/>
      <c r="W124" s="35"/>
      <c r="X124" s="16">
        <f t="shared" si="7"/>
        <v>77910170</v>
      </c>
      <c r="Y124" s="9">
        <f t="shared" si="9"/>
        <v>18717614</v>
      </c>
      <c r="Z124" s="4">
        <v>96627784</v>
      </c>
    </row>
    <row r="125" spans="1:26" ht="29.25" customHeight="1">
      <c r="A125" s="29" t="s">
        <v>340</v>
      </c>
      <c r="B125" s="29" t="s">
        <v>341</v>
      </c>
      <c r="C125" s="39" t="s">
        <v>345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4">
        <v>243991000</v>
      </c>
      <c r="N125" s="35"/>
      <c r="O125" s="35"/>
      <c r="P125" s="35"/>
      <c r="Q125" s="35"/>
      <c r="R125" s="35"/>
      <c r="S125" s="34">
        <v>325920743</v>
      </c>
      <c r="T125" s="35"/>
      <c r="U125" s="35"/>
      <c r="V125" s="35"/>
      <c r="W125" s="35"/>
      <c r="X125" s="16">
        <f t="shared" si="7"/>
        <v>81929743</v>
      </c>
      <c r="Y125" s="9">
        <f t="shared" si="9"/>
        <v>0</v>
      </c>
      <c r="Z125" s="4">
        <v>325920743</v>
      </c>
    </row>
    <row r="126" spans="1:26" ht="16.5" customHeight="1">
      <c r="A126" s="29" t="s">
        <v>342</v>
      </c>
      <c r="B126" s="29" t="s">
        <v>343</v>
      </c>
      <c r="C126" s="39" t="s">
        <v>344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4">
        <v>200000</v>
      </c>
      <c r="N126" s="35"/>
      <c r="O126" s="35"/>
      <c r="P126" s="35"/>
      <c r="Q126" s="35"/>
      <c r="R126" s="35"/>
      <c r="S126" s="34">
        <v>5466771</v>
      </c>
      <c r="T126" s="35"/>
      <c r="U126" s="35"/>
      <c r="V126" s="35"/>
      <c r="W126" s="35"/>
      <c r="X126" s="16">
        <f t="shared" si="7"/>
        <v>5266771</v>
      </c>
      <c r="Y126" s="9">
        <f t="shared" si="9"/>
        <v>-70238</v>
      </c>
      <c r="Z126" s="4">
        <v>5396533</v>
      </c>
    </row>
    <row r="127" spans="1:26" ht="16.5" customHeight="1">
      <c r="A127" s="29"/>
      <c r="B127" s="29"/>
      <c r="C127" s="41"/>
      <c r="D127" s="41"/>
      <c r="E127" s="41"/>
      <c r="F127" s="41"/>
      <c r="G127" s="41"/>
      <c r="H127" s="41"/>
      <c r="I127" s="41"/>
      <c r="J127" s="41"/>
      <c r="K127" s="8"/>
      <c r="L127" s="8"/>
      <c r="M127" s="17">
        <f>SUM(M124:R126)</f>
        <v>244191000</v>
      </c>
      <c r="N127" s="18">
        <f t="shared" ref="N127:W127" si="14">SUM(N124:S126)</f>
        <v>409297684</v>
      </c>
      <c r="O127" s="18">
        <f t="shared" si="14"/>
        <v>409297684</v>
      </c>
      <c r="P127" s="18">
        <f t="shared" si="14"/>
        <v>409297684</v>
      </c>
      <c r="Q127" s="18">
        <f t="shared" si="14"/>
        <v>409297684</v>
      </c>
      <c r="R127" s="18">
        <f t="shared" si="14"/>
        <v>409297684</v>
      </c>
      <c r="S127" s="17">
        <f>SUM(S124:W126)</f>
        <v>409297684</v>
      </c>
      <c r="T127" s="18">
        <f t="shared" si="14"/>
        <v>183754060</v>
      </c>
      <c r="U127" s="18">
        <f t="shared" si="14"/>
        <v>611699120</v>
      </c>
      <c r="V127" s="18">
        <f t="shared" si="14"/>
        <v>611699120</v>
      </c>
      <c r="W127" s="18">
        <f t="shared" si="14"/>
        <v>611699120</v>
      </c>
      <c r="X127" s="18">
        <f>SUM(X124:X126)</f>
        <v>165106684</v>
      </c>
      <c r="Y127" s="6">
        <f t="shared" si="9"/>
        <v>39078215</v>
      </c>
      <c r="Z127" s="6">
        <f>SUM(Z123:Z126)</f>
        <v>448375899</v>
      </c>
    </row>
    <row r="128" spans="1:26" ht="16.5" customHeight="1">
      <c r="A128" s="29"/>
      <c r="B128" s="29"/>
      <c r="C128" s="45" t="s">
        <v>66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19">
        <f>SUM(M25,M30,M73,M85,M104,M110,M114,M122,M127)</f>
        <v>967815000</v>
      </c>
      <c r="N128" s="20">
        <f t="shared" ref="N128:X128" si="15">SUM(N25,N30,N73,N85,N104,N110,N114,N122,N127)</f>
        <v>1469287513</v>
      </c>
      <c r="O128" s="20">
        <f t="shared" si="15"/>
        <v>1469287513</v>
      </c>
      <c r="P128" s="20">
        <f t="shared" si="15"/>
        <v>1469287513</v>
      </c>
      <c r="Q128" s="20">
        <f t="shared" si="15"/>
        <v>1469287513</v>
      </c>
      <c r="R128" s="20">
        <f t="shared" si="15"/>
        <v>1469287513</v>
      </c>
      <c r="S128" s="19">
        <f t="shared" si="15"/>
        <v>1469287513</v>
      </c>
      <c r="T128" s="20">
        <f t="shared" si="15"/>
        <v>385791447</v>
      </c>
      <c r="U128" s="20">
        <f t="shared" si="15"/>
        <v>1942605786</v>
      </c>
      <c r="V128" s="20">
        <f t="shared" si="15"/>
        <v>1942605786</v>
      </c>
      <c r="W128" s="20">
        <f t="shared" si="15"/>
        <v>1942605786</v>
      </c>
      <c r="X128" s="20">
        <f t="shared" si="15"/>
        <v>301021692</v>
      </c>
      <c r="Y128" s="6">
        <f t="shared" si="9"/>
        <v>107957665</v>
      </c>
      <c r="Z128" s="6">
        <f>SUM(Z127,Z122,Z114,Z110,Z104,Z85,Z73,Z30,Z25)</f>
        <v>1577245178</v>
      </c>
    </row>
    <row r="129" spans="1:26" ht="16.5" customHeight="1">
      <c r="A129" s="29" t="s">
        <v>350</v>
      </c>
      <c r="B129" s="29" t="s">
        <v>351</v>
      </c>
      <c r="C129" s="39" t="s">
        <v>18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4">
        <v>117534450</v>
      </c>
      <c r="N129" s="35"/>
      <c r="O129" s="35"/>
      <c r="P129" s="35"/>
      <c r="Q129" s="35"/>
      <c r="R129" s="35"/>
      <c r="S129" s="34">
        <v>117534450</v>
      </c>
      <c r="T129" s="35"/>
      <c r="U129" s="35"/>
      <c r="V129" s="35"/>
      <c r="W129" s="35"/>
      <c r="X129" s="16">
        <f t="shared" si="7"/>
        <v>0</v>
      </c>
      <c r="Y129" s="9">
        <f t="shared" si="9"/>
        <v>0</v>
      </c>
      <c r="Z129" s="4">
        <v>117534450</v>
      </c>
    </row>
    <row r="130" spans="1:26" ht="16.5" customHeight="1">
      <c r="A130" s="29" t="s">
        <v>352</v>
      </c>
      <c r="B130" s="29" t="s">
        <v>353</v>
      </c>
      <c r="C130" s="39" t="s">
        <v>19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4">
        <v>72124907</v>
      </c>
      <c r="N130" s="35"/>
      <c r="O130" s="35"/>
      <c r="P130" s="35"/>
      <c r="Q130" s="35"/>
      <c r="R130" s="35"/>
      <c r="S130" s="34">
        <v>72318080</v>
      </c>
      <c r="T130" s="35"/>
      <c r="U130" s="35"/>
      <c r="V130" s="35"/>
      <c r="W130" s="35"/>
      <c r="X130" s="16">
        <f t="shared" si="7"/>
        <v>193173</v>
      </c>
      <c r="Y130" s="9">
        <f t="shared" si="9"/>
        <v>0</v>
      </c>
      <c r="Z130" s="4">
        <v>72318080</v>
      </c>
    </row>
    <row r="131" spans="1:26" ht="25.5" customHeight="1">
      <c r="A131" s="29" t="s">
        <v>354</v>
      </c>
      <c r="B131" s="29" t="s">
        <v>355</v>
      </c>
      <c r="C131" s="52" t="s">
        <v>366</v>
      </c>
      <c r="D131" s="52"/>
      <c r="E131" s="52"/>
      <c r="F131" s="52"/>
      <c r="G131" s="52"/>
      <c r="H131" s="52"/>
      <c r="I131" s="52"/>
      <c r="J131" s="52"/>
      <c r="K131" s="52"/>
      <c r="L131" s="52"/>
      <c r="M131" s="34">
        <v>47196958</v>
      </c>
      <c r="N131" s="35"/>
      <c r="O131" s="35"/>
      <c r="P131" s="35"/>
      <c r="Q131" s="35"/>
      <c r="R131" s="35"/>
      <c r="S131" s="34">
        <v>106126304</v>
      </c>
      <c r="T131" s="35"/>
      <c r="U131" s="35"/>
      <c r="V131" s="35"/>
      <c r="W131" s="35"/>
      <c r="X131" s="16">
        <f t="shared" si="7"/>
        <v>58929346</v>
      </c>
      <c r="Y131" s="9">
        <f t="shared" si="9"/>
        <v>0</v>
      </c>
      <c r="Z131" s="4">
        <v>106126304</v>
      </c>
    </row>
    <row r="132" spans="1:26" ht="16.5" customHeight="1">
      <c r="A132" s="29" t="s">
        <v>356</v>
      </c>
      <c r="B132" s="29" t="s">
        <v>357</v>
      </c>
      <c r="C132" s="39" t="s">
        <v>20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4">
        <v>6731700</v>
      </c>
      <c r="N132" s="35"/>
      <c r="O132" s="35"/>
      <c r="P132" s="35"/>
      <c r="Q132" s="35"/>
      <c r="R132" s="35"/>
      <c r="S132" s="34">
        <v>6731700</v>
      </c>
      <c r="T132" s="35"/>
      <c r="U132" s="35"/>
      <c r="V132" s="35"/>
      <c r="W132" s="35"/>
      <c r="X132" s="16">
        <f t="shared" si="7"/>
        <v>0</v>
      </c>
      <c r="Y132" s="9">
        <f t="shared" si="9"/>
        <v>0</v>
      </c>
      <c r="Z132" s="4">
        <v>6731700</v>
      </c>
    </row>
    <row r="133" spans="1:26" ht="26.25" customHeight="1">
      <c r="A133" s="29" t="s">
        <v>358</v>
      </c>
      <c r="B133" s="29" t="s">
        <v>359</v>
      </c>
      <c r="C133" s="39" t="s">
        <v>365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4">
        <v>2348672</v>
      </c>
      <c r="N133" s="35"/>
      <c r="O133" s="35"/>
      <c r="P133" s="35"/>
      <c r="Q133" s="35"/>
      <c r="R133" s="35"/>
      <c r="S133" s="34">
        <v>27197396</v>
      </c>
      <c r="T133" s="35"/>
      <c r="U133" s="35"/>
      <c r="V133" s="35"/>
      <c r="W133" s="35"/>
      <c r="X133" s="16">
        <f t="shared" si="7"/>
        <v>24848724</v>
      </c>
      <c r="Y133" s="9">
        <f t="shared" si="9"/>
        <v>0</v>
      </c>
      <c r="Z133" s="4">
        <v>27197396</v>
      </c>
    </row>
    <row r="134" spans="1:26" ht="25.5" customHeight="1">
      <c r="A134" s="29" t="s">
        <v>360</v>
      </c>
      <c r="B134" s="29" t="s">
        <v>361</v>
      </c>
      <c r="C134" s="39" t="s">
        <v>364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4">
        <v>0</v>
      </c>
      <c r="N134" s="35"/>
      <c r="O134" s="35"/>
      <c r="P134" s="35"/>
      <c r="Q134" s="35"/>
      <c r="R134" s="35"/>
      <c r="S134" s="34">
        <v>83952905</v>
      </c>
      <c r="T134" s="35"/>
      <c r="U134" s="35"/>
      <c r="V134" s="35"/>
      <c r="W134" s="35"/>
      <c r="X134" s="16">
        <f t="shared" si="7"/>
        <v>83952905</v>
      </c>
      <c r="Y134" s="9">
        <f t="shared" si="9"/>
        <v>0</v>
      </c>
      <c r="Z134" s="4">
        <v>83952905</v>
      </c>
    </row>
    <row r="135" spans="1:26" ht="16.5" customHeight="1">
      <c r="A135" s="29" t="s">
        <v>362</v>
      </c>
      <c r="B135" s="29" t="s">
        <v>363</v>
      </c>
      <c r="C135" s="60" t="s">
        <v>15</v>
      </c>
      <c r="D135" s="60"/>
      <c r="E135" s="60"/>
      <c r="F135" s="60"/>
      <c r="G135" s="60"/>
      <c r="H135" s="60"/>
      <c r="I135" s="60"/>
      <c r="J135" s="60"/>
      <c r="K135" s="2"/>
      <c r="L135" s="2"/>
      <c r="M135" s="15">
        <v>0</v>
      </c>
      <c r="N135" s="16"/>
      <c r="O135" s="16"/>
      <c r="P135" s="16"/>
      <c r="Q135" s="16"/>
      <c r="R135" s="16"/>
      <c r="S135" s="15">
        <v>1465980</v>
      </c>
      <c r="T135" s="16"/>
      <c r="U135" s="16"/>
      <c r="V135" s="16"/>
      <c r="W135" s="16"/>
      <c r="X135" s="16">
        <f t="shared" si="7"/>
        <v>1465980</v>
      </c>
      <c r="Y135" s="9">
        <f t="shared" si="9"/>
        <v>0</v>
      </c>
      <c r="Z135" s="4">
        <v>1465980</v>
      </c>
    </row>
    <row r="136" spans="1:26" ht="16.5" customHeight="1">
      <c r="A136" s="29"/>
      <c r="B136" s="29"/>
      <c r="C136" s="40"/>
      <c r="D136" s="40"/>
      <c r="E136" s="40"/>
      <c r="F136" s="40"/>
      <c r="G136" s="40"/>
      <c r="H136" s="40"/>
      <c r="I136" s="40"/>
      <c r="J136" s="40"/>
      <c r="K136" s="1"/>
      <c r="L136" s="1"/>
      <c r="M136" s="21">
        <f>SUM(M129:R135)</f>
        <v>245936687</v>
      </c>
      <c r="N136" s="22"/>
      <c r="O136" s="22"/>
      <c r="P136" s="22"/>
      <c r="Q136" s="22"/>
      <c r="R136" s="22"/>
      <c r="S136" s="21">
        <f>SUM(S129:W135)</f>
        <v>415326815</v>
      </c>
      <c r="T136" s="22"/>
      <c r="U136" s="22"/>
      <c r="V136" s="22"/>
      <c r="W136" s="22"/>
      <c r="X136" s="22">
        <f>SUM(X129:X135)</f>
        <v>169390128</v>
      </c>
      <c r="Y136" s="7">
        <f t="shared" si="9"/>
        <v>0</v>
      </c>
      <c r="Z136" s="7">
        <f>SUM(Z129:Z135)</f>
        <v>415326815</v>
      </c>
    </row>
    <row r="137" spans="1:26" ht="23.25" customHeight="1">
      <c r="A137" s="29" t="s">
        <v>367</v>
      </c>
      <c r="B137" s="29" t="s">
        <v>368</v>
      </c>
      <c r="C137" s="39" t="s">
        <v>62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15">
        <v>0</v>
      </c>
      <c r="N137" s="23">
        <v>0</v>
      </c>
      <c r="O137" s="23"/>
      <c r="P137" s="23"/>
      <c r="Q137" s="23"/>
      <c r="R137" s="23"/>
      <c r="S137" s="15">
        <v>10520620</v>
      </c>
      <c r="T137" s="23"/>
      <c r="U137" s="23"/>
      <c r="V137" s="23"/>
      <c r="W137" s="23"/>
      <c r="X137" s="16">
        <f t="shared" si="7"/>
        <v>10520620</v>
      </c>
      <c r="Y137" s="9">
        <f t="shared" si="9"/>
        <v>-826000</v>
      </c>
      <c r="Z137" s="4">
        <v>9694620</v>
      </c>
    </row>
    <row r="138" spans="1:26" ht="36" customHeight="1">
      <c r="A138" s="29" t="s">
        <v>369</v>
      </c>
      <c r="B138" s="29" t="s">
        <v>370</v>
      </c>
      <c r="C138" s="39" t="s">
        <v>371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4">
        <v>0</v>
      </c>
      <c r="N138" s="35"/>
      <c r="O138" s="35"/>
      <c r="P138" s="35"/>
      <c r="Q138" s="35"/>
      <c r="R138" s="35"/>
      <c r="S138" s="34">
        <v>120398963</v>
      </c>
      <c r="T138" s="35"/>
      <c r="U138" s="35"/>
      <c r="V138" s="35"/>
      <c r="W138" s="35"/>
      <c r="X138" s="16">
        <f t="shared" si="7"/>
        <v>120398963</v>
      </c>
      <c r="Y138" s="9">
        <f t="shared" si="9"/>
        <v>16836080</v>
      </c>
      <c r="Z138" s="4">
        <v>137235043</v>
      </c>
    </row>
    <row r="139" spans="1:26" ht="25.5" customHeight="1">
      <c r="A139" s="29" t="s">
        <v>372</v>
      </c>
      <c r="B139" s="29" t="s">
        <v>373</v>
      </c>
      <c r="C139" s="36" t="s">
        <v>374</v>
      </c>
      <c r="D139" s="37"/>
      <c r="E139" s="37"/>
      <c r="F139" s="37"/>
      <c r="G139" s="37"/>
      <c r="H139" s="37"/>
      <c r="I139" s="37"/>
      <c r="J139" s="38"/>
      <c r="K139" s="2"/>
      <c r="L139" s="2"/>
      <c r="M139" s="15">
        <v>0</v>
      </c>
      <c r="N139" s="16"/>
      <c r="O139" s="16"/>
      <c r="P139" s="16"/>
      <c r="Q139" s="16"/>
      <c r="R139" s="16"/>
      <c r="S139" s="15">
        <v>120000</v>
      </c>
      <c r="T139" s="16"/>
      <c r="U139" s="16"/>
      <c r="V139" s="16"/>
      <c r="W139" s="16"/>
      <c r="X139" s="16"/>
      <c r="Y139" s="9">
        <f t="shared" si="9"/>
        <v>0</v>
      </c>
      <c r="Z139" s="4">
        <v>120000</v>
      </c>
    </row>
    <row r="140" spans="1:26" ht="23.25" customHeight="1">
      <c r="A140" s="29" t="s">
        <v>375</v>
      </c>
      <c r="B140" s="29" t="s">
        <v>376</v>
      </c>
      <c r="C140" s="39" t="s">
        <v>34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4">
        <v>0</v>
      </c>
      <c r="N140" s="35"/>
      <c r="O140" s="35"/>
      <c r="P140" s="35"/>
      <c r="Q140" s="35"/>
      <c r="R140" s="35"/>
      <c r="S140" s="34">
        <v>15604442</v>
      </c>
      <c r="T140" s="35"/>
      <c r="U140" s="35"/>
      <c r="V140" s="35"/>
      <c r="W140" s="35"/>
      <c r="X140" s="16">
        <f t="shared" si="7"/>
        <v>15604442</v>
      </c>
      <c r="Y140" s="9">
        <f t="shared" si="9"/>
        <v>1845058</v>
      </c>
      <c r="Z140" s="4">
        <v>17449500</v>
      </c>
    </row>
    <row r="141" spans="1:26" ht="23.25" customHeight="1">
      <c r="A141" s="29" t="s">
        <v>377</v>
      </c>
      <c r="B141" s="29" t="s">
        <v>378</v>
      </c>
      <c r="C141" s="39" t="s">
        <v>379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4">
        <v>0</v>
      </c>
      <c r="N141" s="35"/>
      <c r="O141" s="16"/>
      <c r="P141" s="16"/>
      <c r="Q141" s="16"/>
      <c r="R141" s="16"/>
      <c r="S141" s="15">
        <v>250103668</v>
      </c>
      <c r="T141" s="16"/>
      <c r="U141" s="16"/>
      <c r="V141" s="16"/>
      <c r="W141" s="16"/>
      <c r="X141" s="16"/>
      <c r="Y141" s="9">
        <f t="shared" si="9"/>
        <v>0</v>
      </c>
      <c r="Z141" s="4">
        <v>250103668</v>
      </c>
    </row>
    <row r="142" spans="1:26" ht="23.25" customHeight="1">
      <c r="A142" s="29" t="s">
        <v>380</v>
      </c>
      <c r="B142" s="29" t="s">
        <v>381</v>
      </c>
      <c r="C142" s="39" t="s">
        <v>382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15">
        <v>0</v>
      </c>
      <c r="N142" s="16"/>
      <c r="O142" s="16"/>
      <c r="P142" s="16"/>
      <c r="Q142" s="16"/>
      <c r="R142" s="16"/>
      <c r="S142" s="15">
        <v>1388000</v>
      </c>
      <c r="T142" s="16"/>
      <c r="U142" s="16"/>
      <c r="V142" s="16"/>
      <c r="W142" s="16"/>
      <c r="X142" s="16"/>
      <c r="Y142" s="9">
        <f t="shared" si="9"/>
        <v>0</v>
      </c>
      <c r="Z142" s="4">
        <v>1388000</v>
      </c>
    </row>
    <row r="143" spans="1:26" ht="23.25" customHeight="1">
      <c r="A143" s="29" t="s">
        <v>383</v>
      </c>
      <c r="B143" s="29" t="s">
        <v>384</v>
      </c>
      <c r="C143" s="36" t="s">
        <v>385</v>
      </c>
      <c r="D143" s="37"/>
      <c r="E143" s="37"/>
      <c r="F143" s="37"/>
      <c r="G143" s="37"/>
      <c r="H143" s="37"/>
      <c r="I143" s="37"/>
      <c r="J143" s="38"/>
      <c r="K143" s="2"/>
      <c r="L143" s="2"/>
      <c r="M143" s="15">
        <v>0</v>
      </c>
      <c r="N143" s="16"/>
      <c r="O143" s="16"/>
      <c r="P143" s="16"/>
      <c r="Q143" s="16"/>
      <c r="R143" s="16"/>
      <c r="S143" s="15">
        <v>0</v>
      </c>
      <c r="T143" s="16"/>
      <c r="U143" s="16"/>
      <c r="V143" s="16"/>
      <c r="W143" s="16"/>
      <c r="X143" s="16"/>
      <c r="Y143" s="9">
        <f t="shared" si="9"/>
        <v>2188031</v>
      </c>
      <c r="Z143" s="4">
        <v>2188031</v>
      </c>
    </row>
    <row r="144" spans="1:26" ht="23.25" customHeight="1">
      <c r="A144" s="29" t="s">
        <v>386</v>
      </c>
      <c r="B144" s="29" t="s">
        <v>387</v>
      </c>
      <c r="C144" s="39" t="s">
        <v>388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4">
        <v>93418000</v>
      </c>
      <c r="N144" s="35"/>
      <c r="O144" s="35"/>
      <c r="P144" s="35"/>
      <c r="Q144" s="35"/>
      <c r="R144" s="35"/>
      <c r="S144" s="34">
        <v>0</v>
      </c>
      <c r="T144" s="35"/>
      <c r="U144" s="35"/>
      <c r="V144" s="35"/>
      <c r="W144" s="35"/>
      <c r="X144" s="16">
        <f t="shared" si="7"/>
        <v>-93418000</v>
      </c>
      <c r="Y144" s="9">
        <f t="shared" si="9"/>
        <v>0</v>
      </c>
      <c r="Z144" s="4">
        <v>0</v>
      </c>
    </row>
    <row r="145" spans="1:26" ht="16.5" customHeight="1">
      <c r="A145" s="29"/>
      <c r="B145" s="29"/>
      <c r="C145" s="40"/>
      <c r="D145" s="40"/>
      <c r="E145" s="40"/>
      <c r="F145" s="40"/>
      <c r="G145" s="40"/>
      <c r="H145" s="40"/>
      <c r="I145" s="40"/>
      <c r="J145" s="40"/>
      <c r="K145" s="1"/>
      <c r="L145" s="1"/>
      <c r="M145" s="21">
        <f>SUM(M137:R144)</f>
        <v>93418000</v>
      </c>
      <c r="N145" s="22"/>
      <c r="O145" s="22"/>
      <c r="P145" s="22"/>
      <c r="Q145" s="22"/>
      <c r="R145" s="22"/>
      <c r="S145" s="21">
        <f>SUM(S137:W144)</f>
        <v>398135693</v>
      </c>
      <c r="T145" s="22"/>
      <c r="U145" s="22"/>
      <c r="V145" s="22"/>
      <c r="W145" s="22"/>
      <c r="X145" s="22">
        <f>SUM(X138:X144)</f>
        <v>42585405</v>
      </c>
      <c r="Y145" s="7">
        <f>SUM(Y137:Y144)</f>
        <v>20043169</v>
      </c>
      <c r="Z145" s="7">
        <f>SUM(Z137:Z144)</f>
        <v>418178862</v>
      </c>
    </row>
    <row r="146" spans="1:26" ht="16.5" customHeight="1">
      <c r="A146" s="29" t="s">
        <v>389</v>
      </c>
      <c r="B146" s="29" t="s">
        <v>390</v>
      </c>
      <c r="C146" s="39" t="s">
        <v>42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4">
        <v>0</v>
      </c>
      <c r="N146" s="35"/>
      <c r="O146" s="35"/>
      <c r="P146" s="35"/>
      <c r="Q146" s="35"/>
      <c r="R146" s="35"/>
      <c r="S146" s="34">
        <v>78665934</v>
      </c>
      <c r="T146" s="35"/>
      <c r="U146" s="35"/>
      <c r="V146" s="35"/>
      <c r="W146" s="35"/>
      <c r="X146" s="16">
        <f t="shared" si="7"/>
        <v>78665934</v>
      </c>
      <c r="Y146" s="9">
        <f t="shared" si="9"/>
        <v>0</v>
      </c>
      <c r="Z146" s="4">
        <v>78665934</v>
      </c>
    </row>
    <row r="147" spans="1:26" ht="26.25" customHeight="1">
      <c r="A147" s="29" t="s">
        <v>391</v>
      </c>
      <c r="B147" s="29" t="s">
        <v>392</v>
      </c>
      <c r="C147" s="39" t="s">
        <v>63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4">
        <v>120000</v>
      </c>
      <c r="N147" s="35"/>
      <c r="O147" s="35"/>
      <c r="P147" s="35"/>
      <c r="Q147" s="35"/>
      <c r="R147" s="35"/>
      <c r="S147" s="34">
        <v>0</v>
      </c>
      <c r="T147" s="35"/>
      <c r="U147" s="35"/>
      <c r="V147" s="35"/>
      <c r="W147" s="35"/>
      <c r="X147" s="16">
        <f t="shared" si="7"/>
        <v>-120000</v>
      </c>
      <c r="Y147" s="9">
        <f t="shared" si="9"/>
        <v>0</v>
      </c>
      <c r="Z147" s="4">
        <v>0</v>
      </c>
    </row>
    <row r="148" spans="1:26" ht="26.25" customHeight="1">
      <c r="A148" s="29" t="s">
        <v>393</v>
      </c>
      <c r="B148" s="29" t="s">
        <v>394</v>
      </c>
      <c r="C148" s="39" t="s">
        <v>43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4">
        <v>0</v>
      </c>
      <c r="N148" s="35"/>
      <c r="O148" s="35"/>
      <c r="P148" s="35"/>
      <c r="Q148" s="35"/>
      <c r="R148" s="35"/>
      <c r="S148" s="34">
        <v>19966000</v>
      </c>
      <c r="T148" s="35"/>
      <c r="U148" s="35"/>
      <c r="V148" s="35"/>
      <c r="W148" s="35"/>
      <c r="X148" s="16">
        <f t="shared" si="7"/>
        <v>19966000</v>
      </c>
      <c r="Y148" s="9">
        <f t="shared" si="9"/>
        <v>52392473</v>
      </c>
      <c r="Z148" s="4">
        <v>72358473</v>
      </c>
    </row>
    <row r="149" spans="1:26" ht="26.25" customHeight="1">
      <c r="A149" s="29" t="s">
        <v>395</v>
      </c>
      <c r="B149" s="29" t="s">
        <v>396</v>
      </c>
      <c r="C149" s="36" t="s">
        <v>397</v>
      </c>
      <c r="D149" s="37"/>
      <c r="E149" s="37"/>
      <c r="F149" s="37"/>
      <c r="G149" s="37"/>
      <c r="H149" s="37"/>
      <c r="I149" s="37"/>
      <c r="J149" s="38"/>
      <c r="K149" s="2"/>
      <c r="L149" s="2"/>
      <c r="M149" s="15">
        <v>0</v>
      </c>
      <c r="N149" s="16"/>
      <c r="O149" s="16"/>
      <c r="P149" s="16"/>
      <c r="Q149" s="16"/>
      <c r="R149" s="16"/>
      <c r="S149" s="15"/>
      <c r="T149" s="16"/>
      <c r="U149" s="16"/>
      <c r="V149" s="16"/>
      <c r="W149" s="16"/>
      <c r="X149" s="16"/>
      <c r="Y149" s="9">
        <f t="shared" si="9"/>
        <v>2726222</v>
      </c>
      <c r="Z149" s="4">
        <v>2726222</v>
      </c>
    </row>
    <row r="150" spans="1:26" ht="26.25" customHeight="1">
      <c r="A150" s="29" t="s">
        <v>398</v>
      </c>
      <c r="B150" s="29" t="s">
        <v>399</v>
      </c>
      <c r="C150" s="39" t="s">
        <v>400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4">
        <v>0</v>
      </c>
      <c r="N150" s="35"/>
      <c r="O150" s="35"/>
      <c r="P150" s="35"/>
      <c r="Q150" s="35"/>
      <c r="R150" s="35"/>
      <c r="S150" s="34">
        <v>25862886</v>
      </c>
      <c r="T150" s="35"/>
      <c r="U150" s="35"/>
      <c r="V150" s="35"/>
      <c r="W150" s="35"/>
      <c r="X150" s="16">
        <f t="shared" si="7"/>
        <v>25862886</v>
      </c>
      <c r="Y150" s="9">
        <f t="shared" ref="Y150:Y152" si="16">SUM(Z150-S150)</f>
        <v>5565200</v>
      </c>
      <c r="Z150" s="4">
        <v>31428086</v>
      </c>
    </row>
    <row r="151" spans="1:26" ht="26.25" customHeight="1">
      <c r="A151" s="29" t="s">
        <v>401</v>
      </c>
      <c r="B151" s="29" t="s">
        <v>402</v>
      </c>
      <c r="C151" s="36" t="s">
        <v>403</v>
      </c>
      <c r="D151" s="37"/>
      <c r="E151" s="37"/>
      <c r="F151" s="37"/>
      <c r="G151" s="37"/>
      <c r="H151" s="37"/>
      <c r="I151" s="37"/>
      <c r="J151" s="38"/>
      <c r="K151" s="2"/>
      <c r="L151" s="2"/>
      <c r="M151" s="15">
        <v>0</v>
      </c>
      <c r="N151" s="16"/>
      <c r="O151" s="16"/>
      <c r="P151" s="16"/>
      <c r="Q151" s="16"/>
      <c r="R151" s="16"/>
      <c r="S151" s="15">
        <v>63000000</v>
      </c>
      <c r="T151" s="16"/>
      <c r="U151" s="16"/>
      <c r="V151" s="16"/>
      <c r="W151" s="16"/>
      <c r="X151" s="16"/>
      <c r="Y151" s="9">
        <f t="shared" si="16"/>
        <v>-1000000</v>
      </c>
      <c r="Z151" s="4">
        <v>62000000</v>
      </c>
    </row>
    <row r="152" spans="1:26" ht="26.25" customHeight="1">
      <c r="A152" s="29" t="s">
        <v>404</v>
      </c>
      <c r="B152" s="29" t="s">
        <v>405</v>
      </c>
      <c r="C152" s="39" t="s">
        <v>406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4">
        <v>19966000</v>
      </c>
      <c r="N152" s="35"/>
      <c r="O152" s="35"/>
      <c r="P152" s="35"/>
      <c r="Q152" s="35"/>
      <c r="R152" s="35"/>
      <c r="S152" s="34">
        <v>0</v>
      </c>
      <c r="T152" s="35"/>
      <c r="U152" s="35"/>
      <c r="V152" s="35"/>
      <c r="W152" s="35"/>
      <c r="X152" s="16">
        <f t="shared" si="7"/>
        <v>-19966000</v>
      </c>
      <c r="Y152" s="9">
        <f t="shared" si="16"/>
        <v>0</v>
      </c>
      <c r="Z152" s="4">
        <v>0</v>
      </c>
    </row>
    <row r="153" spans="1:26" ht="16.5" customHeight="1">
      <c r="A153" s="29"/>
      <c r="B153" s="29"/>
      <c r="C153" s="40"/>
      <c r="D153" s="40"/>
      <c r="E153" s="40"/>
      <c r="F153" s="40"/>
      <c r="G153" s="40"/>
      <c r="H153" s="40"/>
      <c r="I153" s="40"/>
      <c r="J153" s="40"/>
      <c r="K153" s="1"/>
      <c r="L153" s="1"/>
      <c r="M153" s="21">
        <f>SUM(M146:R152)</f>
        <v>20086000</v>
      </c>
      <c r="N153" s="22"/>
      <c r="O153" s="22"/>
      <c r="P153" s="22"/>
      <c r="Q153" s="22"/>
      <c r="R153" s="22"/>
      <c r="S153" s="21">
        <f>SUM(S146:W152)</f>
        <v>187494820</v>
      </c>
      <c r="T153" s="22"/>
      <c r="U153" s="22"/>
      <c r="V153" s="22"/>
      <c r="W153" s="22"/>
      <c r="X153" s="22">
        <f>SUM(X146:X152)</f>
        <v>104408820</v>
      </c>
      <c r="Y153" s="7">
        <f>SUM(Z153-S153)</f>
        <v>59683895</v>
      </c>
      <c r="Z153" s="7">
        <f>SUM(Z146:Z152)</f>
        <v>247178715</v>
      </c>
    </row>
    <row r="154" spans="1:26" ht="16.5" customHeight="1">
      <c r="A154" s="29" t="s">
        <v>407</v>
      </c>
      <c r="B154" s="29" t="s">
        <v>408</v>
      </c>
      <c r="C154" s="39" t="s">
        <v>21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4">
        <v>41000000</v>
      </c>
      <c r="N154" s="35"/>
      <c r="O154" s="35"/>
      <c r="P154" s="35"/>
      <c r="Q154" s="35"/>
      <c r="R154" s="35"/>
      <c r="S154" s="34">
        <v>41679106</v>
      </c>
      <c r="T154" s="35"/>
      <c r="U154" s="35"/>
      <c r="V154" s="35"/>
      <c r="W154" s="35"/>
      <c r="X154" s="16">
        <f t="shared" si="7"/>
        <v>679106</v>
      </c>
      <c r="Y154" s="9">
        <f t="shared" ref="Y154:Y199" si="17">SUM(Z154-S154)</f>
        <v>0</v>
      </c>
      <c r="Z154" s="4">
        <v>41679106</v>
      </c>
    </row>
    <row r="155" spans="1:26" ht="24.75" customHeight="1">
      <c r="A155" s="29" t="s">
        <v>409</v>
      </c>
      <c r="B155" s="29" t="s">
        <v>410</v>
      </c>
      <c r="C155" s="39" t="s">
        <v>419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4">
        <v>0</v>
      </c>
      <c r="N155" s="35"/>
      <c r="O155" s="35"/>
      <c r="P155" s="35"/>
      <c r="Q155" s="35"/>
      <c r="R155" s="35"/>
      <c r="S155" s="34">
        <v>229563869</v>
      </c>
      <c r="T155" s="35"/>
      <c r="U155" s="35"/>
      <c r="V155" s="35"/>
      <c r="W155" s="35"/>
      <c r="X155" s="16">
        <f t="shared" si="7"/>
        <v>229563869</v>
      </c>
      <c r="Y155" s="9">
        <f t="shared" si="17"/>
        <v>0</v>
      </c>
      <c r="Z155" s="4">
        <v>229563869</v>
      </c>
    </row>
    <row r="156" spans="1:26" ht="16.5" customHeight="1">
      <c r="A156" s="29" t="s">
        <v>411</v>
      </c>
      <c r="B156" s="29" t="s">
        <v>412</v>
      </c>
      <c r="C156" s="39" t="s">
        <v>22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4">
        <v>0</v>
      </c>
      <c r="N156" s="35"/>
      <c r="O156" s="35"/>
      <c r="P156" s="35"/>
      <c r="Q156" s="35"/>
      <c r="R156" s="35"/>
      <c r="S156" s="34">
        <v>100000</v>
      </c>
      <c r="T156" s="35"/>
      <c r="U156" s="35"/>
      <c r="V156" s="35"/>
      <c r="W156" s="35"/>
      <c r="X156" s="16">
        <f t="shared" si="7"/>
        <v>100000</v>
      </c>
      <c r="Y156" s="9">
        <f t="shared" si="17"/>
        <v>0</v>
      </c>
      <c r="Z156" s="4">
        <v>100000</v>
      </c>
    </row>
    <row r="157" spans="1:26" ht="16.5" customHeight="1">
      <c r="A157" s="29" t="s">
        <v>413</v>
      </c>
      <c r="B157" s="29" t="s">
        <v>414</v>
      </c>
      <c r="C157" s="39" t="s">
        <v>23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4">
        <v>11000000</v>
      </c>
      <c r="N157" s="35"/>
      <c r="O157" s="35"/>
      <c r="P157" s="35"/>
      <c r="Q157" s="35"/>
      <c r="R157" s="35"/>
      <c r="S157" s="34">
        <v>12056053</v>
      </c>
      <c r="T157" s="35"/>
      <c r="U157" s="35"/>
      <c r="V157" s="35"/>
      <c r="W157" s="35"/>
      <c r="X157" s="16">
        <f t="shared" si="7"/>
        <v>1056053</v>
      </c>
      <c r="Y157" s="9">
        <f t="shared" si="17"/>
        <v>0</v>
      </c>
      <c r="Z157" s="4">
        <v>12056053</v>
      </c>
    </row>
    <row r="158" spans="1:26" ht="16.5" customHeight="1">
      <c r="A158" s="29" t="s">
        <v>415</v>
      </c>
      <c r="B158" s="29" t="s">
        <v>416</v>
      </c>
      <c r="C158" s="39" t="s">
        <v>44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4">
        <v>0</v>
      </c>
      <c r="N158" s="35"/>
      <c r="O158" s="35"/>
      <c r="P158" s="35"/>
      <c r="Q158" s="35"/>
      <c r="R158" s="35"/>
      <c r="S158" s="34">
        <v>4630050</v>
      </c>
      <c r="T158" s="35"/>
      <c r="U158" s="35"/>
      <c r="V158" s="35"/>
      <c r="W158" s="35"/>
      <c r="X158" s="16">
        <f t="shared" si="7"/>
        <v>4630050</v>
      </c>
      <c r="Y158" s="9">
        <f t="shared" si="17"/>
        <v>0</v>
      </c>
      <c r="Z158" s="4">
        <v>4630050</v>
      </c>
    </row>
    <row r="159" spans="1:26" ht="16.5" customHeight="1">
      <c r="A159" s="29" t="s">
        <v>417</v>
      </c>
      <c r="B159" s="29" t="s">
        <v>418</v>
      </c>
      <c r="C159" s="39" t="s">
        <v>45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4">
        <v>0</v>
      </c>
      <c r="N159" s="35"/>
      <c r="O159" s="35"/>
      <c r="P159" s="35"/>
      <c r="Q159" s="35"/>
      <c r="R159" s="35"/>
      <c r="S159" s="34">
        <v>786000</v>
      </c>
      <c r="T159" s="35"/>
      <c r="U159" s="35"/>
      <c r="V159" s="35"/>
      <c r="W159" s="35"/>
      <c r="X159" s="16">
        <f t="shared" si="7"/>
        <v>786000</v>
      </c>
      <c r="Y159" s="9">
        <f t="shared" si="17"/>
        <v>-786000</v>
      </c>
      <c r="Z159" s="4">
        <v>0</v>
      </c>
    </row>
    <row r="160" spans="1:26" ht="16.5" customHeight="1">
      <c r="A160" s="29"/>
      <c r="B160" s="29"/>
      <c r="C160" s="40"/>
      <c r="D160" s="40"/>
      <c r="E160" s="40"/>
      <c r="F160" s="40"/>
      <c r="G160" s="40"/>
      <c r="H160" s="40"/>
      <c r="I160" s="40"/>
      <c r="J160" s="40"/>
      <c r="K160" s="1"/>
      <c r="L160" s="1"/>
      <c r="M160" s="21">
        <f>SUM(M154:R159)</f>
        <v>52000000</v>
      </c>
      <c r="N160" s="22"/>
      <c r="O160" s="22"/>
      <c r="P160" s="22"/>
      <c r="Q160" s="22"/>
      <c r="R160" s="22"/>
      <c r="S160" s="21">
        <f>SUM(S154:W159)</f>
        <v>288815078</v>
      </c>
      <c r="T160" s="22"/>
      <c r="U160" s="22"/>
      <c r="V160" s="22"/>
      <c r="W160" s="22"/>
      <c r="X160" s="22">
        <f>SUM(X154:X159)</f>
        <v>236815078</v>
      </c>
      <c r="Y160" s="7">
        <f t="shared" si="17"/>
        <v>-786000</v>
      </c>
      <c r="Z160" s="7">
        <f>SUM(Z154:Z159)</f>
        <v>288029078</v>
      </c>
    </row>
    <row r="161" spans="1:26" ht="16.5" customHeight="1">
      <c r="A161" s="29" t="s">
        <v>420</v>
      </c>
      <c r="B161" s="29" t="s">
        <v>421</v>
      </c>
      <c r="C161" s="39" t="s">
        <v>24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4">
        <v>0</v>
      </c>
      <c r="N161" s="35"/>
      <c r="O161" s="35"/>
      <c r="P161" s="35"/>
      <c r="Q161" s="35"/>
      <c r="R161" s="35"/>
      <c r="S161" s="34">
        <v>1065632</v>
      </c>
      <c r="T161" s="35"/>
      <c r="U161" s="35"/>
      <c r="V161" s="35"/>
      <c r="W161" s="35"/>
      <c r="X161" s="16">
        <f t="shared" si="7"/>
        <v>1065632</v>
      </c>
      <c r="Y161" s="9">
        <f t="shared" si="17"/>
        <v>0</v>
      </c>
      <c r="Z161" s="4">
        <v>1065632</v>
      </c>
    </row>
    <row r="162" spans="1:26" ht="16.5" customHeight="1">
      <c r="A162" s="29" t="s">
        <v>422</v>
      </c>
      <c r="B162" s="29" t="s">
        <v>422</v>
      </c>
      <c r="C162" s="39" t="s">
        <v>429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4">
        <v>270786000</v>
      </c>
      <c r="N162" s="35"/>
      <c r="O162" s="35"/>
      <c r="P162" s="35"/>
      <c r="Q162" s="35"/>
      <c r="R162" s="35"/>
      <c r="S162" s="34">
        <v>0</v>
      </c>
      <c r="T162" s="35"/>
      <c r="U162" s="35"/>
      <c r="V162" s="35"/>
      <c r="W162" s="35"/>
      <c r="X162" s="16">
        <f t="shared" si="7"/>
        <v>-270786000</v>
      </c>
      <c r="Y162" s="9">
        <f t="shared" si="17"/>
        <v>0</v>
      </c>
      <c r="Z162" s="4">
        <v>0</v>
      </c>
    </row>
    <row r="163" spans="1:26" ht="16.5" customHeight="1">
      <c r="A163" s="29" t="s">
        <v>423</v>
      </c>
      <c r="B163" s="29" t="s">
        <v>424</v>
      </c>
      <c r="C163" s="39" t="s">
        <v>25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4">
        <v>0</v>
      </c>
      <c r="N163" s="35"/>
      <c r="O163" s="35"/>
      <c r="P163" s="35"/>
      <c r="Q163" s="35"/>
      <c r="R163" s="35"/>
      <c r="S163" s="34">
        <v>311575</v>
      </c>
      <c r="T163" s="35"/>
      <c r="U163" s="35"/>
      <c r="V163" s="35"/>
      <c r="W163" s="35"/>
      <c r="X163" s="16">
        <f t="shared" si="7"/>
        <v>311575</v>
      </c>
      <c r="Y163" s="9">
        <f t="shared" si="17"/>
        <v>0</v>
      </c>
      <c r="Z163" s="4">
        <v>311575</v>
      </c>
    </row>
    <row r="164" spans="1:26" ht="16.5" customHeight="1">
      <c r="A164" s="29" t="s">
        <v>425</v>
      </c>
      <c r="B164" s="29" t="s">
        <v>426</v>
      </c>
      <c r="C164" s="39" t="s">
        <v>26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4">
        <v>0</v>
      </c>
      <c r="N164" s="35"/>
      <c r="O164" s="35"/>
      <c r="P164" s="35"/>
      <c r="Q164" s="35"/>
      <c r="R164" s="35"/>
      <c r="S164" s="34">
        <v>0</v>
      </c>
      <c r="T164" s="35"/>
      <c r="U164" s="35"/>
      <c r="V164" s="35"/>
      <c r="W164" s="35"/>
      <c r="X164" s="16">
        <f t="shared" si="7"/>
        <v>0</v>
      </c>
      <c r="Y164" s="9">
        <f t="shared" si="17"/>
        <v>0</v>
      </c>
      <c r="Z164" s="4">
        <v>0</v>
      </c>
    </row>
    <row r="165" spans="1:26" ht="16.5" customHeight="1">
      <c r="A165" s="29" t="s">
        <v>427</v>
      </c>
      <c r="B165" s="29" t="s">
        <v>428</v>
      </c>
      <c r="C165" s="39" t="s">
        <v>430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4">
        <v>0</v>
      </c>
      <c r="N165" s="35"/>
      <c r="O165" s="35"/>
      <c r="P165" s="35"/>
      <c r="Q165" s="35"/>
      <c r="R165" s="35"/>
      <c r="S165" s="34">
        <v>1570979</v>
      </c>
      <c r="T165" s="35"/>
      <c r="U165" s="35"/>
      <c r="V165" s="35"/>
      <c r="W165" s="35"/>
      <c r="X165" s="16">
        <f t="shared" si="7"/>
        <v>1570979</v>
      </c>
      <c r="Y165" s="9">
        <f t="shared" si="17"/>
        <v>0</v>
      </c>
      <c r="Z165" s="4">
        <v>1570979</v>
      </c>
    </row>
    <row r="166" spans="1:26" ht="16.5" customHeight="1">
      <c r="A166" s="29"/>
      <c r="B166" s="29"/>
      <c r="C166" s="40"/>
      <c r="D166" s="40"/>
      <c r="E166" s="40"/>
      <c r="F166" s="40"/>
      <c r="G166" s="40"/>
      <c r="H166" s="40"/>
      <c r="I166" s="40"/>
      <c r="J166" s="40"/>
      <c r="K166" s="1"/>
      <c r="L166" s="1"/>
      <c r="M166" s="21">
        <f>SUM(M161:R165)</f>
        <v>270786000</v>
      </c>
      <c r="N166" s="22"/>
      <c r="O166" s="22"/>
      <c r="P166" s="22"/>
      <c r="Q166" s="22"/>
      <c r="R166" s="22"/>
      <c r="S166" s="21">
        <f>SUM(S161:W165)</f>
        <v>2948186</v>
      </c>
      <c r="T166" s="22"/>
      <c r="U166" s="22"/>
      <c r="V166" s="22"/>
      <c r="W166" s="22"/>
      <c r="X166" s="22">
        <f>SUM(X161:X165)</f>
        <v>-267837814</v>
      </c>
      <c r="Y166" s="7">
        <f t="shared" si="17"/>
        <v>0</v>
      </c>
      <c r="Z166" s="7">
        <f>SUM(Z161:Z165)</f>
        <v>2948186</v>
      </c>
    </row>
    <row r="167" spans="1:26" ht="16.5" customHeight="1">
      <c r="A167" s="29" t="s">
        <v>431</v>
      </c>
      <c r="B167" s="29" t="s">
        <v>432</v>
      </c>
      <c r="C167" s="39" t="s">
        <v>454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4">
        <v>15680313</v>
      </c>
      <c r="N167" s="35"/>
      <c r="O167" s="35"/>
      <c r="P167" s="35"/>
      <c r="Q167" s="35"/>
      <c r="R167" s="35"/>
      <c r="S167" s="34">
        <v>18872976</v>
      </c>
      <c r="T167" s="35"/>
      <c r="U167" s="35"/>
      <c r="V167" s="35"/>
      <c r="W167" s="35"/>
      <c r="X167" s="16">
        <f t="shared" si="7"/>
        <v>3192663</v>
      </c>
      <c r="Y167" s="9">
        <f t="shared" si="17"/>
        <v>421619</v>
      </c>
      <c r="Z167" s="4">
        <v>19294595</v>
      </c>
    </row>
    <row r="168" spans="1:26" ht="28.5" customHeight="1">
      <c r="A168" s="29" t="s">
        <v>433</v>
      </c>
      <c r="B168" s="29" t="s">
        <v>434</v>
      </c>
      <c r="C168" s="39" t="s">
        <v>455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4">
        <v>0</v>
      </c>
      <c r="N168" s="35"/>
      <c r="O168" s="35"/>
      <c r="P168" s="35"/>
      <c r="Q168" s="35"/>
      <c r="R168" s="35"/>
      <c r="S168" s="34">
        <v>2341268</v>
      </c>
      <c r="T168" s="35"/>
      <c r="U168" s="35"/>
      <c r="V168" s="35"/>
      <c r="W168" s="35"/>
      <c r="X168" s="16">
        <f t="shared" si="7"/>
        <v>2341268</v>
      </c>
      <c r="Y168" s="9">
        <f t="shared" si="17"/>
        <v>0</v>
      </c>
      <c r="Z168" s="4">
        <v>2341268</v>
      </c>
    </row>
    <row r="169" spans="1:26" ht="23.25" customHeight="1">
      <c r="A169" s="29" t="s">
        <v>435</v>
      </c>
      <c r="B169" s="29" t="s">
        <v>436</v>
      </c>
      <c r="C169" s="39" t="s">
        <v>456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4">
        <v>30141000</v>
      </c>
      <c r="N169" s="35"/>
      <c r="O169" s="35"/>
      <c r="P169" s="35"/>
      <c r="Q169" s="35"/>
      <c r="R169" s="35"/>
      <c r="S169" s="34">
        <v>3364310</v>
      </c>
      <c r="T169" s="35"/>
      <c r="U169" s="35"/>
      <c r="V169" s="35"/>
      <c r="W169" s="35"/>
      <c r="X169" s="16">
        <f t="shared" si="7"/>
        <v>-26776690</v>
      </c>
      <c r="Y169" s="9">
        <f t="shared" si="17"/>
        <v>296797</v>
      </c>
      <c r="Z169" s="4">
        <v>3661107</v>
      </c>
    </row>
    <row r="170" spans="1:26" ht="16.5" customHeight="1">
      <c r="A170" s="29" t="s">
        <v>437</v>
      </c>
      <c r="B170" s="29" t="s">
        <v>438</v>
      </c>
      <c r="C170" s="39" t="s">
        <v>457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4">
        <v>0</v>
      </c>
      <c r="N170" s="35"/>
      <c r="O170" s="35"/>
      <c r="P170" s="35"/>
      <c r="Q170" s="35"/>
      <c r="R170" s="35"/>
      <c r="S170" s="34">
        <v>33933128</v>
      </c>
      <c r="T170" s="35"/>
      <c r="U170" s="35"/>
      <c r="V170" s="35"/>
      <c r="W170" s="35"/>
      <c r="X170" s="16">
        <f t="shared" si="7"/>
        <v>33933128</v>
      </c>
      <c r="Y170" s="9">
        <f t="shared" si="17"/>
        <v>0</v>
      </c>
      <c r="Z170" s="4">
        <v>33933128</v>
      </c>
    </row>
    <row r="171" spans="1:26" ht="16.5" customHeight="1">
      <c r="A171" s="29" t="s">
        <v>439</v>
      </c>
      <c r="B171" s="29" t="s">
        <v>440</v>
      </c>
      <c r="C171" s="39" t="s">
        <v>458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4">
        <v>0</v>
      </c>
      <c r="N171" s="35"/>
      <c r="O171" s="35"/>
      <c r="P171" s="35"/>
      <c r="Q171" s="35"/>
      <c r="R171" s="35"/>
      <c r="S171" s="34">
        <v>9148200</v>
      </c>
      <c r="T171" s="35"/>
      <c r="U171" s="35"/>
      <c r="V171" s="35"/>
      <c r="W171" s="35"/>
      <c r="X171" s="16">
        <f t="shared" si="7"/>
        <v>9148200</v>
      </c>
      <c r="Y171" s="9">
        <f t="shared" si="17"/>
        <v>1895267</v>
      </c>
      <c r="Z171" s="4">
        <v>11043467</v>
      </c>
    </row>
    <row r="172" spans="1:26" ht="16.5" customHeight="1">
      <c r="A172" s="29" t="s">
        <v>441</v>
      </c>
      <c r="B172" s="29" t="s">
        <v>442</v>
      </c>
      <c r="C172" s="39" t="s">
        <v>27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4">
        <v>12372000</v>
      </c>
      <c r="N172" s="35"/>
      <c r="O172" s="35"/>
      <c r="P172" s="35"/>
      <c r="Q172" s="35"/>
      <c r="R172" s="35"/>
      <c r="S172" s="34">
        <v>17821362</v>
      </c>
      <c r="T172" s="35"/>
      <c r="U172" s="35"/>
      <c r="V172" s="35"/>
      <c r="W172" s="35"/>
      <c r="X172" s="16">
        <f t="shared" si="7"/>
        <v>5449362</v>
      </c>
      <c r="Y172" s="9">
        <f t="shared" si="17"/>
        <v>530307</v>
      </c>
      <c r="Z172" s="4">
        <v>18351669</v>
      </c>
    </row>
    <row r="173" spans="1:26" ht="16.5" customHeight="1">
      <c r="A173" s="29" t="s">
        <v>443</v>
      </c>
      <c r="B173" s="29" t="s">
        <v>444</v>
      </c>
      <c r="C173" s="39" t="s">
        <v>28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4">
        <v>15721000</v>
      </c>
      <c r="N173" s="35"/>
      <c r="O173" s="35"/>
      <c r="P173" s="35"/>
      <c r="Q173" s="35"/>
      <c r="R173" s="35"/>
      <c r="S173" s="34">
        <v>15721000</v>
      </c>
      <c r="T173" s="35"/>
      <c r="U173" s="35"/>
      <c r="V173" s="35"/>
      <c r="W173" s="35"/>
      <c r="X173" s="16">
        <f t="shared" si="7"/>
        <v>0</v>
      </c>
      <c r="Y173" s="9">
        <f t="shared" si="17"/>
        <v>0</v>
      </c>
      <c r="Z173" s="4">
        <v>15721000</v>
      </c>
    </row>
    <row r="174" spans="1:26" ht="16.5" customHeight="1">
      <c r="A174" s="29" t="s">
        <v>445</v>
      </c>
      <c r="B174" s="29" t="s">
        <v>446</v>
      </c>
      <c r="C174" s="39" t="s">
        <v>459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4">
        <v>0</v>
      </c>
      <c r="N174" s="35"/>
      <c r="O174" s="35"/>
      <c r="P174" s="35"/>
      <c r="Q174" s="35"/>
      <c r="R174" s="35"/>
      <c r="S174" s="34">
        <v>96986</v>
      </c>
      <c r="T174" s="35"/>
      <c r="U174" s="35"/>
      <c r="V174" s="35"/>
      <c r="W174" s="35"/>
      <c r="X174" s="16">
        <f t="shared" si="7"/>
        <v>96986</v>
      </c>
      <c r="Y174" s="9">
        <f t="shared" si="17"/>
        <v>9140</v>
      </c>
      <c r="Z174" s="4">
        <v>106126</v>
      </c>
    </row>
    <row r="175" spans="1:26" ht="16.5" customHeight="1">
      <c r="A175" s="29" t="s">
        <v>447</v>
      </c>
      <c r="B175" s="29" t="s">
        <v>448</v>
      </c>
      <c r="C175" s="36" t="s">
        <v>460</v>
      </c>
      <c r="D175" s="37"/>
      <c r="E175" s="37"/>
      <c r="F175" s="37"/>
      <c r="G175" s="37"/>
      <c r="H175" s="37"/>
      <c r="I175" s="37"/>
      <c r="J175" s="38"/>
      <c r="K175" s="2"/>
      <c r="L175" s="2"/>
      <c r="M175" s="15">
        <v>0</v>
      </c>
      <c r="N175" s="16"/>
      <c r="O175" s="16"/>
      <c r="P175" s="16"/>
      <c r="Q175" s="16"/>
      <c r="R175" s="16"/>
      <c r="S175" s="15">
        <v>227512</v>
      </c>
      <c r="T175" s="16"/>
      <c r="U175" s="16"/>
      <c r="V175" s="16"/>
      <c r="W175" s="16"/>
      <c r="X175" s="16"/>
      <c r="Y175" s="9">
        <f t="shared" si="17"/>
        <v>0</v>
      </c>
      <c r="Z175" s="4">
        <v>227512</v>
      </c>
    </row>
    <row r="176" spans="1:26" ht="16.5" customHeight="1">
      <c r="A176" s="29" t="s">
        <v>449</v>
      </c>
      <c r="B176" s="29" t="s">
        <v>450</v>
      </c>
      <c r="C176" s="39" t="s">
        <v>461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4">
        <v>7000000</v>
      </c>
      <c r="N176" s="35"/>
      <c r="O176" s="35"/>
      <c r="P176" s="35"/>
      <c r="Q176" s="35"/>
      <c r="R176" s="35"/>
      <c r="S176" s="34">
        <v>7396315</v>
      </c>
      <c r="T176" s="35"/>
      <c r="U176" s="35"/>
      <c r="V176" s="35"/>
      <c r="W176" s="35"/>
      <c r="X176" s="16">
        <f t="shared" si="7"/>
        <v>396315</v>
      </c>
      <c r="Y176" s="9">
        <f t="shared" si="17"/>
        <v>-3281236</v>
      </c>
      <c r="Z176" s="4">
        <v>4115079</v>
      </c>
    </row>
    <row r="177" spans="1:26" ht="16.5" customHeight="1">
      <c r="A177" s="29" t="s">
        <v>451</v>
      </c>
      <c r="B177" s="29" t="s">
        <v>451</v>
      </c>
      <c r="C177" s="36" t="s">
        <v>462</v>
      </c>
      <c r="D177" s="37"/>
      <c r="E177" s="37"/>
      <c r="F177" s="37"/>
      <c r="G177" s="37"/>
      <c r="H177" s="37"/>
      <c r="I177" s="37"/>
      <c r="J177" s="38"/>
      <c r="K177" s="2"/>
      <c r="L177" s="2"/>
      <c r="M177" s="15">
        <v>0</v>
      </c>
      <c r="N177" s="16"/>
      <c r="O177" s="16"/>
      <c r="P177" s="16"/>
      <c r="Q177" s="16"/>
      <c r="R177" s="16"/>
      <c r="S177" s="15">
        <v>0</v>
      </c>
      <c r="T177" s="16"/>
      <c r="U177" s="16"/>
      <c r="V177" s="16"/>
      <c r="W177" s="16"/>
      <c r="X177" s="16"/>
      <c r="Y177" s="9">
        <f t="shared" si="17"/>
        <v>13537</v>
      </c>
      <c r="Z177" s="4">
        <v>13537</v>
      </c>
    </row>
    <row r="178" spans="1:26" ht="16.5" customHeight="1">
      <c r="A178" s="29" t="s">
        <v>452</v>
      </c>
      <c r="B178" s="29" t="s">
        <v>453</v>
      </c>
      <c r="C178" s="39" t="s">
        <v>29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4">
        <v>0</v>
      </c>
      <c r="N178" s="35"/>
      <c r="O178" s="35"/>
      <c r="P178" s="35"/>
      <c r="Q178" s="35"/>
      <c r="R178" s="35"/>
      <c r="S178" s="34">
        <v>0</v>
      </c>
      <c r="T178" s="35"/>
      <c r="U178" s="35"/>
      <c r="V178" s="35"/>
      <c r="W178" s="35"/>
      <c r="X178" s="16">
        <f>SUM(S178-M178)</f>
        <v>0</v>
      </c>
      <c r="Y178" s="9">
        <f t="shared" si="17"/>
        <v>27620</v>
      </c>
      <c r="Z178" s="4">
        <v>27620</v>
      </c>
    </row>
    <row r="179" spans="1:26" ht="16.5" customHeight="1">
      <c r="A179" s="29"/>
      <c r="B179" s="29"/>
      <c r="C179" s="40"/>
      <c r="D179" s="40"/>
      <c r="E179" s="40"/>
      <c r="F179" s="40"/>
      <c r="G179" s="40"/>
      <c r="H179" s="40"/>
      <c r="I179" s="40"/>
      <c r="J179" s="40"/>
      <c r="K179" s="1"/>
      <c r="L179" s="1"/>
      <c r="M179" s="21">
        <f>SUM(M167:R178)</f>
        <v>80914313</v>
      </c>
      <c r="N179" s="22"/>
      <c r="O179" s="22"/>
      <c r="P179" s="22"/>
      <c r="Q179" s="22"/>
      <c r="R179" s="22"/>
      <c r="S179" s="21">
        <f>SUM(S167:W178)</f>
        <v>108923057</v>
      </c>
      <c r="T179" s="22"/>
      <c r="U179" s="22"/>
      <c r="V179" s="22"/>
      <c r="W179" s="22"/>
      <c r="X179" s="22">
        <f>SUM(X167:X178)</f>
        <v>27781232</v>
      </c>
      <c r="Y179" s="7">
        <f t="shared" si="17"/>
        <v>-86949</v>
      </c>
      <c r="Z179" s="7">
        <f>SUM(Z167:Z178)</f>
        <v>108836108</v>
      </c>
    </row>
    <row r="180" spans="1:26" ht="16.5" customHeight="1">
      <c r="A180" s="29" t="s">
        <v>463</v>
      </c>
      <c r="B180" s="29" t="s">
        <v>464</v>
      </c>
      <c r="C180" s="39" t="s">
        <v>30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4">
        <v>0</v>
      </c>
      <c r="N180" s="35"/>
      <c r="O180" s="35"/>
      <c r="P180" s="35"/>
      <c r="Q180" s="35"/>
      <c r="R180" s="35"/>
      <c r="S180" s="34">
        <v>333465</v>
      </c>
      <c r="T180" s="35"/>
      <c r="U180" s="35"/>
      <c r="V180" s="35"/>
      <c r="W180" s="35"/>
      <c r="X180" s="16">
        <f>SUM(S180-M180)</f>
        <v>333465</v>
      </c>
      <c r="Y180" s="9">
        <f t="shared" si="17"/>
        <v>55118</v>
      </c>
      <c r="Z180" s="4">
        <v>388583</v>
      </c>
    </row>
    <row r="181" spans="1:26" ht="22.5" customHeight="1">
      <c r="A181" s="29" t="s">
        <v>465</v>
      </c>
      <c r="B181" s="29" t="s">
        <v>466</v>
      </c>
      <c r="C181" s="39" t="s">
        <v>482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15">
        <v>0</v>
      </c>
      <c r="N181" s="16"/>
      <c r="O181" s="16"/>
      <c r="P181" s="16"/>
      <c r="Q181" s="16"/>
      <c r="R181" s="16"/>
      <c r="S181" s="15">
        <v>1055750</v>
      </c>
      <c r="T181" s="16"/>
      <c r="U181" s="16"/>
      <c r="V181" s="16"/>
      <c r="W181" s="16"/>
      <c r="X181" s="16"/>
      <c r="Y181" s="9">
        <f t="shared" si="17"/>
        <v>0</v>
      </c>
      <c r="Z181" s="4">
        <v>1055750</v>
      </c>
    </row>
    <row r="182" spans="1:26" ht="22.5" customHeight="1">
      <c r="A182" s="29" t="s">
        <v>467</v>
      </c>
      <c r="B182" s="29" t="s">
        <v>468</v>
      </c>
      <c r="C182" s="39" t="s">
        <v>481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4">
        <v>29340000</v>
      </c>
      <c r="N182" s="35"/>
      <c r="O182" s="35"/>
      <c r="P182" s="35"/>
      <c r="Q182" s="35"/>
      <c r="R182" s="35"/>
      <c r="S182" s="34">
        <v>0</v>
      </c>
      <c r="T182" s="35"/>
      <c r="U182" s="35"/>
      <c r="V182" s="35"/>
      <c r="W182" s="35"/>
      <c r="X182" s="16">
        <f>SUM(S182-M182)</f>
        <v>-29340000</v>
      </c>
      <c r="Y182" s="9">
        <f t="shared" si="17"/>
        <v>0</v>
      </c>
      <c r="Z182" s="4">
        <v>0</v>
      </c>
    </row>
    <row r="183" spans="1:26" ht="22.5" customHeight="1">
      <c r="A183" s="29" t="s">
        <v>469</v>
      </c>
      <c r="B183" s="29" t="s">
        <v>470</v>
      </c>
      <c r="C183" s="39" t="s">
        <v>480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15">
        <v>0</v>
      </c>
      <c r="N183" s="16"/>
      <c r="O183" s="16"/>
      <c r="P183" s="16"/>
      <c r="Q183" s="16"/>
      <c r="R183" s="16"/>
      <c r="S183" s="15">
        <v>15000</v>
      </c>
      <c r="T183" s="16"/>
      <c r="U183" s="16"/>
      <c r="V183" s="16"/>
      <c r="W183" s="16"/>
      <c r="X183" s="16"/>
      <c r="Y183" s="9">
        <f t="shared" si="17"/>
        <v>0</v>
      </c>
      <c r="Z183" s="4">
        <v>15000</v>
      </c>
    </row>
    <row r="184" spans="1:26" ht="22.5" customHeight="1">
      <c r="A184" s="29" t="s">
        <v>471</v>
      </c>
      <c r="B184" s="29" t="s">
        <v>472</v>
      </c>
      <c r="C184" s="39" t="s">
        <v>479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15">
        <v>0</v>
      </c>
      <c r="N184" s="16"/>
      <c r="O184" s="16"/>
      <c r="P184" s="16"/>
      <c r="Q184" s="16"/>
      <c r="R184" s="16"/>
      <c r="S184" s="15">
        <v>408500</v>
      </c>
      <c r="T184" s="16"/>
      <c r="U184" s="16"/>
      <c r="V184" s="16"/>
      <c r="W184" s="16"/>
      <c r="X184" s="16"/>
      <c r="Y184" s="9">
        <f t="shared" si="17"/>
        <v>0</v>
      </c>
      <c r="Z184" s="4">
        <v>408500</v>
      </c>
    </row>
    <row r="185" spans="1:26" ht="22.5" customHeight="1">
      <c r="A185" s="29" t="s">
        <v>473</v>
      </c>
      <c r="B185" s="29" t="s">
        <v>474</v>
      </c>
      <c r="C185" s="39" t="s">
        <v>478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15">
        <v>0</v>
      </c>
      <c r="N185" s="16"/>
      <c r="O185" s="16"/>
      <c r="P185" s="16"/>
      <c r="Q185" s="16"/>
      <c r="R185" s="16"/>
      <c r="S185" s="15">
        <v>175000</v>
      </c>
      <c r="T185" s="16"/>
      <c r="U185" s="16"/>
      <c r="V185" s="16"/>
      <c r="W185" s="16"/>
      <c r="X185" s="16"/>
      <c r="Y185" s="9">
        <f t="shared" si="17"/>
        <v>0</v>
      </c>
      <c r="Z185" s="4">
        <v>175000</v>
      </c>
    </row>
    <row r="186" spans="1:26" ht="22.5" customHeight="1">
      <c r="A186" s="29" t="s">
        <v>475</v>
      </c>
      <c r="B186" s="29" t="s">
        <v>476</v>
      </c>
      <c r="C186" s="39" t="s">
        <v>477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4">
        <v>15136000</v>
      </c>
      <c r="N186" s="35"/>
      <c r="O186" s="35"/>
      <c r="P186" s="35"/>
      <c r="Q186" s="35"/>
      <c r="R186" s="35"/>
      <c r="S186" s="34">
        <v>0</v>
      </c>
      <c r="T186" s="35"/>
      <c r="U186" s="35"/>
      <c r="V186" s="35"/>
      <c r="W186" s="35"/>
      <c r="X186" s="16">
        <f>SUM(S186-M186)</f>
        <v>-15136000</v>
      </c>
      <c r="Y186" s="9">
        <f t="shared" si="17"/>
        <v>0</v>
      </c>
      <c r="Z186" s="4">
        <v>0</v>
      </c>
    </row>
    <row r="187" spans="1:26" ht="16.5" customHeight="1">
      <c r="A187" s="29"/>
      <c r="B187" s="29"/>
      <c r="C187" s="40"/>
      <c r="D187" s="40"/>
      <c r="E187" s="40"/>
      <c r="F187" s="40"/>
      <c r="G187" s="40"/>
      <c r="H187" s="40"/>
      <c r="I187" s="40"/>
      <c r="J187" s="40"/>
      <c r="K187" s="1"/>
      <c r="L187" s="1"/>
      <c r="M187" s="21">
        <f>SUM(M180:R186)</f>
        <v>44476000</v>
      </c>
      <c r="N187" s="22"/>
      <c r="O187" s="22"/>
      <c r="P187" s="22"/>
      <c r="Q187" s="22"/>
      <c r="R187" s="22"/>
      <c r="S187" s="21">
        <f>SUM(S180:W186)</f>
        <v>1987715</v>
      </c>
      <c r="T187" s="22"/>
      <c r="U187" s="22"/>
      <c r="V187" s="22"/>
      <c r="W187" s="22"/>
      <c r="X187" s="22">
        <f>SUM(X180:X186)</f>
        <v>-44142535</v>
      </c>
      <c r="Y187" s="7">
        <f>SUM(Y180:Y186)</f>
        <v>55118</v>
      </c>
      <c r="Z187" s="7">
        <f>SUM(Z180:Z186)</f>
        <v>2042833</v>
      </c>
    </row>
    <row r="188" spans="1:26" ht="27.75" customHeight="1">
      <c r="A188" s="29" t="s">
        <v>483</v>
      </c>
      <c r="B188" s="29" t="s">
        <v>484</v>
      </c>
      <c r="C188" s="39" t="s">
        <v>497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15">
        <v>0</v>
      </c>
      <c r="N188" s="16"/>
      <c r="O188" s="16"/>
      <c r="P188" s="16"/>
      <c r="Q188" s="16"/>
      <c r="R188" s="16"/>
      <c r="S188" s="15">
        <v>9338061</v>
      </c>
      <c r="T188" s="16"/>
      <c r="U188" s="16"/>
      <c r="V188" s="16"/>
      <c r="W188" s="16"/>
      <c r="X188" s="16"/>
      <c r="Y188" s="9">
        <f t="shared" si="17"/>
        <v>0</v>
      </c>
      <c r="Z188" s="4">
        <v>9338061</v>
      </c>
    </row>
    <row r="189" spans="1:26" ht="27.75" customHeight="1">
      <c r="A189" s="29" t="s">
        <v>485</v>
      </c>
      <c r="B189" s="29" t="s">
        <v>486</v>
      </c>
      <c r="C189" s="39" t="s">
        <v>496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15">
        <v>0</v>
      </c>
      <c r="N189" s="16"/>
      <c r="O189" s="16"/>
      <c r="P189" s="16"/>
      <c r="Q189" s="16"/>
      <c r="R189" s="16"/>
      <c r="S189" s="15">
        <v>744169</v>
      </c>
      <c r="T189" s="16"/>
      <c r="U189" s="16"/>
      <c r="V189" s="16"/>
      <c r="W189" s="16"/>
      <c r="X189" s="16"/>
      <c r="Y189" s="9">
        <f t="shared" si="17"/>
        <v>204700</v>
      </c>
      <c r="Z189" s="4">
        <v>948869</v>
      </c>
    </row>
    <row r="190" spans="1:26" ht="27.75" customHeight="1">
      <c r="A190" s="29" t="s">
        <v>495</v>
      </c>
      <c r="B190" s="29" t="s">
        <v>487</v>
      </c>
      <c r="C190" s="39" t="s">
        <v>494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15">
        <v>0</v>
      </c>
      <c r="N190" s="16"/>
      <c r="O190" s="16"/>
      <c r="P190" s="16"/>
      <c r="Q190" s="16"/>
      <c r="R190" s="16"/>
      <c r="S190" s="15">
        <v>150000</v>
      </c>
      <c r="T190" s="16"/>
      <c r="U190" s="16"/>
      <c r="V190" s="16"/>
      <c r="W190" s="16"/>
      <c r="X190" s="16"/>
      <c r="Y190" s="9">
        <f t="shared" si="17"/>
        <v>0</v>
      </c>
      <c r="Z190" s="4">
        <v>150000</v>
      </c>
    </row>
    <row r="191" spans="1:26" ht="27.75" customHeight="1">
      <c r="A191" s="29" t="s">
        <v>492</v>
      </c>
      <c r="B191" s="29" t="s">
        <v>493</v>
      </c>
      <c r="C191" s="39" t="s">
        <v>491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4">
        <v>1061000</v>
      </c>
      <c r="N191" s="35"/>
      <c r="O191" s="35"/>
      <c r="P191" s="35"/>
      <c r="Q191" s="35"/>
      <c r="R191" s="35"/>
      <c r="S191" s="34">
        <v>286831</v>
      </c>
      <c r="T191" s="35"/>
      <c r="U191" s="35"/>
      <c r="V191" s="35"/>
      <c r="W191" s="35"/>
      <c r="X191" s="16">
        <f>SUM(S191-M191)</f>
        <v>-774169</v>
      </c>
      <c r="Y191" s="9">
        <f t="shared" si="17"/>
        <v>-286831</v>
      </c>
      <c r="Z191" s="4">
        <v>0</v>
      </c>
    </row>
    <row r="192" spans="1:26" ht="27.75" customHeight="1">
      <c r="A192" s="29" t="s">
        <v>504</v>
      </c>
      <c r="B192" s="29" t="s">
        <v>504</v>
      </c>
      <c r="C192" s="36" t="s">
        <v>505</v>
      </c>
      <c r="D192" s="37"/>
      <c r="E192" s="37"/>
      <c r="F192" s="37"/>
      <c r="G192" s="37"/>
      <c r="H192" s="37"/>
      <c r="I192" s="37"/>
      <c r="J192" s="38"/>
      <c r="K192" s="2"/>
      <c r="L192" s="2"/>
      <c r="M192" s="15">
        <v>0</v>
      </c>
      <c r="N192" s="16"/>
      <c r="O192" s="16"/>
      <c r="P192" s="16"/>
      <c r="Q192" s="16"/>
      <c r="R192" s="16"/>
      <c r="S192" s="15">
        <v>0</v>
      </c>
      <c r="T192" s="16"/>
      <c r="U192" s="16"/>
      <c r="V192" s="16"/>
      <c r="W192" s="16"/>
      <c r="X192" s="16"/>
      <c r="Y192" s="9">
        <f t="shared" si="17"/>
        <v>1000000</v>
      </c>
      <c r="Z192" s="4">
        <v>1000000</v>
      </c>
    </row>
    <row r="193" spans="1:26" ht="27.75" customHeight="1">
      <c r="A193" s="29" t="s">
        <v>489</v>
      </c>
      <c r="B193" s="29" t="s">
        <v>490</v>
      </c>
      <c r="C193" s="39" t="s">
        <v>488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4">
        <v>58000000</v>
      </c>
      <c r="N193" s="35"/>
      <c r="O193" s="35"/>
      <c r="P193" s="35"/>
      <c r="Q193" s="35"/>
      <c r="R193" s="35"/>
      <c r="S193" s="34">
        <v>0</v>
      </c>
      <c r="T193" s="35"/>
      <c r="U193" s="35"/>
      <c r="V193" s="35"/>
      <c r="W193" s="35"/>
      <c r="X193" s="16">
        <f>SUM(S193-M193)</f>
        <v>-58000000</v>
      </c>
      <c r="Y193" s="9">
        <f t="shared" si="17"/>
        <v>0</v>
      </c>
      <c r="Z193" s="4">
        <v>0</v>
      </c>
    </row>
    <row r="194" spans="1:26" ht="16.5" customHeight="1">
      <c r="A194" s="29"/>
      <c r="B194" s="29"/>
      <c r="C194" s="40"/>
      <c r="D194" s="40"/>
      <c r="E194" s="40"/>
      <c r="F194" s="40"/>
      <c r="G194" s="40"/>
      <c r="H194" s="40"/>
      <c r="I194" s="40"/>
      <c r="J194" s="40"/>
      <c r="K194" s="1"/>
      <c r="L194" s="1"/>
      <c r="M194" s="21">
        <f>SUM(M188:R193)</f>
        <v>59061000</v>
      </c>
      <c r="N194" s="22"/>
      <c r="O194" s="22"/>
      <c r="P194" s="22"/>
      <c r="Q194" s="22"/>
      <c r="R194" s="22"/>
      <c r="S194" s="21">
        <f>SUM(S188:W193)</f>
        <v>10519061</v>
      </c>
      <c r="T194" s="22"/>
      <c r="U194" s="22"/>
      <c r="V194" s="22"/>
      <c r="W194" s="22"/>
      <c r="X194" s="22">
        <f>SUM(X191:X193)</f>
        <v>-58774169</v>
      </c>
      <c r="Y194" s="7">
        <f>SUM(Y188:Y193)</f>
        <v>917869</v>
      </c>
      <c r="Z194" s="7">
        <f>SUM(Z188:Z193)</f>
        <v>11436930</v>
      </c>
    </row>
    <row r="195" spans="1:26" ht="27.75" customHeight="1">
      <c r="A195" s="29" t="s">
        <v>498</v>
      </c>
      <c r="B195" s="29" t="s">
        <v>498</v>
      </c>
      <c r="C195" s="39" t="s">
        <v>506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4">
        <v>0</v>
      </c>
      <c r="N195" s="35"/>
      <c r="O195" s="35"/>
      <c r="P195" s="35"/>
      <c r="Q195" s="35"/>
      <c r="R195" s="35"/>
      <c r="S195" s="34">
        <v>0</v>
      </c>
      <c r="T195" s="35"/>
      <c r="U195" s="35"/>
      <c r="V195" s="35"/>
      <c r="W195" s="35"/>
      <c r="X195" s="16">
        <f>SUM(S195-M195)</f>
        <v>0</v>
      </c>
      <c r="Y195" s="9">
        <f t="shared" si="17"/>
        <v>20430839</v>
      </c>
      <c r="Z195" s="4">
        <v>20430839</v>
      </c>
    </row>
    <row r="196" spans="1:26" ht="27.75" customHeight="1">
      <c r="A196" s="29" t="s">
        <v>499</v>
      </c>
      <c r="B196" s="29" t="s">
        <v>500</v>
      </c>
      <c r="C196" s="36" t="s">
        <v>503</v>
      </c>
      <c r="D196" s="37"/>
      <c r="E196" s="37"/>
      <c r="F196" s="37"/>
      <c r="G196" s="37"/>
      <c r="H196" s="37"/>
      <c r="I196" s="37"/>
      <c r="J196" s="38"/>
      <c r="K196" s="2"/>
      <c r="L196" s="2"/>
      <c r="M196" s="15">
        <v>101137000</v>
      </c>
      <c r="N196" s="16"/>
      <c r="O196" s="16"/>
      <c r="P196" s="16"/>
      <c r="Q196" s="16"/>
      <c r="R196" s="16"/>
      <c r="S196" s="15">
        <v>55137088</v>
      </c>
      <c r="T196" s="16"/>
      <c r="U196" s="16"/>
      <c r="V196" s="16"/>
      <c r="W196" s="16"/>
      <c r="X196" s="16"/>
      <c r="Y196" s="9">
        <f t="shared" si="17"/>
        <v>0</v>
      </c>
      <c r="Z196" s="4">
        <v>55137088</v>
      </c>
    </row>
    <row r="197" spans="1:26" ht="27.75" customHeight="1">
      <c r="A197" s="29" t="s">
        <v>501</v>
      </c>
      <c r="B197" s="29" t="s">
        <v>502</v>
      </c>
      <c r="C197" s="36" t="s">
        <v>507</v>
      </c>
      <c r="D197" s="37"/>
      <c r="E197" s="37"/>
      <c r="F197" s="37"/>
      <c r="G197" s="37"/>
      <c r="H197" s="37"/>
      <c r="I197" s="37"/>
      <c r="J197" s="38"/>
      <c r="K197" s="2"/>
      <c r="L197" s="2"/>
      <c r="M197" s="15">
        <v>0</v>
      </c>
      <c r="N197" s="16"/>
      <c r="O197" s="16"/>
      <c r="P197" s="16"/>
      <c r="Q197" s="16"/>
      <c r="R197" s="16"/>
      <c r="S197" s="15">
        <v>0</v>
      </c>
      <c r="T197" s="16"/>
      <c r="U197" s="16"/>
      <c r="V197" s="16"/>
      <c r="W197" s="16"/>
      <c r="X197" s="16"/>
      <c r="Y197" s="9">
        <f t="shared" si="17"/>
        <v>7699724</v>
      </c>
      <c r="Z197" s="4">
        <v>7699724</v>
      </c>
    </row>
    <row r="198" spans="1:26" ht="16.5" customHeight="1">
      <c r="A198" s="29"/>
      <c r="B198" s="29"/>
      <c r="C198" s="40"/>
      <c r="D198" s="49"/>
      <c r="E198" s="49"/>
      <c r="F198" s="49"/>
      <c r="G198" s="49"/>
      <c r="H198" s="49"/>
      <c r="I198" s="49"/>
      <c r="J198" s="49"/>
      <c r="K198" s="1"/>
      <c r="L198" s="1"/>
      <c r="M198" s="21">
        <f>SUM(M195:R197)</f>
        <v>101137000</v>
      </c>
      <c r="N198" s="22"/>
      <c r="O198" s="22"/>
      <c r="P198" s="22"/>
      <c r="Q198" s="22"/>
      <c r="R198" s="22"/>
      <c r="S198" s="21">
        <f>SUM(S195:W197)</f>
        <v>55137088</v>
      </c>
      <c r="T198" s="22"/>
      <c r="U198" s="22"/>
      <c r="V198" s="22"/>
      <c r="W198" s="22"/>
      <c r="X198" s="22">
        <f>SUM(X195)</f>
        <v>0</v>
      </c>
      <c r="Y198" s="7">
        <f t="shared" si="17"/>
        <v>28130563</v>
      </c>
      <c r="Z198" s="7">
        <f>SUM(Z195:Z197)</f>
        <v>83267651</v>
      </c>
    </row>
    <row r="199" spans="1:26" ht="23.25" customHeight="1">
      <c r="A199" s="29"/>
      <c r="B199" s="29"/>
      <c r="C199" s="47" t="s">
        <v>65</v>
      </c>
      <c r="D199" s="48"/>
      <c r="E199" s="48"/>
      <c r="F199" s="48"/>
      <c r="G199" s="48"/>
      <c r="H199" s="48"/>
      <c r="I199" s="48"/>
      <c r="J199" s="48"/>
      <c r="K199" s="5"/>
      <c r="L199" s="5"/>
      <c r="M199" s="24">
        <f t="shared" ref="M199:X199" si="18">SUM(M136,M145,M153,M160,M166,M179,M187,M194,M198)</f>
        <v>967815000</v>
      </c>
      <c r="N199" s="25">
        <f t="shared" si="18"/>
        <v>0</v>
      </c>
      <c r="O199" s="25">
        <f t="shared" si="18"/>
        <v>0</v>
      </c>
      <c r="P199" s="25">
        <f t="shared" si="18"/>
        <v>0</v>
      </c>
      <c r="Q199" s="25">
        <f t="shared" si="18"/>
        <v>0</v>
      </c>
      <c r="R199" s="25">
        <f t="shared" si="18"/>
        <v>0</v>
      </c>
      <c r="S199" s="24">
        <f t="shared" si="18"/>
        <v>1469287513</v>
      </c>
      <c r="T199" s="25">
        <f t="shared" si="18"/>
        <v>0</v>
      </c>
      <c r="U199" s="25">
        <f t="shared" si="18"/>
        <v>0</v>
      </c>
      <c r="V199" s="25">
        <f t="shared" si="18"/>
        <v>0</v>
      </c>
      <c r="W199" s="25">
        <f t="shared" si="18"/>
        <v>0</v>
      </c>
      <c r="X199" s="25">
        <f t="shared" si="18"/>
        <v>210226145</v>
      </c>
      <c r="Y199" s="7">
        <f t="shared" si="17"/>
        <v>107957665</v>
      </c>
      <c r="Z199" s="3">
        <f>SUM(Z136,Z145,Z153,Z160,Z166,Z179,Z187,Z194,Z198)</f>
        <v>1577245178</v>
      </c>
    </row>
    <row r="205" spans="1:26">
      <c r="H205" s="11"/>
    </row>
  </sheetData>
  <mergeCells count="475">
    <mergeCell ref="C185:L185"/>
    <mergeCell ref="C190:L190"/>
    <mergeCell ref="C181:L181"/>
    <mergeCell ref="C183:L183"/>
    <mergeCell ref="C184:L184"/>
    <mergeCell ref="C114:J114"/>
    <mergeCell ref="C110:J110"/>
    <mergeCell ref="C135:J135"/>
    <mergeCell ref="C25:J25"/>
    <mergeCell ref="C104:J104"/>
    <mergeCell ref="C85:J85"/>
    <mergeCell ref="C73:J73"/>
    <mergeCell ref="C30:J30"/>
    <mergeCell ref="C34:J34"/>
    <mergeCell ref="C94:J94"/>
    <mergeCell ref="C141:L141"/>
    <mergeCell ref="C122:J122"/>
    <mergeCell ref="C136:J136"/>
    <mergeCell ref="C96:J96"/>
    <mergeCell ref="C97:J97"/>
    <mergeCell ref="C99:J99"/>
    <mergeCell ref="C100:J100"/>
    <mergeCell ref="C187:J187"/>
    <mergeCell ref="C179:J179"/>
    <mergeCell ref="S9:W9"/>
    <mergeCell ref="C10:L10"/>
    <mergeCell ref="M10:R10"/>
    <mergeCell ref="S10:W10"/>
    <mergeCell ref="C9:L9"/>
    <mergeCell ref="M9:R9"/>
    <mergeCell ref="S13:W13"/>
    <mergeCell ref="C14:L14"/>
    <mergeCell ref="M14:R14"/>
    <mergeCell ref="S14:W14"/>
    <mergeCell ref="C13:L13"/>
    <mergeCell ref="M13:R13"/>
    <mergeCell ref="S11:W11"/>
    <mergeCell ref="C12:L12"/>
    <mergeCell ref="M12:R12"/>
    <mergeCell ref="S12:W12"/>
    <mergeCell ref="C11:L11"/>
    <mergeCell ref="M11:R11"/>
    <mergeCell ref="C5:L5"/>
    <mergeCell ref="S7:W7"/>
    <mergeCell ref="M5:R5"/>
    <mergeCell ref="S5:W5"/>
    <mergeCell ref="C6:L6"/>
    <mergeCell ref="M6:R6"/>
    <mergeCell ref="S8:W8"/>
    <mergeCell ref="C7:L7"/>
    <mergeCell ref="M7:R7"/>
    <mergeCell ref="S6:W6"/>
    <mergeCell ref="C8:L8"/>
    <mergeCell ref="M8:R8"/>
    <mergeCell ref="S18:W18"/>
    <mergeCell ref="C17:L17"/>
    <mergeCell ref="M17:R17"/>
    <mergeCell ref="S15:W15"/>
    <mergeCell ref="C16:L16"/>
    <mergeCell ref="M16:R16"/>
    <mergeCell ref="S16:W16"/>
    <mergeCell ref="C15:L15"/>
    <mergeCell ref="M15:R15"/>
    <mergeCell ref="S17:W17"/>
    <mergeCell ref="C18:L18"/>
    <mergeCell ref="M18:R18"/>
    <mergeCell ref="S21:W21"/>
    <mergeCell ref="C22:L22"/>
    <mergeCell ref="M22:R22"/>
    <mergeCell ref="S22:W22"/>
    <mergeCell ref="C21:L21"/>
    <mergeCell ref="M21:R21"/>
    <mergeCell ref="S19:W19"/>
    <mergeCell ref="C20:L20"/>
    <mergeCell ref="M20:R20"/>
    <mergeCell ref="S20:W20"/>
    <mergeCell ref="C19:L19"/>
    <mergeCell ref="M19:R19"/>
    <mergeCell ref="S27:W27"/>
    <mergeCell ref="C28:L28"/>
    <mergeCell ref="M28:R28"/>
    <mergeCell ref="S28:W28"/>
    <mergeCell ref="C27:L27"/>
    <mergeCell ref="C26:L26"/>
    <mergeCell ref="M27:R27"/>
    <mergeCell ref="M26:R26"/>
    <mergeCell ref="S23:W23"/>
    <mergeCell ref="C24:L24"/>
    <mergeCell ref="M24:R24"/>
    <mergeCell ref="S24:W24"/>
    <mergeCell ref="C23:L23"/>
    <mergeCell ref="M23:R23"/>
    <mergeCell ref="S26:W26"/>
    <mergeCell ref="S32:W32"/>
    <mergeCell ref="C33:L33"/>
    <mergeCell ref="M33:R33"/>
    <mergeCell ref="S33:W33"/>
    <mergeCell ref="C32:L32"/>
    <mergeCell ref="M32:R32"/>
    <mergeCell ref="S29:W29"/>
    <mergeCell ref="C31:L31"/>
    <mergeCell ref="M31:R31"/>
    <mergeCell ref="S31:W31"/>
    <mergeCell ref="C29:L29"/>
    <mergeCell ref="M29:R29"/>
    <mergeCell ref="S37:W37"/>
    <mergeCell ref="C38:L38"/>
    <mergeCell ref="M38:R38"/>
    <mergeCell ref="S38:W38"/>
    <mergeCell ref="C37:L37"/>
    <mergeCell ref="M37:R37"/>
    <mergeCell ref="S35:W35"/>
    <mergeCell ref="C36:L36"/>
    <mergeCell ref="M36:R36"/>
    <mergeCell ref="S36:W36"/>
    <mergeCell ref="C35:L35"/>
    <mergeCell ref="M35:R35"/>
    <mergeCell ref="S41:W41"/>
    <mergeCell ref="C42:L42"/>
    <mergeCell ref="M42:R42"/>
    <mergeCell ref="S42:W42"/>
    <mergeCell ref="C41:L41"/>
    <mergeCell ref="M41:R41"/>
    <mergeCell ref="S39:W39"/>
    <mergeCell ref="C40:L40"/>
    <mergeCell ref="M40:R40"/>
    <mergeCell ref="S40:W40"/>
    <mergeCell ref="C39:L39"/>
    <mergeCell ref="M39:R39"/>
    <mergeCell ref="S45:W45"/>
    <mergeCell ref="C46:L46"/>
    <mergeCell ref="M46:R46"/>
    <mergeCell ref="S46:W46"/>
    <mergeCell ref="C45:L45"/>
    <mergeCell ref="M45:R45"/>
    <mergeCell ref="S43:W43"/>
    <mergeCell ref="C44:L44"/>
    <mergeCell ref="M44:R44"/>
    <mergeCell ref="S44:W44"/>
    <mergeCell ref="C43:L43"/>
    <mergeCell ref="M43:R43"/>
    <mergeCell ref="S49:W49"/>
    <mergeCell ref="C50:L50"/>
    <mergeCell ref="M50:R50"/>
    <mergeCell ref="S50:W50"/>
    <mergeCell ref="C49:L49"/>
    <mergeCell ref="M49:R49"/>
    <mergeCell ref="S47:W47"/>
    <mergeCell ref="C48:L48"/>
    <mergeCell ref="M48:R48"/>
    <mergeCell ref="S48:W48"/>
    <mergeCell ref="C47:L47"/>
    <mergeCell ref="M47:R47"/>
    <mergeCell ref="S53:W53"/>
    <mergeCell ref="C54:L54"/>
    <mergeCell ref="M54:R54"/>
    <mergeCell ref="S54:W54"/>
    <mergeCell ref="C53:L53"/>
    <mergeCell ref="M53:R53"/>
    <mergeCell ref="S51:W51"/>
    <mergeCell ref="C52:L52"/>
    <mergeCell ref="M52:R52"/>
    <mergeCell ref="S52:W52"/>
    <mergeCell ref="C51:L51"/>
    <mergeCell ref="M51:R51"/>
    <mergeCell ref="S57:W57"/>
    <mergeCell ref="C58:L58"/>
    <mergeCell ref="M58:R58"/>
    <mergeCell ref="S58:W58"/>
    <mergeCell ref="C57:L57"/>
    <mergeCell ref="M57:R57"/>
    <mergeCell ref="S55:W55"/>
    <mergeCell ref="C56:L56"/>
    <mergeCell ref="M56:R56"/>
    <mergeCell ref="S56:W56"/>
    <mergeCell ref="C55:L55"/>
    <mergeCell ref="M55:R55"/>
    <mergeCell ref="S62:W62"/>
    <mergeCell ref="C63:L63"/>
    <mergeCell ref="M63:R63"/>
    <mergeCell ref="S63:W63"/>
    <mergeCell ref="C62:L62"/>
    <mergeCell ref="M62:R62"/>
    <mergeCell ref="S59:W59"/>
    <mergeCell ref="C60:L60"/>
    <mergeCell ref="M60:R60"/>
    <mergeCell ref="S60:W60"/>
    <mergeCell ref="C59:L59"/>
    <mergeCell ref="M59:R59"/>
    <mergeCell ref="S66:W66"/>
    <mergeCell ref="C67:L67"/>
    <mergeCell ref="M67:R67"/>
    <mergeCell ref="S67:W67"/>
    <mergeCell ref="C66:L66"/>
    <mergeCell ref="M66:R66"/>
    <mergeCell ref="S64:W64"/>
    <mergeCell ref="C65:L65"/>
    <mergeCell ref="M65:R65"/>
    <mergeCell ref="S65:W65"/>
    <mergeCell ref="C64:L64"/>
    <mergeCell ref="M64:R64"/>
    <mergeCell ref="S72:W72"/>
    <mergeCell ref="C74:L74"/>
    <mergeCell ref="M74:R74"/>
    <mergeCell ref="S74:W74"/>
    <mergeCell ref="C72:L72"/>
    <mergeCell ref="M72:R72"/>
    <mergeCell ref="S69:W69"/>
    <mergeCell ref="C70:L70"/>
    <mergeCell ref="M70:R70"/>
    <mergeCell ref="S70:W70"/>
    <mergeCell ref="C69:L69"/>
    <mergeCell ref="M69:R69"/>
    <mergeCell ref="S77:W77"/>
    <mergeCell ref="C78:L78"/>
    <mergeCell ref="M78:R78"/>
    <mergeCell ref="S78:W78"/>
    <mergeCell ref="C77:L77"/>
    <mergeCell ref="M77:R77"/>
    <mergeCell ref="S75:W75"/>
    <mergeCell ref="C76:L76"/>
    <mergeCell ref="M76:R76"/>
    <mergeCell ref="S76:W76"/>
    <mergeCell ref="C75:L75"/>
    <mergeCell ref="M75:R75"/>
    <mergeCell ref="S81:W81"/>
    <mergeCell ref="C83:L83"/>
    <mergeCell ref="M83:R83"/>
    <mergeCell ref="S83:W83"/>
    <mergeCell ref="C81:L81"/>
    <mergeCell ref="M81:R81"/>
    <mergeCell ref="S79:W79"/>
    <mergeCell ref="C80:L80"/>
    <mergeCell ref="M80:R80"/>
    <mergeCell ref="S80:W80"/>
    <mergeCell ref="C79:L79"/>
    <mergeCell ref="M79:R79"/>
    <mergeCell ref="S90:W90"/>
    <mergeCell ref="C91:L91"/>
    <mergeCell ref="M91:R91"/>
    <mergeCell ref="S91:W91"/>
    <mergeCell ref="C90:L90"/>
    <mergeCell ref="C89:J89"/>
    <mergeCell ref="M90:R90"/>
    <mergeCell ref="M89:N89"/>
    <mergeCell ref="S84:W84"/>
    <mergeCell ref="C86:L86"/>
    <mergeCell ref="M86:R86"/>
    <mergeCell ref="S86:W86"/>
    <mergeCell ref="C84:L84"/>
    <mergeCell ref="M84:R84"/>
    <mergeCell ref="S102:W102"/>
    <mergeCell ref="C103:L103"/>
    <mergeCell ref="M103:R103"/>
    <mergeCell ref="S103:W103"/>
    <mergeCell ref="C102:L102"/>
    <mergeCell ref="M102:R102"/>
    <mergeCell ref="S95:W95"/>
    <mergeCell ref="C101:L101"/>
    <mergeCell ref="M101:R101"/>
    <mergeCell ref="S101:W101"/>
    <mergeCell ref="C95:L95"/>
    <mergeCell ref="M95:R95"/>
    <mergeCell ref="C98:J98"/>
    <mergeCell ref="S107:W107"/>
    <mergeCell ref="C108:L108"/>
    <mergeCell ref="M108:R108"/>
    <mergeCell ref="S108:W108"/>
    <mergeCell ref="C107:L107"/>
    <mergeCell ref="M107:R107"/>
    <mergeCell ref="S105:W105"/>
    <mergeCell ref="C106:L106"/>
    <mergeCell ref="M106:R106"/>
    <mergeCell ref="S106:W106"/>
    <mergeCell ref="C105:L105"/>
    <mergeCell ref="M105:R105"/>
    <mergeCell ref="S112:W112"/>
    <mergeCell ref="C113:L113"/>
    <mergeCell ref="M113:R113"/>
    <mergeCell ref="S113:W113"/>
    <mergeCell ref="C112:L112"/>
    <mergeCell ref="M112:R112"/>
    <mergeCell ref="S109:W109"/>
    <mergeCell ref="C111:L111"/>
    <mergeCell ref="M111:R111"/>
    <mergeCell ref="S111:W111"/>
    <mergeCell ref="C109:L109"/>
    <mergeCell ref="M109:R109"/>
    <mergeCell ref="S117:W117"/>
    <mergeCell ref="C118:L118"/>
    <mergeCell ref="M118:R118"/>
    <mergeCell ref="S118:W118"/>
    <mergeCell ref="C117:L117"/>
    <mergeCell ref="M117:R117"/>
    <mergeCell ref="S115:W115"/>
    <mergeCell ref="C116:L116"/>
    <mergeCell ref="M116:R116"/>
    <mergeCell ref="S116:W116"/>
    <mergeCell ref="C115:L115"/>
    <mergeCell ref="M115:R115"/>
    <mergeCell ref="S125:W125"/>
    <mergeCell ref="C126:L126"/>
    <mergeCell ref="M126:R126"/>
    <mergeCell ref="S126:W126"/>
    <mergeCell ref="C125:L125"/>
    <mergeCell ref="M125:R125"/>
    <mergeCell ref="S121:W121"/>
    <mergeCell ref="C124:L124"/>
    <mergeCell ref="M124:R124"/>
    <mergeCell ref="S124:W124"/>
    <mergeCell ref="C121:L121"/>
    <mergeCell ref="M121:R121"/>
    <mergeCell ref="C123:J123"/>
    <mergeCell ref="S131:W131"/>
    <mergeCell ref="C132:L132"/>
    <mergeCell ref="M132:R132"/>
    <mergeCell ref="S132:W132"/>
    <mergeCell ref="C131:L131"/>
    <mergeCell ref="M131:R131"/>
    <mergeCell ref="S129:W129"/>
    <mergeCell ref="C130:L130"/>
    <mergeCell ref="M130:R130"/>
    <mergeCell ref="S130:W130"/>
    <mergeCell ref="C129:L129"/>
    <mergeCell ref="M129:R129"/>
    <mergeCell ref="S138:W138"/>
    <mergeCell ref="C140:L140"/>
    <mergeCell ref="M140:R140"/>
    <mergeCell ref="S140:W140"/>
    <mergeCell ref="C138:L138"/>
    <mergeCell ref="C137:L137"/>
    <mergeCell ref="M138:R138"/>
    <mergeCell ref="C139:J139"/>
    <mergeCell ref="S133:W133"/>
    <mergeCell ref="C134:L134"/>
    <mergeCell ref="M134:R134"/>
    <mergeCell ref="S134:W134"/>
    <mergeCell ref="C133:L133"/>
    <mergeCell ref="M133:R133"/>
    <mergeCell ref="S147:W147"/>
    <mergeCell ref="C148:L148"/>
    <mergeCell ref="M148:R148"/>
    <mergeCell ref="S148:W148"/>
    <mergeCell ref="C147:L147"/>
    <mergeCell ref="M147:R147"/>
    <mergeCell ref="C143:J143"/>
    <mergeCell ref="S144:W144"/>
    <mergeCell ref="C146:L146"/>
    <mergeCell ref="M146:R146"/>
    <mergeCell ref="S146:W146"/>
    <mergeCell ref="C144:L144"/>
    <mergeCell ref="C145:J145"/>
    <mergeCell ref="S154:W154"/>
    <mergeCell ref="C155:L155"/>
    <mergeCell ref="M155:R155"/>
    <mergeCell ref="S155:W155"/>
    <mergeCell ref="C154:L154"/>
    <mergeCell ref="C153:J153"/>
    <mergeCell ref="M154:R154"/>
    <mergeCell ref="S150:W150"/>
    <mergeCell ref="C152:L152"/>
    <mergeCell ref="M152:R152"/>
    <mergeCell ref="S152:W152"/>
    <mergeCell ref="C150:L150"/>
    <mergeCell ref="C151:J151"/>
    <mergeCell ref="M150:R150"/>
    <mergeCell ref="S158:W158"/>
    <mergeCell ref="C159:L159"/>
    <mergeCell ref="M159:R159"/>
    <mergeCell ref="S159:W159"/>
    <mergeCell ref="C158:L158"/>
    <mergeCell ref="M158:R158"/>
    <mergeCell ref="S156:W156"/>
    <mergeCell ref="C157:L157"/>
    <mergeCell ref="M157:R157"/>
    <mergeCell ref="S157:W157"/>
    <mergeCell ref="C156:L156"/>
    <mergeCell ref="M156:R156"/>
    <mergeCell ref="S163:W163"/>
    <mergeCell ref="C164:L164"/>
    <mergeCell ref="M164:R164"/>
    <mergeCell ref="S164:W164"/>
    <mergeCell ref="C163:L163"/>
    <mergeCell ref="M163:R163"/>
    <mergeCell ref="S161:W161"/>
    <mergeCell ref="C162:L162"/>
    <mergeCell ref="M162:R162"/>
    <mergeCell ref="S162:W162"/>
    <mergeCell ref="C161:L161"/>
    <mergeCell ref="M161:R161"/>
    <mergeCell ref="S168:W168"/>
    <mergeCell ref="C169:L169"/>
    <mergeCell ref="M169:R169"/>
    <mergeCell ref="S169:W169"/>
    <mergeCell ref="C168:L168"/>
    <mergeCell ref="M168:R168"/>
    <mergeCell ref="S165:W165"/>
    <mergeCell ref="C167:L167"/>
    <mergeCell ref="M167:R167"/>
    <mergeCell ref="S167:W167"/>
    <mergeCell ref="C165:L165"/>
    <mergeCell ref="M165:R165"/>
    <mergeCell ref="C166:J166"/>
    <mergeCell ref="S173:W173"/>
    <mergeCell ref="C172:L172"/>
    <mergeCell ref="M172:R172"/>
    <mergeCell ref="S170:W170"/>
    <mergeCell ref="C171:L171"/>
    <mergeCell ref="M171:R171"/>
    <mergeCell ref="S171:W171"/>
    <mergeCell ref="C170:L170"/>
    <mergeCell ref="M170:R170"/>
    <mergeCell ref="Y1:Z1"/>
    <mergeCell ref="C2:Z2"/>
    <mergeCell ref="C3:Z3"/>
    <mergeCell ref="C61:J61"/>
    <mergeCell ref="C71:J71"/>
    <mergeCell ref="S182:W182"/>
    <mergeCell ref="C186:L186"/>
    <mergeCell ref="M186:R186"/>
    <mergeCell ref="S186:W186"/>
    <mergeCell ref="C182:L182"/>
    <mergeCell ref="M182:R182"/>
    <mergeCell ref="S178:W178"/>
    <mergeCell ref="C180:L180"/>
    <mergeCell ref="M180:R180"/>
    <mergeCell ref="S180:W180"/>
    <mergeCell ref="C178:L178"/>
    <mergeCell ref="M178:R178"/>
    <mergeCell ref="S174:W174"/>
    <mergeCell ref="C176:L176"/>
    <mergeCell ref="M176:R176"/>
    <mergeCell ref="S176:W176"/>
    <mergeCell ref="C174:L174"/>
    <mergeCell ref="M174:R174"/>
    <mergeCell ref="S172:W172"/>
    <mergeCell ref="C199:J199"/>
    <mergeCell ref="M191:R191"/>
    <mergeCell ref="S195:W195"/>
    <mergeCell ref="C195:L195"/>
    <mergeCell ref="M195:R195"/>
    <mergeCell ref="C198:J198"/>
    <mergeCell ref="C192:J192"/>
    <mergeCell ref="C196:J196"/>
    <mergeCell ref="S191:W191"/>
    <mergeCell ref="C193:L193"/>
    <mergeCell ref="M193:R193"/>
    <mergeCell ref="S193:W193"/>
    <mergeCell ref="C191:L191"/>
    <mergeCell ref="C194:J194"/>
    <mergeCell ref="C197:J197"/>
    <mergeCell ref="M141:N141"/>
    <mergeCell ref="C149:J149"/>
    <mergeCell ref="C175:J175"/>
    <mergeCell ref="C177:J177"/>
    <mergeCell ref="C189:L189"/>
    <mergeCell ref="C68:J68"/>
    <mergeCell ref="C82:J82"/>
    <mergeCell ref="M82:N82"/>
    <mergeCell ref="C87:J87"/>
    <mergeCell ref="C88:J88"/>
    <mergeCell ref="M87:N87"/>
    <mergeCell ref="M88:N88"/>
    <mergeCell ref="C173:L173"/>
    <mergeCell ref="M173:R173"/>
    <mergeCell ref="C160:J160"/>
    <mergeCell ref="C142:L142"/>
    <mergeCell ref="M144:R144"/>
    <mergeCell ref="C127:J127"/>
    <mergeCell ref="C119:L119"/>
    <mergeCell ref="C120:L120"/>
    <mergeCell ref="C92:J92"/>
    <mergeCell ref="C93:J93"/>
    <mergeCell ref="C128:L128"/>
    <mergeCell ref="C188:L188"/>
  </mergeCells>
  <phoneticPr fontId="1" type="noConversion"/>
  <printOptions horizontalCentered="1"/>
  <pageMargins left="0.78740157480314965" right="0.65" top="0.78740157480314965" bottom="0.47244094488188981" header="0.35433070866141736" footer="0.51181102362204722"/>
  <pageSetup paperSize="9" scale="59" orientation="portrait" r:id="rId1"/>
  <headerFooter alignWithMargins="0"/>
  <rowBreaks count="3" manualBreakCount="3">
    <brk id="54" max="16383" man="1"/>
    <brk id="114" max="16383" man="1"/>
    <brk id="1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Polgármesteri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Kovácsné Csák Irma</dc:creator>
  <cp:lastModifiedBy>Kató Diána</cp:lastModifiedBy>
  <cp:lastPrinted>2015-03-10T14:19:03Z</cp:lastPrinted>
  <dcterms:created xsi:type="dcterms:W3CDTF">2014-08-11T14:29:05Z</dcterms:created>
  <dcterms:modified xsi:type="dcterms:W3CDTF">2015-03-16T10:32:27Z</dcterms:modified>
</cp:coreProperties>
</file>